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dj4\Documents\Data Analysis BCS\Crowdfunding Analysis\Challenge 1\"/>
    </mc:Choice>
  </mc:AlternateContent>
  <xr:revisionPtr revIDLastSave="0" documentId="13_ncr:1_{A9DF3E94-72DB-48AE-8E8D-10099879EFC9}" xr6:coauthVersionLast="46" xr6:coauthVersionMax="46" xr10:uidLastSave="{00000000-0000-0000-0000-000000000000}"/>
  <bookViews>
    <workbookView xWindow="-103" yWindow="-103" windowWidth="22149" windowHeight="11949" xr2:uid="{00000000-000D-0000-FFFF-FFFF00000000}"/>
  </bookViews>
  <sheets>
    <sheet name="Kickstarter" sheetId="1" r:id="rId1"/>
    <sheet name="Theatre Outcomes by Launch Date" sheetId="2" r:id="rId2"/>
    <sheet name="Outcomes Based on Goals" sheetId="3" r:id="rId3"/>
  </sheets>
  <definedNames>
    <definedName name="_xlnm._FilterDatabase" localSheetId="0" hidden="1">Kickstarter!$A$1:$T$4115</definedName>
  </definedNames>
  <calcPr calcId="18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14" i="3"/>
  <c r="E14" i="3"/>
  <c r="E13" i="3"/>
  <c r="E12" i="3"/>
  <c r="E11" i="3"/>
  <c r="E10" i="3"/>
  <c r="E9" i="3"/>
  <c r="E8" i="3"/>
  <c r="E7" i="3"/>
  <c r="E6" i="3"/>
  <c r="E5" i="3"/>
  <c r="E4" i="3"/>
  <c r="D13" i="3"/>
  <c r="D12" i="3"/>
  <c r="D11" i="3"/>
  <c r="D10" i="3"/>
  <c r="D9" i="3"/>
  <c r="D8" i="3"/>
  <c r="D7" i="3"/>
  <c r="D6" i="3"/>
  <c r="D5" i="3"/>
  <c r="D4" i="3"/>
  <c r="C13" i="3"/>
  <c r="C12" i="3"/>
  <c r="C11" i="3"/>
  <c r="C10" i="3"/>
  <c r="C9" i="3"/>
  <c r="C8" i="3"/>
  <c r="C7" i="3"/>
  <c r="C6" i="3"/>
  <c r="C5" i="3"/>
  <c r="C4" i="3"/>
  <c r="C3" i="3"/>
  <c r="E3" i="3"/>
  <c r="D3" i="3"/>
  <c r="U4115" i="1"/>
  <c r="U4114" i="1"/>
  <c r="U4113" i="1"/>
  <c r="U4112" i="1"/>
  <c r="U4111" i="1"/>
  <c r="U4110" i="1"/>
  <c r="U4109" i="1"/>
  <c r="U4108" i="1"/>
  <c r="U4107" i="1"/>
  <c r="U4106" i="1"/>
  <c r="U4105" i="1"/>
  <c r="U4104" i="1"/>
  <c r="U4103" i="1"/>
  <c r="U4102" i="1"/>
  <c r="U4101" i="1"/>
  <c r="U4100" i="1"/>
  <c r="U4099" i="1"/>
  <c r="U4098" i="1"/>
  <c r="U4097" i="1"/>
  <c r="U4096" i="1"/>
  <c r="U4095" i="1"/>
  <c r="U4094" i="1"/>
  <c r="U4093" i="1"/>
  <c r="U4092" i="1"/>
  <c r="U4091" i="1"/>
  <c r="U4090" i="1"/>
  <c r="U4089" i="1"/>
  <c r="U4088" i="1"/>
  <c r="U4087" i="1"/>
  <c r="U4086" i="1"/>
  <c r="U4085" i="1"/>
  <c r="U4084" i="1"/>
  <c r="U4083" i="1"/>
  <c r="U4082" i="1"/>
  <c r="U4081" i="1"/>
  <c r="U4080" i="1"/>
  <c r="U4079" i="1"/>
  <c r="U4078" i="1"/>
  <c r="U4077" i="1"/>
  <c r="U4076" i="1"/>
  <c r="U4075" i="1"/>
  <c r="U4074" i="1"/>
  <c r="U4073" i="1"/>
  <c r="U4072" i="1"/>
  <c r="U4071" i="1"/>
  <c r="U4070" i="1"/>
  <c r="U4069" i="1"/>
  <c r="U4068" i="1"/>
  <c r="U4067" i="1"/>
  <c r="U4066" i="1"/>
  <c r="U4065" i="1"/>
  <c r="U4064" i="1"/>
  <c r="U4063" i="1"/>
  <c r="U4062" i="1"/>
  <c r="U4061" i="1"/>
  <c r="U4060" i="1"/>
  <c r="U4059" i="1"/>
  <c r="U4058" i="1"/>
  <c r="U4057" i="1"/>
  <c r="U4056" i="1"/>
  <c r="U4055" i="1"/>
  <c r="U4054" i="1"/>
  <c r="U4053" i="1"/>
  <c r="U4052" i="1"/>
  <c r="U4051" i="1"/>
  <c r="U4050" i="1"/>
  <c r="U4049" i="1"/>
  <c r="U4048" i="1"/>
  <c r="U4047" i="1"/>
  <c r="U4046" i="1"/>
  <c r="U4045" i="1"/>
  <c r="U4044" i="1"/>
  <c r="U4043" i="1"/>
  <c r="U4042" i="1"/>
  <c r="U4041" i="1"/>
  <c r="U4040" i="1"/>
  <c r="U4039" i="1"/>
  <c r="U4038" i="1"/>
  <c r="U4037" i="1"/>
  <c r="U4036" i="1"/>
  <c r="U4035" i="1"/>
  <c r="U4034" i="1"/>
  <c r="U4033" i="1"/>
  <c r="U4032" i="1"/>
  <c r="U4031" i="1"/>
  <c r="U4030" i="1"/>
  <c r="U4029" i="1"/>
  <c r="U4028" i="1"/>
  <c r="U4027" i="1"/>
  <c r="U4026" i="1"/>
  <c r="U4025" i="1"/>
  <c r="U4024" i="1"/>
  <c r="U4023" i="1"/>
  <c r="U4022" i="1"/>
  <c r="U4021" i="1"/>
  <c r="U4020" i="1"/>
  <c r="U4019" i="1"/>
  <c r="U4018" i="1"/>
  <c r="U4017" i="1"/>
  <c r="U4016" i="1"/>
  <c r="U4015" i="1"/>
  <c r="U4014" i="1"/>
  <c r="U4013" i="1"/>
  <c r="U4012" i="1"/>
  <c r="U4011" i="1"/>
  <c r="U4010" i="1"/>
  <c r="U4009" i="1"/>
  <c r="U4008" i="1"/>
  <c r="U4007" i="1"/>
  <c r="U4006" i="1"/>
  <c r="U4005" i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F12" i="3" l="1"/>
  <c r="H12" i="3" s="1"/>
  <c r="F10" i="3"/>
  <c r="I10" i="3" s="1"/>
  <c r="F8" i="3"/>
  <c r="I8" i="3" s="1"/>
  <c r="F5" i="3"/>
  <c r="G5" i="3" s="1"/>
  <c r="F13" i="3"/>
  <c r="I13" i="3" s="1"/>
  <c r="F14" i="3"/>
  <c r="G13" i="3"/>
  <c r="I12" i="3"/>
  <c r="F11" i="3"/>
  <c r="F9" i="3"/>
  <c r="F7" i="3"/>
  <c r="F6" i="3"/>
  <c r="F3" i="3"/>
  <c r="F4" i="3"/>
  <c r="H13" i="3" l="1"/>
  <c r="G10" i="3"/>
  <c r="H10" i="3"/>
  <c r="G8" i="3"/>
  <c r="H8" i="3"/>
  <c r="I5" i="3"/>
  <c r="G12" i="3"/>
  <c r="H5" i="3"/>
  <c r="H14" i="3"/>
  <c r="I14" i="3"/>
  <c r="G14" i="3"/>
  <c r="I11" i="3"/>
  <c r="H11" i="3"/>
  <c r="G11" i="3"/>
  <c r="I9" i="3"/>
  <c r="H9" i="3"/>
  <c r="G9" i="3"/>
  <c r="I7" i="3"/>
  <c r="H7" i="3"/>
  <c r="G7" i="3"/>
  <c r="H6" i="3"/>
  <c r="I6" i="3"/>
  <c r="G6" i="3"/>
  <c r="H3" i="3"/>
  <c r="I3" i="3"/>
  <c r="G3" i="3"/>
  <c r="I4" i="3"/>
  <c r="H4" i="3"/>
  <c r="G4" i="3"/>
</calcChain>
</file>

<file path=xl/sharedStrings.xml><?xml version="1.0" encoding="utf-8"?>
<sst xmlns="http://schemas.openxmlformats.org/spreadsheetml/2006/main" count="32975" uniqueCount="8401">
  <si>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</si>
  <si>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</si>
  <si>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</si>
  <si>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</si>
  <si>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</si>
  <si>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</si>
  <si>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</si>
  <si>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</si>
  <si>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</si>
  <si>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</si>
  <si>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</si>
  <si>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</si>
  <si>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</si>
  <si>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</si>
  <si>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</si>
  <si>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</si>
  <si>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</si>
  <si>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</si>
  <si>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</si>
  <si>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</si>
  <si>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</si>
  <si>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</si>
  <si>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</si>
  <si>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</si>
  <si>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</si>
  <si>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</si>
  <si>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</si>
  <si>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</si>
  <si>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</si>
  <si>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</si>
  <si>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</si>
  <si>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</si>
  <si>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</si>
  <si>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</si>
  <si>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</si>
  <si>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</si>
  <si>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</si>
  <si>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</si>
  <si>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</si>
  <si>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</si>
  <si>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</si>
  <si>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</si>
  <si>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</si>
  <si>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</si>
  <si>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</si>
  <si>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</si>
  <si>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</si>
  <si>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</si>
  <si>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</si>
  <si>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</si>
  <si>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</si>
  <si>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</si>
  <si>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</si>
  <si>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</si>
  <si>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</si>
  <si>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</si>
  <si>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</si>
  <si>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</si>
  <si>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</si>
  <si>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</si>
  <si>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</si>
  <si>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</si>
  <si>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</si>
  <si>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</si>
  <si>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</si>
  <si>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</si>
  <si>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</si>
  <si>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</si>
  <si>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</si>
  <si>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</si>
  <si>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</si>
  <si>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</si>
  <si>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</si>
  <si>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</si>
  <si>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</si>
  <si>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</si>
  <si>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</si>
  <si>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</si>
  <si>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</si>
  <si>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</si>
  <si>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</si>
  <si>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</si>
  <si>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</si>
  <si>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</si>
  <si>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</si>
  <si>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</si>
  <si>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</si>
  <si>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</si>
  <si>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</si>
  <si>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</si>
  <si>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</si>
  <si>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</si>
  <si>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</si>
  <si>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</si>
  <si>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</si>
  <si>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</si>
  <si>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</si>
  <si>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</si>
  <si>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</si>
  <si>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</si>
  <si>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</si>
  <si>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</si>
  <si>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</si>
  <si>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</si>
  <si>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</si>
  <si>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</si>
  <si>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</si>
  <si>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</si>
  <si>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</si>
  <si>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</si>
  <si>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</si>
  <si>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</si>
  <si>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</si>
  <si>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</si>
  <si>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</si>
  <si>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</si>
  <si>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</si>
  <si>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</si>
  <si>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</si>
  <si>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</si>
  <si>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</si>
  <si>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</si>
  <si>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</si>
  <si>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</si>
  <si>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</si>
  <si>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</si>
  <si>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</si>
  <si>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</si>
  <si>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</si>
  <si>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</si>
  <si>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</si>
  <si>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</si>
  <si>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</si>
  <si>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</si>
  <si>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</si>
  <si>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</si>
  <si>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</si>
  <si>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</si>
  <si>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</si>
  <si>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</si>
  <si>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</si>
  <si>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</si>
  <si>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</si>
  <si>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</si>
  <si>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</si>
  <si>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</si>
  <si>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</si>
  <si>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</si>
  <si>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</si>
  <si>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</si>
  <si>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</si>
  <si>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</si>
  <si>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</si>
  <si>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</si>
  <si>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</si>
  <si>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</si>
  <si>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</si>
  <si>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</si>
  <si>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</si>
  <si>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</si>
  <si>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</si>
  <si>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</si>
  <si>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</si>
  <si>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</si>
  <si>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</si>
  <si>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</si>
  <si>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</si>
  <si>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</si>
  <si>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</si>
  <si>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</si>
  <si>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</si>
  <si>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</si>
  <si>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</si>
  <si>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</si>
  <si>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</si>
  <si>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</si>
  <si>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</si>
  <si>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</si>
  <si>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</si>
  <si>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</si>
  <si>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</si>
  <si>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</si>
  <si>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</si>
  <si>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</si>
  <si>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</si>
  <si>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</si>
  <si>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</si>
  <si>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</si>
  <si>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</si>
  <si>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</si>
  <si>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</si>
  <si>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</si>
  <si>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</si>
  <si>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</si>
  <si>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</si>
  <si>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</si>
  <si>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</si>
  <si>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</si>
  <si>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</si>
  <si>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</si>
  <si>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</si>
  <si>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</si>
  <si>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</si>
  <si>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</si>
  <si>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</si>
  <si>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</si>
  <si>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</si>
  <si>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</si>
  <si>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</si>
  <si>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</si>
  <si>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</si>
  <si>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</si>
  <si>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</si>
  <si>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</si>
  <si>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</si>
  <si>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</si>
  <si>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</si>
  <si>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</si>
  <si>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</si>
  <si>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</si>
  <si>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</si>
  <si>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</si>
  <si>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</si>
  <si>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</si>
  <si>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</si>
  <si>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</si>
  <si>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</si>
  <si>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</si>
  <si>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</si>
  <si>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</si>
  <si>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</si>
  <si>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</si>
  <si>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</si>
  <si>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</si>
  <si>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</si>
  <si>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</si>
  <si>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</si>
  <si>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</si>
  <si>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</si>
  <si>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</si>
  <si>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</si>
  <si>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</si>
  <si>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</si>
  <si>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</si>
  <si>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</si>
  <si>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</si>
  <si>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</si>
  <si>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</si>
  <si>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</si>
  <si>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</si>
  <si>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</si>
  <si>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</si>
  <si>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</si>
  <si>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</si>
  <si>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</si>
  <si>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</si>
  <si>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</si>
  <si>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</si>
  <si>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</si>
  <si>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</si>
  <si>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</si>
  <si>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</si>
  <si>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</si>
  <si>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</si>
  <si>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</si>
  <si>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</si>
  <si>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</si>
  <si>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</si>
  <si>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</si>
  <si>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</si>
  <si>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</si>
  <si>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</si>
  <si>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</si>
  <si>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</si>
  <si>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</si>
  <si>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</si>
  <si>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</si>
  <si>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</si>
  <si>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</si>
  <si>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</si>
  <si>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</si>
  <si>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</si>
  <si>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</si>
  <si>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</si>
  <si>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</si>
  <si>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</si>
  <si>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</si>
  <si>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</si>
  <si>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</si>
  <si>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</si>
  <si>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</si>
  <si>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</si>
  <si>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</si>
  <si>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</si>
  <si>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</si>
  <si>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</si>
  <si>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</si>
  <si>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</si>
  <si>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</si>
  <si>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</si>
  <si>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</si>
  <si>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</si>
  <si>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</si>
  <si>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</si>
  <si>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</si>
  <si>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</si>
  <si>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</si>
  <si>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</si>
  <si>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</si>
  <si>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</si>
  <si>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</si>
  <si>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</si>
  <si>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</si>
  <si>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</si>
  <si>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</si>
  <si>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</si>
  <si>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</si>
  <si>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</si>
  <si>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</si>
  <si>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</si>
  <si>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</si>
  <si>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</si>
  <si>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</si>
  <si>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</si>
  <si>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</si>
  <si>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</si>
  <si>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</si>
  <si>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</si>
  <si>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</si>
  <si>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</si>
  <si>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</si>
  <si>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</si>
  <si>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</si>
  <si>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</si>
  <si>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</si>
  <si>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</si>
  <si>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</si>
  <si>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</si>
  <si>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</si>
  <si>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</si>
  <si>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</si>
  <si>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</si>
  <si>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</si>
  <si>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</si>
  <si>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</si>
  <si>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</si>
  <si>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</si>
  <si>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</si>
  <si>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</si>
  <si>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</si>
  <si>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</si>
  <si>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</si>
  <si>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</si>
  <si>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</si>
  <si>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</si>
  <si>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</si>
  <si>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</si>
  <si>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</si>
  <si>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</si>
  <si>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</si>
  <si>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</si>
  <si>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</si>
  <si>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</si>
  <si>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</si>
  <si>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</si>
  <si>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</si>
  <si>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</si>
  <si>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</si>
  <si>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</si>
  <si>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</si>
  <si>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</si>
  <si>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</si>
  <si>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</si>
  <si>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</si>
  <si>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</si>
  <si>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</si>
  <si>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</si>
  <si>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</si>
  <si>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</si>
  <si>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</si>
  <si>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</si>
  <si>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</si>
  <si>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</si>
  <si>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</si>
  <si>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</si>
  <si>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</si>
  <si>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</si>
  <si>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</si>
  <si>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</si>
  <si>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</si>
  <si>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</si>
  <si>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</si>
  <si>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</si>
  <si>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</si>
  <si>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</si>
  <si>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</si>
  <si>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</si>
  <si>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</si>
  <si>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</si>
  <si>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</si>
  <si>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</si>
  <si>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</si>
  <si>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</si>
  <si>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</si>
  <si>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</si>
  <si>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</si>
  <si>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</si>
  <si>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</si>
  <si>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</si>
  <si>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</si>
  <si>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</si>
  <si>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</si>
  <si>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</si>
  <si>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</si>
  <si>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</si>
  <si>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</si>
  <si>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</si>
  <si>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</si>
  <si>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</si>
  <si>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</si>
  <si>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</si>
  <si>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</si>
  <si>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</si>
  <si>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</si>
  <si>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</si>
  <si>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</si>
  <si>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</si>
  <si>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</si>
  <si>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</si>
  <si>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</si>
  <si>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</si>
  <si>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</si>
  <si>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</si>
  <si>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</si>
  <si>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</si>
  <si>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</si>
  <si>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</si>
  <si>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</si>
  <si>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</si>
  <si>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</si>
  <si>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</si>
  <si>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</si>
  <si>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</si>
  <si>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</si>
  <si>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</si>
  <si>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</si>
  <si>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</si>
  <si>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</si>
  <si>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</si>
  <si>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</si>
  <si>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</si>
  <si>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</si>
  <si>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</si>
  <si>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</si>
  <si>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</si>
  <si>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</si>
  <si>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</si>
  <si>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</si>
  <si>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</si>
  <si>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</si>
  <si>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</si>
  <si>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</si>
  <si>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</si>
  <si>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</si>
  <si>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</si>
  <si>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</si>
  <si>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</si>
  <si>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</si>
  <si>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</si>
  <si>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</si>
  <si>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</si>
  <si>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</si>
  <si>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</si>
  <si>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</si>
  <si>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</si>
  <si>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</si>
  <si>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</si>
  <si>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</si>
  <si>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</si>
  <si>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</si>
  <si>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</si>
  <si>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</si>
  <si>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</si>
  <si>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</si>
  <si>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</si>
  <si>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</si>
  <si>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</si>
  <si>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</si>
  <si>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</si>
  <si>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</si>
  <si>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</si>
  <si>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</si>
  <si>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</si>
  <si>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</si>
  <si>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</si>
  <si>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</si>
  <si>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</si>
  <si>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</si>
  <si>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</si>
  <si>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</si>
  <si>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</si>
  <si>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</si>
  <si>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</si>
  <si>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</si>
  <si>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</si>
  <si>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</si>
  <si>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</si>
  <si>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</si>
  <si>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</si>
  <si>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</si>
  <si>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</si>
  <si>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</si>
  <si>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</si>
  <si>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</si>
  <si>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</si>
  <si>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</si>
  <si>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</si>
  <si>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</si>
  <si>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</si>
  <si>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</si>
  <si>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</si>
  <si>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</si>
  <si>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</si>
  <si>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</si>
  <si>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</si>
  <si>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</si>
  <si>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</si>
  <si>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</si>
  <si>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</si>
  <si>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</si>
  <si>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</si>
  <si>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</si>
  <si>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</si>
  <si>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</si>
  <si>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</si>
  <si>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</si>
  <si>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</si>
  <si>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</si>
  <si>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</si>
  <si>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</si>
  <si>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</si>
  <si>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</si>
  <si>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</si>
  <si>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</si>
  <si>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</si>
  <si>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</si>
  <si>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</si>
  <si>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</si>
  <si>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</si>
  <si>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</si>
  <si>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</si>
  <si>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</si>
  <si>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</si>
  <si>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</si>
  <si>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</si>
  <si>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</si>
  <si>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</si>
  <si>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</si>
  <si>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</si>
  <si>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</si>
  <si>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</si>
  <si>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</si>
  <si>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</si>
  <si>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</si>
  <si>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</si>
  <si>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</si>
  <si>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</si>
  <si>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</si>
  <si>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</si>
  <si>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</si>
  <si>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</si>
  <si>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</si>
  <si>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</si>
  <si>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</si>
  <si>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</si>
  <si>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</si>
  <si>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</si>
  <si>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</si>
  <si>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</si>
  <si>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</si>
  <si>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</si>
  <si>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</si>
  <si>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</si>
  <si>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</si>
  <si>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</si>
  <si>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</si>
  <si>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</si>
  <si>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</si>
  <si>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</si>
  <si>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</si>
  <si>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</si>
  <si>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</si>
  <si>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</si>
  <si>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</si>
  <si>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</si>
  <si>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</si>
  <si>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</si>
  <si>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</si>
  <si>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</si>
  <si>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</si>
  <si>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</si>
  <si>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</si>
  <si>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</si>
  <si>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</si>
  <si>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</si>
  <si>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</si>
  <si>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</si>
  <si>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</si>
  <si>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</si>
  <si>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</si>
  <si>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</si>
  <si>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</si>
  <si>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</si>
  <si>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</si>
  <si>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</si>
  <si>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</si>
  <si>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</si>
  <si>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</si>
  <si>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</si>
  <si>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</si>
  <si>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</si>
  <si>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</si>
  <si>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</si>
  <si>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</si>
  <si>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</si>
  <si>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</si>
  <si>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</si>
  <si>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</si>
  <si>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</si>
  <si>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</si>
  <si>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</si>
  <si>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</si>
  <si>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</si>
  <si>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</si>
  <si>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</si>
  <si>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</si>
  <si>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</si>
  <si>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</si>
  <si>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</si>
  <si>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</si>
  <si>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</si>
  <si>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</si>
  <si>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</si>
  <si>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</si>
  <si>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</si>
  <si>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</si>
  <si>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</si>
  <si>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</si>
  <si>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</si>
  <si>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</si>
  <si>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</si>
  <si>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</si>
  <si>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</si>
  <si>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</si>
  <si>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</si>
  <si>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</si>
  <si>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</si>
  <si>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</si>
  <si>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</si>
  <si>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</si>
  <si>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</si>
  <si>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</si>
  <si>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</si>
  <si>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</si>
  <si>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</si>
  <si>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</si>
  <si>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</si>
  <si>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</si>
  <si>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</si>
  <si>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</si>
  <si>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</si>
  <si>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</si>
  <si>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</si>
  <si>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</si>
  <si>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</si>
  <si>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</si>
  <si>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</si>
  <si>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</si>
  <si>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</si>
  <si>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</si>
  <si>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</si>
  <si>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</si>
  <si>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</si>
  <si>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</si>
  <si>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</si>
  <si>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</si>
  <si>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</si>
  <si>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</si>
  <si>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</si>
  <si>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</si>
  <si>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</si>
  <si>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</si>
  <si>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</si>
  <si>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</si>
  <si>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</si>
  <si>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</si>
  <si>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</si>
  <si>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</si>
  <si>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</si>
  <si>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</si>
  <si>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</si>
  <si>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</si>
  <si>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</si>
  <si>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</si>
  <si>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</si>
  <si>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</si>
  <si>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</si>
  <si>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</si>
  <si>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</si>
  <si>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</si>
  <si>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</si>
  <si>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</si>
  <si>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</si>
  <si>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</si>
  <si>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</si>
  <si>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</si>
  <si>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</si>
  <si>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</si>
  <si>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</si>
  <si>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</si>
  <si>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</si>
  <si>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</si>
  <si>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</si>
  <si>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</si>
  <si>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</si>
  <si>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</si>
  <si>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</si>
  <si>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</si>
  <si>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</si>
  <si>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</si>
  <si>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</si>
  <si>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</si>
  <si>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</si>
  <si>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</si>
  <si>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</si>
  <si>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</si>
  <si>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</si>
  <si>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</si>
  <si>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</si>
  <si>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</si>
  <si>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</si>
  <si>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</si>
  <si>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</si>
  <si>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</si>
  <si>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</si>
  <si>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</si>
  <si>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</si>
  <si>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</si>
  <si>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</si>
  <si>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</si>
  <si>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</si>
  <si>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</si>
  <si>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</si>
  <si>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</si>
  <si>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</si>
  <si>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</si>
  <si>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</si>
  <si>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</si>
  <si>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</si>
  <si>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</si>
  <si>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</si>
  <si>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</si>
  <si>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</si>
  <si>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</si>
  <si>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</si>
  <si>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</si>
  <si>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</si>
  <si>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</si>
  <si>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</si>
  <si>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</si>
  <si>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</si>
  <si>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</si>
  <si>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</si>
  <si>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</si>
  <si>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</si>
  <si>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</si>
  <si>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</si>
  <si>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</si>
  <si>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</si>
  <si>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</si>
  <si>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</si>
  <si>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</si>
  <si>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</si>
  <si>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</si>
  <si>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</si>
  <si>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</si>
  <si>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</si>
  <si>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</si>
  <si>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</si>
  <si>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</si>
  <si>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</si>
  <si>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</si>
  <si>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</si>
  <si>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</si>
  <si>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</si>
  <si>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</si>
  <si>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</si>
  <si>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</si>
  <si>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</si>
  <si>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</si>
  <si>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</si>
  <si>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</si>
  <si>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</si>
  <si>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</si>
  <si>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</si>
  <si>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</si>
  <si>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</si>
  <si>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</si>
  <si>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</si>
  <si>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</si>
  <si>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</si>
  <si>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</si>
  <si>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</si>
  <si>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</si>
  <si>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</si>
  <si>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</si>
  <si>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</si>
  <si>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</si>
  <si>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</si>
  <si>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</si>
  <si>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</si>
  <si>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</si>
  <si>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</si>
  <si>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</si>
  <si>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</si>
  <si>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</si>
  <si>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</si>
  <si>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</si>
  <si>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</si>
  <si>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</si>
  <si>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</si>
  <si>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</si>
  <si>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</si>
  <si>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</si>
  <si>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</si>
  <si>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</si>
  <si>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</si>
  <si>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</si>
  <si>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</si>
  <si>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</si>
  <si>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</si>
  <si>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</si>
  <si>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</si>
  <si>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</si>
  <si>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</si>
  <si>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</si>
  <si>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</si>
  <si>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</si>
  <si>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</si>
  <si>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</si>
  <si>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</si>
  <si>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</si>
  <si>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</si>
  <si>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</si>
  <si>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</si>
  <si>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</si>
  <si>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</si>
  <si>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</si>
  <si>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</si>
  <si>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</si>
  <si>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</si>
  <si>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</si>
  <si>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</si>
  <si>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</si>
  <si>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</si>
  <si>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</si>
  <si>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</si>
  <si>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</si>
  <si>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</si>
  <si>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</si>
  <si>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</si>
  <si>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</si>
  <si>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</si>
  <si>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</si>
  <si>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</si>
  <si>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</si>
  <si>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</si>
  <si>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</si>
  <si>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</si>
  <si>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</si>
  <si>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</si>
  <si>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</si>
  <si>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</si>
  <si>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</si>
  <si>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</si>
  <si>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</si>
  <si>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</si>
  <si>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</si>
  <si>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</si>
  <si>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</si>
  <si>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</si>
  <si>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</si>
  <si>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</si>
  <si>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</si>
  <si>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</si>
  <si>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</si>
  <si>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</si>
  <si>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</si>
  <si>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</si>
  <si>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</si>
  <si>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</si>
  <si>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</si>
  <si>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</si>
  <si>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</si>
  <si>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</si>
  <si>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</si>
  <si>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</si>
  <si>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</si>
  <si>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</si>
  <si>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</si>
  <si>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</si>
  <si>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</si>
  <si>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</si>
  <si>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</si>
  <si>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</si>
  <si>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</si>
  <si>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</si>
  <si>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</si>
  <si>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</si>
  <si>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</si>
  <si>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</si>
  <si>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</si>
  <si>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</si>
  <si>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</si>
  <si>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</si>
  <si>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</si>
  <si>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</si>
  <si>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</si>
  <si>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</si>
  <si>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</si>
  <si>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</si>
  <si>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</si>
  <si>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</si>
  <si>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</si>
  <si>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</si>
  <si>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</si>
  <si>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</si>
  <si>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</si>
  <si>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</si>
  <si>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</si>
  <si>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</si>
  <si>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</si>
  <si>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</si>
  <si>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</si>
  <si>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</si>
  <si>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</si>
  <si>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</si>
  <si>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</si>
  <si>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</si>
  <si>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</si>
  <si>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</si>
  <si>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</si>
  <si>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</si>
  <si>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</si>
  <si>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</si>
  <si>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</si>
  <si>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</si>
  <si>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</si>
  <si>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</si>
  <si>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</si>
  <si>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</si>
  <si>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</si>
  <si>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</si>
  <si>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</si>
  <si>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</si>
  <si>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</si>
  <si>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</si>
  <si>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</si>
  <si>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</si>
  <si>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</si>
  <si>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</si>
  <si>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</si>
  <si>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</si>
  <si>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</si>
  <si>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</si>
  <si>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</si>
  <si>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</si>
  <si>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</si>
  <si>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</si>
  <si>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</si>
  <si>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</si>
  <si>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</si>
  <si>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</si>
  <si>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</si>
  <si>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</si>
  <si>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</si>
  <si>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</si>
  <si>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</si>
  <si>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</si>
  <si>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</si>
  <si>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</si>
  <si>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</si>
  <si>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</si>
  <si>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</si>
  <si>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</si>
  <si>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</si>
  <si>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</si>
  <si>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</si>
  <si>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</si>
  <si>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</si>
  <si>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</si>
  <si>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</si>
  <si>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</si>
  <si>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</si>
  <si>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</si>
  <si>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</si>
  <si>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</si>
  <si>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</si>
  <si>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</si>
  <si>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</si>
  <si>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</si>
  <si>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</si>
  <si>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</si>
  <si>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</si>
  <si>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</si>
  <si>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</si>
  <si>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</si>
  <si>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</si>
  <si>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</si>
  <si>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</si>
  <si>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</si>
  <si>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</si>
  <si>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</si>
  <si>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</si>
  <si>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</si>
  <si>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</si>
  <si>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</si>
  <si>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</si>
  <si>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</si>
  <si>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</si>
  <si>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</si>
  <si>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</si>
  <si>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</si>
  <si>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</si>
  <si>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</si>
  <si>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</si>
  <si>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</si>
  <si>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</si>
  <si>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</si>
  <si>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</si>
  <si>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</si>
  <si>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</si>
  <si>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</si>
  <si>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</si>
  <si>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</si>
  <si>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</si>
  <si>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</si>
  <si>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</si>
  <si>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</si>
  <si>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</si>
  <si>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</si>
  <si>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</si>
  <si>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</si>
  <si>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</si>
  <si>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</si>
  <si>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</si>
  <si>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</si>
  <si>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</si>
  <si>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</si>
  <si>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</si>
  <si>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</si>
  <si>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</si>
  <si>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</si>
  <si>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</si>
  <si>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</si>
  <si>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</si>
  <si>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</si>
  <si>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</si>
  <si>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</si>
  <si>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</si>
  <si>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</si>
  <si>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</si>
  <si>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</si>
  <si>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</si>
  <si>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</si>
  <si>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</si>
  <si>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</si>
  <si>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</si>
  <si>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</si>
  <si>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</si>
  <si>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</si>
  <si>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</si>
  <si>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</si>
  <si>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</si>
  <si>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</si>
  <si>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</si>
  <si>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</si>
  <si>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</si>
  <si>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</si>
  <si>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</si>
  <si>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</si>
  <si>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</si>
  <si>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</si>
  <si>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</si>
  <si>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</si>
  <si>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</si>
  <si>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</si>
  <si>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</si>
  <si>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</si>
  <si>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</si>
  <si>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</si>
  <si>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</si>
  <si>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</si>
  <si>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</si>
  <si>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</si>
  <si>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</si>
  <si>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</si>
  <si>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</si>
  <si>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</si>
  <si>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</si>
  <si>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</si>
  <si>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</si>
  <si>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</si>
  <si>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</si>
  <si>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</si>
  <si>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</si>
  <si>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</si>
  <si>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</si>
  <si>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</si>
  <si>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</si>
  <si>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</si>
  <si>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</si>
  <si>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</si>
  <si>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</si>
  <si>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</si>
  <si>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</si>
  <si>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</si>
  <si>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</si>
  <si>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</si>
  <si>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</si>
  <si>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</si>
  <si>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</si>
  <si>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</si>
  <si>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</si>
  <si>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</si>
  <si>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</si>
  <si>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</si>
  <si>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</si>
  <si>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</si>
  <si>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</si>
  <si>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</si>
  <si>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</si>
  <si>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</si>
  <si>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</si>
  <si>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</si>
  <si>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</si>
  <si>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</si>
  <si>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</si>
  <si>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</si>
  <si>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</si>
  <si>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</si>
  <si>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</si>
  <si>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</si>
  <si>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</si>
  <si>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</si>
  <si>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</si>
  <si>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</si>
  <si>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</si>
  <si>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</si>
  <si>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</si>
  <si>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</si>
  <si>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</si>
  <si>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</si>
  <si>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</si>
  <si>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</si>
  <si>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</si>
  <si>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</si>
  <si>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</si>
  <si>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</si>
  <si>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</si>
  <si>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</si>
  <si>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</si>
  <si>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</si>
  <si>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</si>
  <si>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</si>
  <si>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</si>
  <si>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</si>
  <si>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</si>
  <si>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</si>
  <si>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</si>
  <si>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</si>
  <si>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</si>
  <si>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</si>
  <si>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</si>
  <si>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</si>
  <si>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</si>
  <si>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</si>
  <si>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</si>
  <si>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</si>
  <si>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</si>
  <si>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</si>
  <si>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</si>
  <si>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</si>
  <si>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</si>
  <si>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</si>
  <si>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</si>
  <si>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</si>
  <si>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</si>
  <si>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</si>
  <si>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</si>
  <si>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</si>
  <si>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</si>
  <si>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</si>
  <si>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</si>
  <si>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</si>
  <si>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</si>
  <si>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</si>
  <si>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</si>
  <si>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</si>
  <si>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</si>
  <si>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</si>
  <si>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</si>
  <si>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</si>
  <si>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</si>
  <si>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</si>
  <si>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</si>
  <si>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</si>
  <si>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</si>
  <si>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</si>
  <si>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</si>
  <si>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</si>
  <si>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</si>
  <si>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</si>
  <si>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</si>
  <si>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</si>
  <si>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</si>
  <si>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</si>
  <si>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</si>
  <si>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</si>
  <si>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</si>
  <si>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</si>
  <si>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</si>
  <si>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</si>
  <si>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</si>
  <si>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</si>
  <si>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</si>
  <si>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</si>
  <si>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</si>
  <si>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</si>
  <si>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</si>
  <si>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</si>
  <si>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</si>
  <si>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</si>
  <si>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</si>
  <si>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</si>
  <si>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</si>
  <si>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</si>
  <si>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</si>
  <si>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</si>
  <si>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</si>
  <si>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</si>
  <si>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</si>
  <si>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</si>
  <si>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</si>
  <si>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</si>
  <si>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</si>
  <si>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</si>
  <si>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</si>
  <si>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</si>
  <si>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</si>
  <si>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</si>
  <si>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</si>
  <si>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</si>
  <si>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</si>
  <si>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</si>
  <si>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</si>
  <si>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</si>
  <si>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</si>
  <si>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</si>
  <si>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</si>
  <si>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</si>
  <si>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</si>
  <si>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</si>
  <si>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</si>
  <si>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</si>
  <si>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</si>
  <si>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</si>
  <si>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</si>
  <si>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</si>
  <si>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</si>
  <si>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</si>
  <si>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</si>
  <si>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</si>
  <si>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</si>
  <si>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</si>
  <si>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</si>
  <si>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</si>
  <si>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</si>
  <si>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</si>
  <si>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</si>
  <si>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</si>
  <si>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</si>
  <si>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</si>
  <si>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</si>
  <si>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</si>
  <si>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</si>
  <si>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</si>
  <si>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</si>
  <si>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</si>
  <si>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</si>
  <si>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</si>
  <si>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</si>
  <si>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</si>
  <si>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</si>
  <si>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</si>
  <si>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</si>
  <si>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</si>
  <si>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</si>
  <si>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</si>
  <si>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</si>
  <si>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</si>
  <si>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</si>
  <si>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</si>
  <si>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</si>
  <si>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</si>
  <si>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</si>
  <si>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</si>
  <si>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</si>
  <si>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</si>
  <si>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</si>
  <si>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</si>
  <si>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</si>
  <si>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</si>
  <si>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</si>
  <si>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</si>
  <si>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</si>
  <si>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</si>
  <si>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</si>
  <si>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</si>
  <si>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</si>
  <si>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</si>
  <si>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</si>
  <si>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</si>
  <si>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</si>
  <si>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</si>
  <si>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</si>
  <si>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</si>
  <si>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</si>
  <si>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</si>
  <si>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</si>
  <si>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</si>
  <si>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</si>
  <si>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</si>
  <si>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</si>
  <si>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</si>
  <si>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</si>
  <si>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</si>
  <si>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</si>
  <si>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</si>
  <si>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</si>
  <si>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</si>
  <si>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</si>
  <si>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</si>
  <si>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</si>
  <si>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</si>
  <si>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</si>
  <si>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</si>
  <si>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</si>
  <si>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</si>
  <si>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</si>
  <si>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</si>
  <si>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</si>
  <si>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</si>
  <si>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</si>
  <si>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</si>
  <si>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</si>
  <si>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</si>
  <si>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</si>
  <si>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</si>
  <si>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</si>
  <si>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</si>
  <si>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</si>
  <si>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</si>
  <si>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</si>
  <si>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</si>
  <si>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</si>
  <si>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</si>
  <si>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</si>
  <si>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</si>
  <si>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</si>
  <si>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</si>
  <si>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</si>
  <si>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</si>
  <si>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</si>
  <si>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</si>
  <si>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</si>
  <si>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</si>
  <si>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</si>
  <si>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</si>
  <si>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</si>
  <si>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</si>
  <si>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</si>
  <si>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</si>
  <si>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</si>
  <si>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</si>
  <si>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</si>
  <si>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</si>
  <si>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</si>
  <si>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</si>
  <si>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</si>
  <si>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</si>
  <si>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</si>
  <si>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</si>
  <si>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</si>
  <si>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</si>
  <si>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</si>
  <si>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</si>
  <si>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</si>
  <si>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</si>
  <si>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</si>
  <si>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</si>
  <si>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</si>
  <si>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</si>
  <si>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</si>
  <si>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</si>
  <si>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</si>
  <si>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</si>
  <si>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</si>
  <si>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</si>
  <si>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</si>
  <si>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</si>
  <si>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</si>
  <si>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</si>
  <si>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</si>
  <si>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</si>
  <si>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</si>
  <si>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</si>
  <si>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</si>
  <si>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</si>
  <si>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</si>
  <si>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</si>
  <si>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</si>
  <si>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</si>
  <si>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</si>
  <si>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</si>
  <si>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</si>
  <si>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</si>
  <si>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</si>
  <si>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</si>
  <si>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</si>
  <si>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</si>
  <si>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</si>
  <si>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</si>
  <si>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</si>
  <si>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</si>
  <si>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</si>
  <si>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</si>
  <si>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</si>
  <si>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</si>
  <si>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</si>
  <si>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</si>
  <si>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</si>
  <si>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</si>
  <si>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</si>
  <si>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</si>
  <si>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</si>
  <si>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</si>
  <si>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</si>
  <si>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</si>
  <si>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</si>
  <si>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</si>
  <si>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</si>
  <si>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</si>
  <si>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</si>
  <si>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</si>
  <si>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</si>
  <si>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</si>
  <si>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</si>
  <si>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</si>
  <si>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</si>
  <si>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</si>
  <si>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</si>
  <si>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</si>
  <si>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</si>
  <si>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</si>
  <si>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</si>
  <si>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</si>
  <si>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</si>
  <si>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</si>
  <si>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</si>
  <si>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</si>
  <si>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</si>
  <si>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</si>
  <si>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</si>
  <si>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</si>
  <si>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</si>
  <si>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</si>
  <si>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</si>
  <si>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</si>
  <si>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</si>
  <si>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</si>
  <si>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</si>
  <si>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</si>
  <si>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</si>
  <si>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</si>
  <si>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</si>
  <si>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</si>
  <si>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</si>
  <si>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</si>
  <si>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</si>
  <si>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</si>
  <si>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</si>
  <si>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</si>
  <si>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</si>
  <si>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</si>
  <si>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</si>
  <si>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</si>
  <si>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</si>
  <si>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</si>
  <si>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</si>
  <si>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</si>
  <si>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</si>
  <si>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</si>
  <si>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</si>
  <si>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</si>
  <si>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</si>
  <si>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</si>
  <si>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</si>
  <si>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</si>
  <si>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</si>
  <si>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</si>
  <si>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</si>
  <si>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</si>
  <si>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</si>
  <si>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</si>
  <si>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</si>
  <si>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</si>
  <si>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</si>
  <si>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</si>
  <si>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</si>
  <si>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</si>
  <si>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</si>
  <si>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</si>
  <si>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</si>
  <si>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</si>
  <si>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</si>
  <si>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</si>
  <si>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</si>
  <si>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</si>
  <si>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</si>
  <si>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</si>
  <si>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</si>
  <si>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</si>
  <si>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</si>
  <si>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</si>
  <si>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</si>
  <si>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</si>
  <si>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</si>
  <si>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</si>
  <si>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</si>
  <si>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</si>
  <si>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</si>
  <si>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</si>
  <si>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</si>
  <si>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</si>
  <si>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</si>
  <si>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</si>
  <si>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</si>
  <si>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</si>
  <si>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</si>
  <si>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</si>
  <si>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</si>
  <si>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</si>
  <si>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</si>
  <si>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</si>
  <si>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</si>
  <si>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</si>
  <si>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</si>
  <si>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</si>
  <si>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</si>
  <si>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</si>
  <si>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</si>
  <si>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</si>
  <si>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</si>
  <si>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</si>
  <si>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</si>
  <si>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</si>
  <si>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</si>
  <si>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</si>
  <si>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</si>
  <si>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</si>
  <si>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</si>
  <si>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</si>
  <si>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</si>
  <si>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</si>
  <si>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</si>
  <si>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</si>
  <si>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</si>
  <si>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</si>
  <si>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</si>
  <si>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</si>
  <si>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</si>
  <si>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</si>
  <si>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</si>
  <si>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</si>
  <si>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</si>
  <si>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</si>
  <si>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</si>
  <si>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</si>
  <si>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</si>
  <si>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</si>
  <si>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</si>
  <si>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</si>
  <si>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</si>
  <si>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</si>
  <si>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</si>
  <si>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</si>
  <si>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</si>
  <si>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</si>
  <si>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</si>
  <si>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</si>
  <si>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</si>
  <si>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</si>
  <si>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</si>
  <si>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</si>
  <si>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</si>
  <si>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</si>
  <si>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</si>
  <si>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</si>
  <si>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</si>
  <si>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</si>
  <si>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</si>
  <si>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</si>
  <si>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</si>
  <si>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</si>
  <si>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</si>
  <si>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</si>
  <si>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</si>
  <si>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</si>
  <si>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</si>
  <si>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</si>
  <si>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</si>
  <si>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</si>
  <si>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</si>
  <si>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</si>
  <si>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</si>
  <si>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</si>
  <si>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</si>
  <si>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</si>
  <si>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</si>
  <si>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</si>
  <si>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</si>
  <si>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</si>
  <si>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</si>
  <si>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</si>
  <si>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</si>
  <si>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</si>
  <si>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</si>
  <si>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</si>
  <si>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</si>
  <si>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</si>
  <si>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</si>
  <si>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</si>
  <si>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</si>
  <si>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</si>
  <si>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</si>
  <si>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</si>
  <si>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</si>
  <si>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</si>
  <si>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</si>
  <si>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</si>
  <si>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</si>
  <si>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</si>
  <si>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</si>
  <si>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</si>
  <si>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</si>
  <si>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</si>
  <si>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</si>
  <si>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</si>
  <si>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</si>
  <si>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</si>
  <si>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</si>
  <si>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</si>
  <si>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</si>
  <si>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</si>
  <si>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</si>
  <si>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</si>
  <si>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</si>
  <si>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</si>
  <si>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</si>
  <si>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</si>
  <si>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</si>
  <si>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</si>
  <si>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</si>
  <si>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</si>
  <si>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</si>
  <si>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</si>
  <si>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</si>
  <si>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</si>
  <si>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</si>
  <si>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</si>
  <si>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</si>
  <si>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</si>
  <si>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</si>
  <si>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</si>
  <si>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</si>
  <si>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</si>
  <si>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</si>
  <si>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</si>
  <si>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</si>
  <si>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</si>
  <si>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</si>
  <si>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</si>
  <si>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</si>
  <si>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</si>
  <si>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</si>
  <si>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</si>
  <si>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</si>
  <si>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</si>
  <si>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</si>
  <si>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</si>
  <si>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</si>
  <si>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</si>
  <si>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</si>
  <si>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</si>
  <si>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</si>
  <si>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</si>
  <si>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</si>
  <si>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</si>
  <si>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</si>
  <si>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</si>
  <si>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</si>
  <si>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</si>
  <si>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</si>
  <si>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</si>
  <si>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</si>
  <si>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</si>
  <si>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</si>
  <si>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</si>
  <si>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</si>
  <si>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</si>
  <si>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</si>
  <si>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</si>
  <si>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</si>
  <si>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</si>
  <si>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</si>
  <si>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</si>
  <si>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</si>
  <si>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</si>
  <si>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</si>
  <si>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</si>
  <si>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</si>
  <si>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</si>
  <si>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</si>
  <si>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</si>
  <si>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</si>
  <si>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</si>
  <si>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</si>
  <si>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</si>
  <si>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</si>
  <si>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</si>
  <si>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</si>
  <si>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</si>
  <si>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</si>
  <si>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</si>
  <si>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</si>
  <si>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</si>
  <si>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</si>
  <si>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</si>
  <si>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</si>
  <si>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</si>
  <si>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</si>
  <si>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</si>
  <si>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</si>
  <si>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</si>
  <si>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</si>
  <si>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</si>
  <si>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</si>
  <si>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</si>
  <si>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</si>
  <si>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</si>
  <si>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</si>
  <si>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</si>
  <si>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</si>
  <si>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</si>
  <si>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</si>
  <si>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</si>
  <si>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</si>
  <si>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</si>
  <si>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</si>
  <si>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</si>
  <si>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</si>
  <si>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</si>
  <si>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</si>
  <si>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</si>
  <si>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</si>
  <si>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</si>
  <si>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</si>
  <si>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</si>
  <si>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</si>
  <si>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</si>
  <si>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</si>
  <si>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</si>
  <si>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</si>
  <si>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</si>
  <si>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</si>
  <si>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</si>
  <si>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</si>
  <si>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</si>
  <si>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</si>
  <si>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</si>
  <si>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</si>
  <si>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</si>
  <si>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</si>
  <si>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</si>
  <si>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</si>
  <si>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</si>
  <si>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</si>
  <si>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</si>
  <si>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</si>
  <si>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</si>
  <si>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</si>
  <si>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</si>
  <si>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</si>
  <si>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</si>
  <si>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</si>
  <si>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</si>
  <si>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</si>
  <si>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</si>
  <si>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</si>
  <si>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</si>
  <si>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</si>
  <si>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</si>
  <si>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</si>
  <si>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</si>
  <si>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</si>
  <si>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</si>
  <si>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</si>
  <si>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</si>
  <si>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</si>
  <si>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</si>
  <si>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</si>
  <si>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</si>
  <si>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</si>
  <si>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</si>
  <si>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</si>
  <si>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</si>
  <si>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</si>
  <si>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</si>
  <si>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</si>
  <si>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</si>
  <si>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</si>
  <si>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</si>
  <si>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</si>
  <si>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</si>
  <si>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</si>
  <si>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</si>
  <si>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</si>
  <si>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</si>
  <si>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</si>
  <si>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</si>
  <si>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</si>
  <si>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</si>
  <si>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</si>
  <si>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</si>
  <si>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</si>
  <si>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</si>
  <si>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</si>
  <si>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</si>
  <si>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</si>
  <si>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</si>
  <si>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</si>
  <si>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</si>
  <si>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</si>
  <si>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</si>
  <si>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</si>
  <si>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</si>
  <si>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</si>
  <si>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</si>
  <si>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</si>
  <si>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</si>
  <si>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</si>
  <si>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</si>
  <si>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</si>
  <si>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</si>
  <si>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</si>
  <si>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</si>
  <si>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</si>
  <si>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</si>
  <si>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</si>
  <si>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</si>
  <si>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</si>
  <si>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</si>
  <si>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</si>
  <si>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</si>
  <si>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</si>
  <si>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</si>
  <si>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</si>
  <si>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</si>
  <si>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</si>
  <si>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</si>
  <si>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</si>
  <si>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</si>
  <si>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</si>
  <si>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</si>
  <si>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</si>
  <si>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</si>
  <si>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</si>
  <si>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</si>
  <si>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</si>
  <si>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</si>
  <si>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</si>
  <si>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</si>
  <si>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</si>
  <si>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</si>
  <si>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</si>
  <si>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</si>
  <si>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</si>
  <si>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</si>
  <si>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</si>
  <si>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</si>
  <si>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</si>
  <si>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</si>
  <si>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</si>
  <si>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</si>
  <si>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</si>
  <si>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</si>
  <si>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</si>
  <si>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</si>
  <si>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</si>
  <si>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</si>
  <si>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</si>
  <si>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</si>
  <si>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</si>
  <si>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</si>
  <si>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</si>
  <si>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</si>
  <si>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</si>
  <si>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</si>
  <si>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</si>
  <si>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</si>
  <si>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</si>
  <si>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</si>
  <si>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</si>
  <si>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</si>
  <si>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</si>
  <si>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</si>
  <si>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</si>
  <si>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</si>
  <si>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</si>
  <si>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</si>
  <si>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</si>
  <si>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</si>
  <si>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</si>
  <si>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</si>
  <si>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</si>
  <si>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</si>
  <si>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</si>
  <si>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</si>
  <si>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</si>
  <si>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</si>
  <si>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</si>
  <si>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</si>
  <si>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</si>
  <si>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</si>
  <si>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</si>
  <si>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</si>
  <si>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</si>
  <si>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</si>
  <si>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</si>
  <si>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</si>
  <si>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</si>
  <si>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</si>
  <si>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</si>
  <si>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</si>
  <si>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</si>
  <si>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</si>
  <si>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</si>
  <si>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</si>
  <si>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</si>
  <si>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</si>
  <si>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</si>
  <si>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</si>
  <si>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</si>
  <si>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</si>
  <si>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</si>
  <si>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</si>
  <si>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</si>
  <si>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</si>
  <si>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</si>
  <si>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</si>
  <si>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</si>
  <si>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</si>
  <si>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</si>
  <si>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</si>
  <si>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</si>
  <si>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</si>
  <si>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</si>
  <si>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</si>
  <si>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</si>
  <si>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</si>
  <si>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</si>
  <si>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</si>
  <si>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</si>
  <si>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</si>
  <si>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</si>
  <si>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</si>
  <si>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</si>
  <si>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</si>
  <si>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</si>
  <si>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</si>
  <si>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</si>
  <si>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</si>
  <si>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</si>
  <si>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</si>
  <si>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</si>
  <si>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</si>
  <si>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</si>
  <si>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</si>
  <si>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</si>
  <si>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</si>
  <si>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</si>
  <si>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</si>
  <si>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</si>
  <si>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</si>
  <si>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</si>
  <si>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</si>
  <si>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</si>
  <si>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</si>
  <si>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</si>
  <si>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</si>
  <si>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</si>
  <si>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</si>
  <si>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</si>
  <si>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</si>
  <si>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</si>
  <si>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</si>
  <si>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</si>
  <si>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</si>
  <si>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</si>
  <si>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</si>
  <si>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</si>
  <si>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</si>
  <si>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</si>
  <si>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</si>
  <si>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</si>
  <si>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</si>
  <si>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</si>
  <si>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</si>
  <si>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</si>
  <si>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</si>
  <si>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</si>
  <si>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</si>
  <si>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</si>
  <si>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</si>
  <si>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</si>
  <si>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</si>
  <si>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</si>
  <si>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</si>
  <si>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</si>
  <si>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</si>
  <si>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</si>
  <si>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</si>
  <si>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</si>
  <si>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</si>
  <si>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</si>
  <si>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</si>
  <si>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</si>
  <si>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</si>
  <si>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</si>
  <si>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</si>
  <si>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</si>
  <si>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</si>
  <si>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</si>
  <si>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</si>
  <si>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</si>
  <si>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</si>
  <si>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</si>
  <si>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</si>
  <si>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</si>
  <si>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</si>
  <si>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</si>
  <si>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</si>
  <si>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</si>
  <si>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</si>
  <si>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</si>
  <si>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</si>
  <si>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</si>
  <si>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</si>
  <si>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</si>
  <si>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</si>
  <si>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</si>
  <si>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</si>
  <si>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</si>
  <si>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</si>
  <si>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</si>
  <si>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</si>
  <si>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</si>
  <si>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</si>
  <si>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</si>
  <si>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</si>
  <si>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</si>
  <si>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</si>
  <si>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</si>
  <si>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</si>
  <si>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</si>
  <si>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</si>
  <si>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</si>
  <si>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</si>
  <si>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</si>
  <si>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</si>
  <si>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</si>
  <si>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</si>
  <si>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</si>
  <si>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</si>
  <si>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</si>
  <si>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</si>
  <si>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</si>
  <si>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</si>
  <si>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</si>
  <si>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</si>
  <si>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</si>
  <si>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</si>
  <si>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</si>
  <si>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</si>
  <si>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</si>
  <si>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</si>
  <si>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</si>
  <si>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</si>
  <si>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</si>
  <si>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</si>
  <si>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</si>
  <si>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</si>
  <si>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</si>
  <si>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</si>
  <si>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</si>
  <si>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</si>
  <si>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</si>
  <si>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</si>
  <si>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</si>
  <si>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</si>
  <si>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</si>
  <si>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</si>
  <si>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</si>
  <si>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</si>
  <si>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</si>
  <si>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</si>
  <si>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</si>
  <si>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</si>
  <si>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</si>
  <si>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</si>
  <si>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</si>
  <si>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</si>
  <si>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</si>
  <si>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</si>
  <si>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</si>
  <si>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</si>
  <si>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</si>
  <si>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</si>
  <si>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</si>
  <si>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</si>
  <si>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</si>
  <si>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</si>
  <si>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</si>
  <si>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</si>
  <si>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</si>
  <si>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</si>
  <si>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</si>
  <si>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</si>
  <si>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</si>
  <si>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</si>
  <si>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</si>
  <si>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</si>
  <si>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</si>
  <si>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</si>
  <si>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</si>
  <si>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</si>
  <si>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</si>
  <si>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</si>
  <si>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</si>
  <si>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</si>
  <si>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</si>
  <si>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</si>
  <si>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</si>
  <si>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</si>
  <si>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</si>
  <si>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</si>
  <si>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</si>
  <si>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</si>
  <si>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</si>
  <si>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</si>
  <si>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</si>
  <si>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</si>
  <si>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</si>
  <si>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</si>
  <si>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</si>
  <si>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</si>
  <si>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</si>
  <si>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</si>
  <si>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</si>
  <si>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</si>
  <si>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</si>
  <si>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</si>
  <si>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</si>
  <si>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</si>
  <si>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</si>
  <si>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</si>
  <si>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</si>
  <si>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</si>
  <si>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</si>
  <si>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</si>
  <si>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</si>
  <si>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</si>
  <si>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</si>
  <si>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</si>
  <si>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</si>
  <si>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</si>
  <si>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</si>
  <si>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</si>
  <si>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</si>
  <si>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</si>
  <si>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</si>
  <si>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</si>
  <si>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</si>
  <si>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</si>
  <si>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</si>
  <si>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</si>
  <si>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</si>
  <si>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</si>
  <si>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</si>
  <si>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</si>
  <si>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</si>
  <si>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</si>
  <si>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</si>
  <si>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</si>
  <si>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</si>
  <si>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</si>
  <si>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</si>
  <si>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</si>
  <si>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</si>
  <si>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</si>
  <si>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</si>
  <si>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</si>
  <si>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</si>
  <si>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</si>
  <si>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</si>
  <si>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</si>
  <si>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</si>
  <si>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</si>
  <si>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</si>
  <si>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</si>
  <si>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</si>
  <si>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</si>
  <si>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</si>
  <si>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</si>
  <si>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</si>
  <si>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</si>
  <si>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</si>
  <si>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</si>
  <si>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</si>
  <si>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</si>
  <si>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</si>
  <si>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</si>
  <si>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</si>
  <si>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</si>
  <si>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</si>
  <si>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</si>
  <si>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</si>
  <si>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</si>
  <si>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</si>
  <si>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</si>
  <si>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</si>
  <si>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</si>
  <si>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</si>
  <si>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</si>
  <si>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</si>
  <si>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</si>
  <si>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</si>
  <si>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</si>
  <si>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</si>
  <si>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</si>
  <si>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</si>
  <si>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</si>
  <si>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</si>
  <si>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</si>
  <si>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</si>
  <si>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</si>
  <si>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</si>
  <si>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</si>
  <si>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</si>
  <si>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</si>
  <si>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</si>
  <si>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</si>
  <si>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</si>
  <si>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</si>
  <si>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</si>
  <si>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</si>
  <si>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</si>
  <si>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</si>
  <si>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</si>
  <si>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</si>
  <si>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</si>
  <si>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</si>
  <si>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</si>
  <si>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</si>
  <si>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</si>
  <si>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</si>
  <si>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</si>
  <si>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</si>
  <si>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</si>
  <si>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</si>
  <si>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</si>
  <si>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</si>
  <si>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</si>
  <si>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</si>
  <si>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</si>
  <si>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</si>
  <si>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</si>
  <si>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</si>
  <si>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</si>
  <si>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</si>
  <si>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</si>
  <si>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</si>
  <si>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</si>
  <si>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</si>
  <si>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</si>
  <si>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</si>
  <si>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</si>
  <si>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</si>
  <si>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</si>
  <si>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</si>
  <si>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</si>
  <si>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</si>
  <si>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</si>
  <si>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</si>
  <si>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</si>
  <si>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</si>
  <si>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</si>
  <si>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</si>
  <si>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</si>
  <si>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</si>
  <si>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</si>
  <si>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</si>
  <si>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</si>
  <si>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</si>
  <si>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</si>
  <si>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</si>
  <si>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</si>
  <si>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</si>
  <si>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</si>
  <si>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</si>
  <si>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</si>
  <si>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</si>
  <si>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</si>
  <si>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</si>
  <si>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</si>
  <si>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</si>
  <si>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</si>
  <si>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</si>
  <si>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</si>
  <si>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</si>
  <si>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</si>
  <si>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</si>
  <si>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</si>
  <si>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</si>
  <si>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</si>
  <si>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</si>
  <si>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</si>
  <si>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</si>
  <si>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</si>
  <si>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</si>
  <si>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</si>
  <si>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</si>
  <si>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</si>
  <si>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</si>
  <si>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</si>
  <si>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</si>
  <si>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</si>
  <si>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</si>
  <si>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</si>
  <si>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</si>
  <si>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</si>
  <si>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</si>
  <si>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</si>
  <si>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</si>
  <si>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</si>
  <si>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</si>
  <si>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</si>
  <si>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</si>
  <si>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</si>
  <si>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</si>
  <si>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</si>
  <si>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</si>
  <si>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</si>
  <si>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</si>
  <si>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</si>
  <si>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</si>
  <si>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</si>
  <si>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</si>
  <si>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</si>
  <si>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</si>
  <si>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</si>
  <si>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</si>
  <si>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</si>
  <si>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</si>
  <si>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</si>
  <si>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</si>
  <si>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</si>
  <si>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</si>
  <si>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</si>
  <si>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</si>
  <si>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</si>
  <si>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</si>
  <si>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</si>
  <si>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</si>
  <si>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</si>
  <si>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</si>
  <si>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</si>
  <si>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</si>
  <si>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</si>
  <si>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</si>
  <si>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</si>
  <si>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</si>
  <si>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</si>
  <si>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</si>
  <si>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</si>
  <si>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</si>
  <si>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</si>
  <si>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</si>
  <si>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</si>
  <si>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</si>
  <si>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</si>
  <si>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</si>
  <si>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</si>
  <si>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</si>
  <si>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</si>
  <si>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</si>
  <si>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</si>
  <si>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</si>
  <si>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</si>
  <si>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</si>
  <si>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</si>
  <si>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</si>
  <si>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</si>
  <si>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</si>
  <si>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</si>
  <si>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</si>
  <si>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</si>
  <si>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</si>
  <si>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</si>
  <si>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</si>
  <si>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</si>
  <si>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</si>
  <si>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</si>
  <si>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</si>
  <si>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</si>
  <si>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</si>
  <si>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</si>
  <si>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</si>
  <si>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</si>
  <si>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</si>
  <si>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</si>
  <si>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</si>
  <si>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</si>
  <si>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</si>
  <si>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</si>
  <si>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</si>
  <si>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</si>
  <si>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</si>
  <si>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</si>
  <si>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</si>
  <si>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</si>
  <si>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</si>
  <si>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</si>
  <si>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</si>
  <si>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</si>
  <si>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</si>
  <si>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</si>
  <si>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</si>
  <si>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</si>
  <si>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</si>
  <si>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</si>
  <si>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</si>
  <si>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</si>
  <si>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</si>
  <si>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</si>
  <si>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</si>
  <si>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</si>
  <si>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</si>
  <si>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</si>
  <si>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</si>
  <si>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</si>
  <si>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</si>
  <si>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</si>
  <si>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</si>
  <si>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</si>
  <si>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</si>
  <si>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</si>
  <si>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</si>
  <si>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</si>
  <si>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</si>
  <si>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</si>
  <si>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</si>
  <si>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</si>
  <si>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</si>
  <si>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</si>
  <si>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</si>
  <si>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</si>
  <si>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</si>
  <si>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</si>
  <si>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</si>
  <si>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</si>
  <si>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</si>
  <si>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</si>
  <si>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</si>
  <si>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</si>
  <si>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</si>
  <si>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</si>
  <si>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</si>
  <si>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</si>
  <si>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</si>
  <si>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</si>
  <si>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</si>
  <si>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</si>
  <si>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</si>
  <si>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</si>
  <si>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</si>
  <si>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</si>
  <si>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</si>
  <si>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</si>
  <si>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</si>
  <si>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</si>
  <si>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</si>
  <si>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</si>
  <si>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</si>
  <si>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</si>
  <si>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</si>
  <si>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</si>
  <si>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</si>
  <si>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</si>
  <si>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</si>
  <si>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</si>
  <si>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</si>
  <si>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</si>
  <si>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</si>
  <si>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</si>
  <si>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</si>
  <si>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</si>
  <si>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</si>
  <si>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</si>
  <si>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</si>
  <si>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</si>
  <si>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</si>
  <si>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</si>
  <si>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</si>
  <si>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</si>
  <si>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</si>
  <si>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</si>
  <si>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</si>
  <si>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</si>
  <si>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</si>
  <si>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</si>
  <si>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</si>
  <si>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</si>
  <si>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</si>
  <si>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</si>
  <si>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</si>
  <si>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</si>
  <si>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</si>
  <si>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</si>
  <si>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</si>
  <si>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</si>
  <si>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</si>
  <si>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</si>
  <si>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</si>
  <si>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</si>
  <si>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</si>
  <si>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</si>
  <si>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</si>
  <si>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</si>
  <si>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</si>
  <si>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</si>
  <si>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</si>
  <si>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</si>
  <si>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</si>
  <si>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</si>
  <si>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</si>
  <si>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</si>
  <si>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</si>
  <si>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</si>
  <si>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</si>
  <si>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</si>
  <si>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</si>
  <si>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</si>
  <si>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</si>
  <si>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</si>
  <si>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</si>
  <si>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</si>
  <si>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</si>
  <si>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</si>
  <si>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</si>
  <si>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</si>
  <si>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</si>
  <si>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</si>
  <si>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</si>
  <si>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</si>
  <si>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</si>
  <si>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</si>
  <si>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</si>
  <si>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</si>
  <si>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</si>
  <si>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</si>
  <si>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</si>
  <si>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</si>
  <si>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</si>
  <si>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</si>
  <si>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</si>
  <si>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</si>
  <si>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</si>
  <si>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</si>
  <si>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</si>
  <si>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</si>
  <si>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</si>
  <si>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</si>
  <si>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</si>
  <si>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</si>
  <si>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</si>
  <si>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</si>
  <si>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</si>
  <si>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</si>
  <si>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</si>
  <si>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</si>
  <si>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</si>
  <si>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</si>
  <si>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</si>
  <si>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</si>
  <si>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</si>
  <si>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</si>
  <si>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</si>
  <si>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</si>
  <si>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</si>
  <si>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</si>
  <si>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</si>
  <si>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</si>
  <si>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</si>
  <si>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</si>
  <si>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</si>
  <si>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</si>
  <si>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</si>
  <si>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</si>
  <si>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</si>
  <si>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</si>
  <si>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</si>
  <si>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</si>
  <si>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</si>
  <si>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</si>
  <si>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</si>
  <si>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</si>
  <si>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</si>
  <si>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</si>
  <si>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</si>
  <si>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</si>
  <si>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</si>
  <si>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</si>
  <si>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</si>
  <si>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</si>
  <si>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</si>
  <si>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</si>
  <si>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</si>
  <si>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</si>
  <si>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</si>
  <si>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</si>
  <si>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</si>
  <si>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</si>
  <si>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</si>
  <si>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</si>
  <si>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</si>
  <si>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</si>
  <si>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</si>
  <si>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</si>
  <si>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</si>
  <si>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</si>
  <si>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</si>
  <si>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</si>
  <si>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</si>
  <si>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</si>
  <si>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</si>
  <si>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</si>
  <si>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</si>
  <si>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</si>
  <si>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</si>
  <si>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</si>
  <si>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</si>
  <si>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</si>
  <si>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</si>
  <si>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</si>
  <si>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</si>
  <si>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</si>
  <si>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</si>
  <si>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</si>
  <si>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</si>
  <si>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</si>
  <si>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</si>
  <si>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</si>
  <si>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</si>
  <si>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</si>
  <si>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</si>
  <si>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</si>
  <si>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</si>
  <si>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</si>
  <si>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</si>
  <si>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</si>
  <si>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</si>
  <si>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</si>
  <si>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</si>
  <si>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</si>
  <si>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</si>
  <si>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</si>
  <si>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</si>
  <si>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</si>
  <si>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</si>
  <si>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</si>
  <si>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</si>
  <si>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</si>
  <si>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</si>
  <si>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</si>
  <si>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</si>
  <si>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</si>
  <si>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</si>
  <si>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</si>
  <si>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</si>
  <si>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</si>
  <si>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</si>
  <si>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</si>
  <si>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</si>
  <si>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</si>
  <si>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</si>
  <si>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</si>
  <si>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</si>
  <si>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</si>
  <si>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</si>
  <si>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</si>
  <si>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</si>
  <si>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</si>
  <si>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</si>
  <si>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</si>
  <si>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</si>
  <si>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</si>
  <si>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</si>
  <si>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</si>
  <si>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</si>
  <si>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</si>
  <si>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</si>
  <si>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</si>
  <si>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</si>
  <si>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</si>
  <si>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</si>
  <si>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</si>
  <si>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</si>
  <si>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</si>
  <si>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</si>
  <si>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</si>
  <si>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</si>
  <si>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</si>
  <si>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</si>
  <si>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</si>
  <si>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</si>
  <si>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</si>
  <si>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</si>
  <si>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</si>
  <si>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</si>
  <si>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</si>
  <si>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</si>
  <si>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</si>
  <si>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</si>
  <si>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</si>
  <si>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</si>
  <si>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</si>
  <si>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</si>
  <si>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</si>
  <si>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</si>
  <si>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</si>
  <si>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</si>
  <si>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</si>
  <si>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</si>
  <si>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</si>
  <si>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</si>
  <si>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</si>
  <si>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</si>
  <si>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</si>
  <si>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</si>
  <si>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</si>
  <si>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</si>
  <si>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</si>
  <si>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</si>
  <si>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</si>
  <si>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</si>
  <si>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</si>
  <si>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</si>
  <si>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</si>
  <si>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</si>
  <si>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</si>
  <si>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</si>
  <si>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</si>
  <si>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</si>
  <si>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</si>
  <si>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</si>
  <si>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</si>
  <si>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</si>
  <si>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</si>
  <si>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</si>
  <si>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</si>
  <si>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</si>
  <si>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</si>
  <si>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</si>
  <si>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</si>
  <si>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</si>
  <si>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</si>
  <si>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</si>
  <si>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</si>
  <si>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</si>
  <si>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</si>
  <si>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</si>
  <si>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</si>
  <si>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</si>
  <si>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</si>
  <si>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</si>
  <si>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</si>
  <si>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</si>
  <si>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</si>
  <si>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</si>
  <si>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</si>
  <si>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</si>
  <si>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</si>
  <si>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</si>
  <si>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</si>
  <si>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</si>
  <si>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</si>
  <si>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</si>
  <si>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</si>
  <si>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</si>
  <si>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</si>
  <si>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</si>
  <si>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</si>
  <si>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</si>
  <si>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</si>
  <si>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</si>
  <si>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</si>
  <si>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</si>
  <si>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</si>
  <si>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</si>
  <si>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</si>
  <si>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</si>
  <si>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</si>
  <si>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</si>
  <si>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</si>
  <si>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</si>
  <si>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</si>
  <si>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</si>
  <si>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</si>
  <si>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</si>
  <si>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</si>
  <si>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</si>
  <si>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</si>
  <si>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</si>
  <si>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</si>
  <si>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</si>
  <si>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</si>
  <si>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</si>
  <si>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</si>
  <si>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</si>
  <si>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</si>
  <si>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</si>
  <si>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</si>
  <si>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</si>
  <si>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</si>
  <si>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</si>
  <si>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</si>
  <si>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</si>
  <si>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</si>
  <si>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</si>
  <si>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</si>
  <si>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</si>
  <si>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</si>
  <si>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</si>
  <si>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</si>
  <si>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</si>
  <si>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</si>
  <si>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</si>
  <si>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</si>
  <si>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</si>
  <si>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</si>
  <si>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</si>
  <si>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</si>
  <si>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</si>
  <si>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</si>
  <si>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</si>
  <si>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</si>
  <si>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</si>
  <si>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</si>
  <si>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</si>
  <si>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</si>
  <si>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</si>
  <si>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</si>
  <si>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</si>
  <si>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</si>
  <si>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</si>
  <si>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</si>
  <si>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</si>
  <si>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</si>
  <si>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</si>
  <si>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</si>
  <si>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</si>
  <si>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</si>
  <si>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</si>
  <si>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</si>
  <si>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</si>
  <si>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</si>
  <si>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</si>
  <si>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</si>
  <si>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</si>
  <si>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</si>
  <si>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</si>
  <si>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</si>
  <si>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</si>
  <si>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</si>
  <si>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</si>
  <si>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</si>
  <si>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</si>
  <si>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</si>
  <si>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</si>
  <si>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</si>
  <si>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</si>
  <si>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</si>
  <si>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</si>
  <si>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</si>
  <si>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</si>
  <si>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</si>
  <si>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</si>
  <si>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</si>
  <si>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</si>
  <si>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</si>
  <si>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</si>
  <si>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</si>
  <si>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</si>
  <si>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</si>
  <si>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</si>
  <si>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</si>
  <si>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</si>
  <si>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</si>
  <si>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</si>
  <si>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</si>
  <si>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</si>
  <si>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</si>
  <si>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</si>
  <si>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</si>
  <si>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</si>
  <si>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</si>
  <si>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</si>
  <si>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</si>
  <si>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</si>
  <si>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</si>
  <si>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</si>
  <si>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</si>
  <si>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</si>
  <si>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</si>
  <si>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</si>
  <si>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</si>
  <si>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</si>
  <si>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</si>
  <si>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</si>
  <si>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</si>
  <si>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</si>
  <si>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</si>
  <si>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</si>
  <si>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</si>
  <si>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</si>
  <si>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</si>
  <si>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</si>
  <si>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</si>
  <si>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</si>
  <si>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</si>
  <si>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</si>
  <si>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</si>
  <si>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</si>
  <si>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</si>
  <si>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</si>
  <si>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</si>
  <si>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</si>
  <si>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</si>
  <si>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</si>
  <si>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</si>
  <si>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</si>
  <si>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</si>
  <si>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</si>
  <si>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</si>
  <si>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</si>
  <si>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</si>
  <si>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</si>
  <si>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</si>
  <si>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</si>
  <si>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</si>
  <si>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</si>
  <si>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</si>
  <si>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</si>
  <si>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</si>
  <si>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</si>
  <si>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</si>
  <si>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</si>
  <si>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</si>
  <si>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</si>
  <si>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</si>
  <si>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</si>
  <si>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</si>
  <si>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</si>
  <si>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</si>
  <si>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</si>
  <si>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</si>
  <si>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</si>
  <si>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</si>
  <si>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</si>
  <si>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</si>
  <si>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</si>
  <si>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</si>
  <si>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</si>
  <si>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</si>
  <si>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</si>
  <si>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</si>
  <si>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</si>
  <si>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</si>
  <si>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</si>
  <si>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</si>
  <si>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</si>
  <si>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</si>
  <si>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</si>
  <si>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</si>
  <si>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</si>
  <si>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</si>
  <si>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</si>
  <si>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</si>
  <si>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</si>
  <si>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</si>
  <si>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</si>
  <si>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</si>
  <si>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</si>
  <si>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</si>
  <si>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</si>
  <si>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</si>
  <si>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</si>
  <si>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</si>
  <si>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</si>
  <si>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</si>
  <si>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</si>
  <si>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</si>
  <si>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</si>
  <si>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</si>
  <si>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</si>
  <si>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</si>
  <si>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</si>
  <si>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</si>
  <si>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</si>
  <si>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</si>
  <si>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</si>
  <si>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</si>
  <si>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</si>
  <si>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</si>
  <si>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</si>
  <si>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</si>
  <si>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</si>
  <si>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</si>
  <si>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</si>
  <si>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</si>
  <si>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</si>
  <si>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</si>
  <si>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</si>
  <si>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</si>
  <si>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</si>
  <si>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</si>
  <si>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</si>
  <si>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</si>
  <si>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</si>
  <si>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</si>
  <si>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</si>
  <si>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</si>
  <si>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</si>
  <si>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</si>
  <si>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</si>
  <si>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</si>
  <si>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</si>
  <si>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</si>
  <si>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</si>
  <si>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</si>
  <si>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</si>
  <si>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</si>
  <si>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</si>
  <si>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</si>
  <si>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</si>
  <si>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</si>
  <si>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</si>
  <si>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</si>
  <si>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</si>
  <si>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</si>
  <si>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</si>
  <si>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</si>
  <si>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</si>
  <si>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</si>
  <si>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</si>
  <si>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</si>
  <si>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</si>
  <si>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</si>
  <si>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</si>
  <si>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</si>
  <si>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</si>
  <si>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</si>
  <si>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</si>
  <si>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</si>
  <si>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</si>
  <si>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</si>
  <si>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</si>
  <si>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</si>
  <si>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</si>
  <si>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</si>
  <si>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</si>
  <si>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</si>
  <si>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</si>
  <si>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</si>
  <si>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</si>
  <si>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</si>
  <si>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</si>
  <si>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</si>
  <si>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</si>
  <si>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</si>
  <si>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</si>
  <si>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</si>
  <si>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</si>
  <si>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</si>
  <si>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</si>
  <si>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</si>
  <si>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</si>
  <si>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</si>
  <si>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</si>
  <si>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</si>
  <si>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</si>
  <si>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</si>
  <si>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</si>
  <si>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</si>
  <si>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</si>
  <si>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</si>
  <si>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</si>
  <si>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</si>
  <si>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</si>
  <si>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</si>
  <si>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</si>
  <si>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</si>
  <si>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</si>
  <si>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</si>
  <si>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</si>
  <si>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</si>
  <si>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</si>
  <si>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</si>
  <si>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</si>
  <si>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</si>
  <si>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</si>
  <si>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</si>
  <si>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</si>
  <si>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</si>
  <si>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</si>
  <si>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</si>
  <si>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</si>
  <si>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</si>
  <si>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</si>
  <si>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</si>
  <si>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</si>
  <si>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</si>
  <si>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</si>
  <si>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</si>
  <si>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</si>
  <si>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</si>
  <si>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</si>
  <si>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</si>
  <si>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</si>
  <si>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</si>
  <si>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</si>
  <si>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</si>
  <si>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</si>
  <si>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</si>
  <si>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</si>
  <si>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</si>
  <si>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</si>
  <si>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</si>
  <si>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</si>
  <si>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</si>
  <si>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</si>
  <si>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</si>
  <si>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</si>
  <si>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</si>
  <si>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</si>
  <si>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</si>
  <si>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</si>
  <si>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</si>
  <si>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</si>
  <si>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</si>
  <si>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</si>
  <si>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</si>
  <si>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</si>
  <si>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</si>
  <si>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</si>
  <si>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</si>
  <si>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</si>
  <si>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</si>
  <si>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</si>
  <si>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</si>
  <si>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</si>
  <si>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</si>
  <si>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</si>
  <si>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</si>
  <si>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</si>
  <si>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</si>
  <si>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</si>
  <si>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</si>
  <si>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</si>
  <si>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</si>
  <si>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</si>
  <si>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</si>
  <si>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</si>
  <si>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</si>
  <si>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</si>
  <si>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</si>
  <si>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</si>
  <si>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</si>
  <si>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</si>
  <si>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</si>
  <si>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</si>
  <si>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</si>
  <si>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</si>
  <si>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</si>
  <si>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</si>
  <si>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</si>
  <si>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</si>
  <si>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</si>
  <si>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</si>
  <si>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</si>
  <si>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</si>
  <si>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</si>
  <si>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</si>
  <si>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</si>
  <si>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</si>
  <si>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</si>
  <si>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</si>
  <si>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</si>
  <si>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</si>
  <si>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</si>
  <si>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</si>
  <si>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</si>
  <si>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</si>
  <si>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</si>
  <si>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</si>
  <si>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</si>
  <si>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</si>
  <si>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</si>
  <si>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</si>
  <si>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</si>
  <si>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</si>
  <si>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</si>
  <si>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</si>
  <si>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</si>
  <si>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</si>
  <si>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</si>
  <si>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</si>
  <si>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</si>
  <si>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</si>
  <si>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</si>
  <si>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</si>
  <si>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</si>
  <si>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</si>
  <si>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</si>
  <si>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</si>
  <si>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</si>
  <si>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</si>
  <si>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</si>
  <si>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</si>
  <si>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</si>
  <si>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</si>
  <si>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</si>
  <si>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</si>
  <si>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</si>
  <si>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</si>
  <si>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</si>
  <si>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</si>
  <si>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</si>
  <si>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</si>
  <si>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</si>
  <si>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</si>
  <si>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</si>
  <si>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</si>
  <si>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</si>
  <si>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</si>
  <si>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</si>
  <si>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</si>
  <si>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</si>
  <si>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</si>
  <si>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</si>
  <si>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</si>
  <si>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</si>
  <si>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</si>
  <si>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</si>
  <si>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</si>
  <si>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</si>
  <si>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</si>
  <si>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</si>
  <si>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</si>
  <si>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</si>
  <si>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</si>
  <si>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</si>
  <si>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</si>
  <si>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</si>
  <si>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</si>
  <si>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</si>
  <si>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</si>
  <si>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</si>
  <si>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</si>
  <si>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</si>
  <si>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</si>
  <si>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</si>
  <si>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</si>
  <si>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</si>
  <si>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</si>
  <si>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</si>
  <si>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</si>
  <si>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</si>
  <si>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</si>
  <si>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</si>
  <si>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</si>
  <si>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</si>
  <si>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</si>
  <si>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</si>
  <si>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</si>
  <si>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</si>
  <si>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</si>
  <si>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</si>
  <si>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</si>
  <si>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</si>
  <si>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</si>
  <si>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</si>
  <si>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</si>
  <si>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</si>
  <si>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</si>
  <si>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</si>
  <si>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</si>
  <si>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</si>
  <si>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</si>
  <si>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</si>
  <si>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</si>
  <si>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</si>
  <si>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</si>
  <si>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</si>
  <si>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</si>
  <si>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</si>
  <si>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</si>
  <si>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</si>
  <si>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</si>
  <si>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</si>
  <si>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</si>
  <si>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</si>
  <si>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</si>
  <si>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</si>
  <si>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</si>
  <si>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</si>
  <si>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</si>
  <si>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</si>
  <si>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</si>
  <si>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</si>
  <si>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</si>
  <si>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</si>
  <si>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</si>
  <si>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</si>
  <si>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</si>
  <si>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</si>
  <si>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</si>
  <si>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</si>
  <si>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</si>
  <si>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</si>
  <si>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</si>
  <si>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</si>
  <si>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</si>
  <si>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</si>
  <si>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</si>
  <si>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</si>
  <si>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</si>
  <si>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</si>
  <si>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</si>
  <si>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</si>
  <si>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</si>
  <si>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</si>
  <si>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</si>
  <si>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</si>
  <si>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</si>
  <si>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</si>
  <si>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</si>
  <si>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</si>
  <si>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</si>
  <si>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</si>
  <si>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</si>
  <si>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</si>
  <si>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</si>
  <si>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</si>
  <si>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</si>
  <si>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</si>
  <si>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</si>
  <si>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</si>
  <si>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</si>
  <si>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</si>
  <si>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</si>
  <si>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</si>
  <si>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</si>
  <si>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</si>
  <si>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</si>
  <si>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</si>
  <si>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</si>
  <si>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</si>
  <si>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</si>
  <si>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</si>
  <si>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</si>
  <si>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</si>
  <si>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</si>
  <si>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</si>
  <si>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</si>
  <si>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</si>
  <si>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</si>
  <si>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</si>
  <si>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</si>
  <si>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</si>
  <si>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</si>
  <si>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</si>
  <si>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</si>
  <si>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</si>
  <si>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</si>
  <si>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</si>
  <si>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</si>
  <si>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</si>
  <si>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</si>
  <si>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</si>
  <si>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</si>
  <si>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</si>
  <si>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</si>
  <si>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</si>
  <si>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</si>
  <si>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</si>
  <si>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</si>
  <si>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</si>
  <si>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</si>
  <si>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</si>
  <si>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</si>
  <si>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</si>
  <si>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</si>
  <si>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</si>
  <si>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</si>
  <si>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</si>
  <si>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</si>
  <si>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</si>
  <si>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</si>
  <si>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</si>
  <si>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</si>
  <si>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</si>
  <si>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</si>
  <si>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</si>
  <si>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</si>
  <si>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</si>
  <si>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</si>
  <si>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</si>
  <si>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</si>
  <si>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</si>
  <si>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</si>
  <si>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</si>
  <si>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</si>
  <si>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</si>
  <si>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</si>
  <si>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</si>
  <si>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</si>
  <si>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</si>
  <si>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</si>
  <si>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</si>
  <si>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</si>
  <si>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</si>
  <si>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</si>
  <si>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</si>
  <si>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</si>
  <si>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</si>
  <si>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</si>
  <si>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</si>
  <si>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</si>
  <si>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</si>
  <si>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</si>
  <si>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</si>
  <si>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</si>
  <si>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</si>
  <si>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</si>
  <si>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</si>
  <si>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</si>
  <si>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</si>
  <si>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</si>
  <si>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</si>
  <si>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</si>
  <si>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</si>
  <si>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</si>
  <si>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</si>
  <si>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</si>
  <si>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</si>
  <si>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</si>
  <si>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</si>
  <si>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</si>
  <si>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</si>
  <si>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</si>
  <si>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</si>
  <si>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</si>
  <si>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</si>
  <si>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</si>
  <si>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</si>
  <si>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</si>
  <si>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</si>
  <si>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</si>
  <si>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</si>
  <si>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</si>
  <si>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</si>
  <si>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</si>
  <si>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</si>
  <si>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</si>
  <si>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</si>
  <si>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</si>
  <si>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</si>
  <si>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</si>
  <si>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</si>
  <si>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</si>
  <si>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</si>
  <si>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</si>
  <si>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</si>
  <si>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</si>
  <si>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</si>
  <si>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</si>
  <si>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</si>
  <si>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</si>
  <si>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</si>
  <si>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</si>
  <si>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</si>
  <si>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</si>
  <si>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</si>
  <si>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</si>
  <si>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</si>
  <si>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</si>
  <si>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</si>
  <si>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</si>
  <si>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</si>
  <si>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</si>
  <si>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</si>
  <si>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</si>
  <si>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</si>
  <si>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</si>
  <si>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</si>
  <si>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</si>
  <si>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</si>
  <si>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</si>
  <si>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</si>
  <si>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</si>
  <si>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</si>
  <si>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</si>
  <si>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</si>
  <si>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</si>
  <si>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</si>
  <si>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</si>
  <si>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</si>
  <si>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</si>
  <si>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</si>
  <si>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</si>
  <si>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</si>
  <si>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</si>
  <si>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</si>
  <si>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</si>
  <si>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</si>
  <si>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</si>
  <si>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</si>
  <si>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</si>
  <si>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</si>
  <si>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</si>
  <si>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</si>
  <si>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</si>
  <si>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</si>
  <si>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</si>
  <si>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</si>
  <si>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</si>
  <si>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</si>
  <si>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</si>
  <si>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</si>
  <si>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</si>
  <si>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</si>
  <si>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</si>
  <si>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</si>
  <si>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</si>
  <si>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</si>
  <si>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</si>
  <si>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</si>
  <si>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</si>
  <si>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</si>
  <si>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</si>
  <si>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</si>
  <si>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</si>
  <si>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</si>
  <si>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</si>
  <si>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</si>
  <si>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</si>
  <si>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</si>
  <si>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</si>
  <si>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</si>
  <si>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</si>
  <si>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</si>
  <si>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</si>
  <si>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</si>
  <si>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</si>
  <si>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</si>
  <si>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</si>
  <si>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</si>
  <si>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</si>
  <si>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</si>
  <si>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</si>
  <si>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</si>
  <si>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</si>
  <si>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</si>
  <si>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</si>
  <si>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</si>
  <si>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</si>
  <si>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</si>
  <si>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</si>
  <si>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</si>
  <si>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</si>
  <si>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</si>
  <si>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</si>
  <si>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</si>
  <si>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</si>
  <si>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</si>
  <si>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</si>
  <si>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</si>
  <si>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</si>
  <si>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</si>
  <si>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</si>
  <si>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</si>
  <si>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</si>
  <si>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</si>
  <si>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</si>
  <si>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</si>
  <si>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</si>
  <si>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</si>
  <si>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</si>
  <si>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</si>
  <si>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</si>
  <si>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</si>
  <si>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</si>
  <si>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</si>
  <si>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</si>
  <si>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</si>
  <si>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</si>
  <si>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</si>
  <si>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</si>
  <si>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</si>
  <si>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</si>
  <si>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</si>
  <si>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</si>
  <si>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</si>
  <si>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</si>
  <si>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</si>
  <si>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</si>
  <si>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</si>
  <si>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</si>
  <si>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</si>
  <si>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</si>
  <si>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</si>
  <si>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</si>
  <si>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</si>
  <si>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</si>
  <si>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</si>
  <si>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</si>
  <si>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</si>
  <si>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</si>
  <si>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</si>
  <si>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</si>
  <si>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</si>
  <si>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</si>
  <si>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</si>
  <si>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</si>
  <si>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</si>
  <si>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</si>
  <si>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</si>
  <si>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</si>
  <si>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</si>
  <si>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</si>
  <si>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</si>
  <si>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</si>
  <si>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</si>
  <si>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</si>
  <si>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</si>
  <si>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</si>
  <si>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</si>
  <si>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</si>
  <si>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</si>
  <si>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</si>
  <si>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</si>
  <si>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</si>
  <si>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</si>
  <si>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</si>
  <si>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</si>
  <si>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</si>
  <si>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</si>
  <si>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</si>
  <si>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</si>
  <si>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</si>
  <si>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</si>
  <si>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</si>
  <si>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</si>
  <si>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</si>
  <si>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</si>
  <si>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</si>
  <si>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</si>
  <si>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</si>
  <si>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</si>
  <si>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</si>
  <si>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</si>
  <si>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</si>
  <si>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</si>
  <si>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</si>
  <si>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</si>
  <si>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</si>
  <si>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</si>
  <si>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</si>
  <si>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</si>
  <si>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</si>
  <si>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</si>
  <si>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</si>
  <si>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</si>
  <si>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</si>
  <si>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</si>
  <si>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</si>
  <si>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</si>
  <si>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</si>
  <si>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</si>
  <si>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</si>
  <si>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</si>
  <si>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</si>
  <si>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</si>
  <si>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</si>
  <si>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</si>
  <si>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</si>
  <si>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</si>
  <si>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</si>
  <si>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</si>
  <si>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</si>
  <si>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</si>
  <si>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</si>
  <si>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</si>
  <si>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</si>
  <si>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</si>
  <si>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</si>
  <si>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</si>
  <si>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</si>
  <si>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</si>
  <si>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</si>
  <si>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</si>
  <si>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</si>
  <si>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</si>
  <si>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</si>
  <si>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</si>
  <si>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</si>
  <si>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</si>
  <si>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</si>
  <si>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</si>
  <si>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</si>
  <si>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</si>
  <si>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</si>
  <si>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</si>
  <si>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</si>
  <si>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</si>
  <si>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</si>
  <si>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</si>
  <si>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</si>
  <si>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</si>
  <si>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</si>
  <si>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</si>
  <si>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</si>
  <si>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</si>
  <si>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</si>
  <si>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</si>
  <si>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</si>
  <si>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</si>
  <si>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</si>
  <si>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</si>
  <si>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</si>
  <si>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</si>
  <si>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</si>
  <si>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</si>
  <si>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</si>
  <si>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</si>
  <si>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</si>
  <si>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</si>
  <si>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</si>
  <si>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</si>
  <si>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</si>
  <si>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</si>
  <si>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</si>
  <si>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</si>
  <si>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</si>
  <si>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</si>
  <si>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</si>
  <si>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</si>
  <si>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</si>
  <si>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</si>
  <si>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</si>
  <si>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</si>
  <si>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</si>
  <si>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</si>
  <si>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</si>
  <si>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</si>
  <si>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</si>
  <si>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</si>
  <si>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</si>
  <si>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</si>
  <si>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</si>
  <si>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</si>
  <si>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</si>
  <si>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</si>
  <si>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</si>
  <si>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</si>
  <si>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</si>
  <si>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</si>
  <si>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</si>
  <si>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</si>
  <si>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</si>
  <si>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</si>
  <si>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</si>
  <si>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</si>
  <si>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</si>
  <si>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</si>
  <si>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</si>
  <si>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</si>
  <si>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</si>
  <si>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</si>
  <si>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</si>
  <si>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</si>
  <si>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</si>
  <si>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</si>
  <si>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</si>
  <si>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</si>
  <si>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</si>
  <si>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</si>
  <si>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</si>
  <si>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</si>
  <si>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</si>
  <si>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</si>
  <si>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</si>
  <si>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</si>
  <si>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</si>
  <si>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</si>
  <si>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</si>
  <si>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</si>
  <si>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</si>
  <si>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</si>
  <si>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</si>
  <si>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</si>
  <si>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</si>
  <si>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</si>
  <si>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</si>
  <si>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</si>
  <si>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</si>
  <si>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</si>
  <si>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</si>
  <si>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</si>
  <si>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</si>
  <si>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</si>
  <si>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</si>
  <si>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</si>
  <si>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</si>
  <si>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</si>
  <si>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</si>
  <si>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</si>
  <si>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</si>
  <si>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</si>
  <si>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</si>
  <si>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</si>
  <si>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</si>
  <si>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</si>
  <si>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</si>
  <si>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</si>
  <si>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</si>
  <si>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</si>
  <si>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</si>
  <si>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</si>
  <si>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</si>
  <si>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</si>
  <si>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</si>
  <si>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</si>
  <si>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</si>
  <si>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</si>
  <si>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</si>
  <si>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</si>
  <si>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</si>
  <si>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</si>
  <si>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</si>
  <si>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</si>
  <si>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</si>
  <si>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</si>
  <si>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</si>
  <si>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</si>
  <si>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</si>
  <si>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</si>
  <si>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</si>
  <si>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</si>
  <si>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</si>
  <si>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</si>
  <si>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</si>
  <si>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</si>
  <si>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</si>
  <si>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</si>
  <si>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</si>
  <si>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</si>
  <si>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</si>
  <si>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</si>
  <si>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</si>
  <si>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</si>
  <si>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</si>
  <si>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</si>
  <si>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</si>
  <si>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</si>
  <si>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</si>
  <si>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</si>
  <si>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</si>
  <si>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</si>
  <si>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</si>
  <si>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</si>
  <si>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</si>
  <si>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</si>
  <si>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</si>
  <si>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</si>
  <si>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</si>
  <si>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</si>
  <si>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</si>
  <si>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</si>
  <si>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</si>
  <si>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</si>
  <si>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</si>
  <si>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</si>
  <si>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</si>
  <si>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</si>
  <si>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</si>
  <si>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</si>
  <si>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</si>
  <si>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</si>
  <si>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</si>
  <si>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</si>
  <si>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</si>
  <si>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</si>
  <si>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</si>
  <si>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</si>
  <si>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</si>
  <si>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</si>
  <si>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</si>
  <si>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</si>
  <si>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</si>
  <si>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</si>
  <si>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</si>
  <si>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</si>
  <si>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</si>
  <si>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</si>
  <si>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</si>
  <si>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</si>
  <si>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</si>
  <si>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</si>
  <si>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</si>
  <si>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</si>
  <si>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</si>
  <si>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</si>
  <si>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</si>
  <si>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</si>
  <si>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</si>
  <si>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</si>
  <si>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</si>
  <si>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</si>
  <si>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</si>
  <si>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</si>
  <si>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</si>
  <si>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</si>
  <si>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</si>
  <si>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</si>
  <si>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</si>
  <si>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</si>
  <si>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</si>
  <si>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</si>
  <si>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</si>
  <si>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</si>
  <si>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</si>
  <si>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</si>
  <si>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</si>
  <si>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</si>
  <si>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</si>
  <si>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</si>
  <si>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</si>
  <si>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</si>
  <si>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</si>
  <si>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</si>
  <si>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</si>
  <si>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</si>
  <si>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</si>
  <si>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</si>
  <si>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</si>
  <si>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</si>
  <si>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</si>
  <si>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</si>
  <si>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</si>
  <si>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</si>
  <si>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</si>
  <si>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</si>
  <si>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</si>
  <si>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</si>
  <si>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</si>
  <si>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</si>
  <si>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</si>
  <si>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</si>
  <si>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</si>
  <si>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</si>
  <si>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</si>
  <si>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</si>
  <si>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</si>
  <si>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</si>
  <si>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</si>
  <si>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</si>
  <si>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</si>
  <si>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</si>
  <si>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</si>
  <si>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</si>
  <si>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</si>
  <si>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</si>
  <si>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</si>
  <si>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</si>
  <si>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</si>
  <si>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</si>
  <si>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</si>
  <si>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</si>
  <si>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</si>
  <si>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</si>
  <si>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</si>
  <si>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</si>
  <si>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</si>
  <si>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</si>
  <si>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</si>
  <si>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</si>
  <si>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</si>
  <si>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</si>
  <si>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</si>
  <si>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</si>
  <si>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</si>
  <si>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</si>
  <si>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</si>
  <si>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</si>
  <si>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</si>
  <si>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</si>
  <si>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</si>
  <si>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</si>
  <si>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</si>
  <si>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</si>
  <si>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</si>
  <si>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</si>
  <si>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</si>
  <si>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</si>
  <si>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</si>
  <si>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</si>
  <si>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</si>
  <si>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</si>
  <si>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</si>
  <si>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</si>
  <si>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</si>
  <si>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</si>
  <si>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</si>
  <si>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</si>
  <si>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</si>
  <si>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</si>
  <si>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</si>
  <si>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</si>
  <si>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</si>
  <si>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</si>
  <si>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</si>
  <si>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</si>
  <si>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</si>
  <si>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</si>
  <si>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</si>
  <si>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</si>
  <si>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</si>
  <si>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</si>
  <si>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</si>
  <si>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</si>
  <si>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</si>
  <si>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</si>
  <si>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</si>
  <si>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</si>
  <si>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</si>
  <si>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</si>
  <si>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</si>
  <si>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</si>
  <si>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</si>
  <si>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</si>
  <si>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</si>
  <si>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</si>
  <si>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</si>
  <si>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</si>
  <si>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</si>
  <si>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</si>
  <si>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</si>
  <si>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</si>
  <si>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</si>
  <si>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</si>
  <si>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</si>
  <si>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</si>
  <si>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</si>
  <si>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</si>
  <si>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</si>
  <si>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</si>
  <si>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</si>
  <si>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</si>
  <si>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</si>
  <si>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</si>
  <si>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</si>
  <si>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</si>
  <si>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</si>
  <si>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</si>
  <si>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</si>
  <si>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</si>
  <si>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</si>
  <si>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</si>
  <si>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</si>
  <si>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</si>
  <si>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</si>
  <si>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</si>
  <si>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</si>
  <si>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</si>
  <si>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</si>
  <si>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</si>
  <si>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</si>
  <si>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</si>
  <si>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</si>
  <si>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</si>
  <si>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</si>
  <si>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</si>
  <si>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</si>
  <si>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</si>
  <si>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</si>
  <si>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</si>
  <si>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</si>
  <si>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</si>
  <si>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</si>
  <si>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</si>
  <si>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</si>
  <si>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</si>
  <si>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</si>
  <si>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</si>
  <si>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</si>
  <si>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</si>
  <si>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</si>
  <si>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</si>
  <si>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</si>
  <si>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</si>
  <si>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</si>
  <si>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</si>
  <si>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</si>
  <si>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</si>
  <si>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</si>
  <si>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</si>
  <si>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</si>
  <si>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</si>
  <si>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</si>
  <si>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</si>
  <si>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</si>
  <si>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</si>
  <si>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</si>
  <si>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</si>
  <si>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</si>
  <si>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</si>
  <si>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</si>
  <si>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</si>
  <si>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</si>
  <si>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</si>
  <si>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</si>
  <si>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</si>
  <si>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</si>
  <si>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</si>
  <si>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</si>
  <si>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</si>
  <si>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</si>
  <si>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</si>
  <si>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</si>
  <si>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</si>
  <si>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</si>
  <si>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</si>
  <si>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</si>
  <si>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</si>
  <si>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</si>
  <si>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</si>
  <si>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</si>
  <si>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</si>
  <si>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</si>
  <si>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</si>
  <si>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</si>
  <si>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</si>
  <si>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</si>
  <si>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</si>
  <si>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</si>
  <si>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</si>
  <si>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</si>
  <si>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</si>
  <si>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</si>
  <si>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</si>
  <si>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</si>
  <si>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</si>
  <si>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</si>
  <si>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</si>
  <si>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</si>
  <si>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</si>
  <si>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</si>
  <si>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</si>
  <si>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</si>
  <si>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</si>
  <si>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</si>
  <si>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</si>
  <si>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</si>
  <si>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</si>
  <si>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</si>
  <si>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</si>
  <si>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</si>
  <si>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</si>
  <si>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</si>
  <si>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</si>
  <si>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</si>
  <si>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</si>
  <si>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</si>
  <si>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</si>
  <si>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</si>
  <si>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</si>
  <si>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</si>
  <si>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</si>
  <si>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</si>
  <si>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</si>
  <si>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</si>
  <si>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</si>
  <si>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</si>
  <si>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</si>
  <si>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</si>
  <si>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</si>
  <si>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</si>
  <si>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</si>
  <si>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</si>
  <si>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</si>
  <si>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</si>
  <si>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</si>
  <si>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</si>
  <si>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</si>
  <si>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</si>
  <si>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</si>
  <si>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</si>
  <si>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</si>
  <si>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</si>
  <si>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</si>
  <si>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</si>
  <si>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</si>
  <si>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</si>
  <si>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</si>
  <si>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</si>
  <si>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</si>
  <si>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</si>
  <si>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</si>
  <si>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</si>
  <si>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</si>
  <si>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</si>
  <si>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</si>
  <si>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</si>
  <si>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</si>
  <si>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</si>
  <si>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</si>
  <si>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</si>
  <si>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</si>
  <si>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</si>
  <si>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</si>
  <si>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</si>
  <si>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</si>
  <si>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</si>
  <si>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</si>
  <si>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</si>
  <si>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</si>
  <si>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</si>
  <si>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</si>
  <si>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</si>
  <si>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</si>
  <si>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</si>
  <si>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</si>
  <si>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</si>
  <si>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</si>
  <si>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</si>
  <si>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</si>
  <si>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</si>
  <si>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</si>
  <si>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</si>
  <si>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</si>
  <si>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</si>
  <si>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</si>
  <si>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</si>
  <si>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</si>
  <si>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</si>
  <si>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</si>
  <si>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</si>
  <si>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</si>
  <si>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</si>
  <si>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</si>
  <si>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</si>
  <si>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</si>
  <si>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</si>
  <si>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</si>
  <si>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</si>
  <si>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</si>
  <si>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</si>
  <si>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</si>
  <si>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</si>
  <si>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</si>
  <si>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</si>
  <si>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</si>
  <si>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</si>
  <si>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</si>
  <si>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</si>
  <si>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</si>
  <si>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</si>
  <si>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</si>
  <si>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</si>
  <si>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</si>
  <si>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</si>
  <si>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</si>
  <si>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</si>
  <si>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</si>
  <si>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</si>
  <si>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</si>
  <si>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</si>
  <si>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</si>
  <si>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</si>
  <si>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</si>
  <si>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</si>
  <si>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</si>
  <si>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</si>
  <si>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</si>
  <si>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</si>
  <si>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</si>
  <si>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</si>
  <si>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</si>
  <si>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</si>
  <si>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</si>
  <si>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</si>
  <si>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</si>
  <si>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</si>
  <si>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</si>
  <si>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</si>
  <si>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</si>
  <si>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</si>
  <si>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</si>
  <si>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</si>
  <si>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</si>
  <si>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</si>
  <si>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</si>
  <si>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</si>
  <si>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</si>
  <si>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</si>
  <si>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</si>
  <si>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</si>
  <si>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</si>
  <si>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</si>
  <si>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</si>
  <si>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</si>
  <si>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</si>
  <si>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</si>
  <si>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</si>
  <si>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</si>
  <si>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</si>
  <si>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</si>
  <si>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</si>
  <si>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</si>
  <si>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</si>
  <si>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</si>
  <si>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</si>
  <si>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</si>
  <si>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</si>
  <si>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</si>
  <si>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</si>
  <si>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</si>
  <si>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</si>
  <si>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</si>
  <si>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</si>
  <si>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</si>
  <si>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</si>
  <si>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</si>
  <si>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</si>
  <si>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</si>
  <si>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</si>
  <si>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</si>
  <si>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</si>
  <si>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</si>
  <si>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</si>
  <si>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</si>
  <si>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</si>
  <si>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</si>
  <si>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</si>
  <si>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</si>
  <si>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</si>
  <si>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</si>
  <si>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</si>
  <si>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</si>
  <si>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</si>
  <si>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</si>
  <si>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</si>
  <si>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</si>
  <si>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</si>
  <si>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</si>
  <si>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</si>
  <si>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</si>
  <si>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</si>
  <si>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</si>
  <si>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</si>
  <si>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</si>
  <si>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</si>
  <si>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</si>
  <si>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</si>
  <si>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</si>
  <si>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</si>
  <si>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</si>
  <si>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</si>
  <si>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</si>
  <si>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</si>
  <si>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</si>
  <si>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</si>
  <si>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</si>
  <si>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</si>
  <si>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</si>
  <si>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</si>
  <si>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</si>
  <si>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</si>
  <si>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</si>
  <si>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</si>
  <si>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</si>
  <si>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</si>
  <si>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</si>
  <si>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</si>
  <si>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</si>
  <si>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</si>
  <si>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</si>
  <si>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</si>
  <si>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</si>
  <si>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</si>
  <si>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</si>
  <si>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</si>
  <si>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</si>
  <si>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</si>
  <si>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</si>
  <si>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</si>
  <si>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</si>
  <si>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</si>
  <si>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</si>
  <si>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</si>
  <si>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</si>
  <si>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</si>
  <si>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</si>
  <si>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</si>
  <si>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</si>
  <si>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</si>
  <si>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</si>
  <si>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</si>
  <si>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</si>
  <si>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</si>
  <si>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</si>
  <si>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</si>
  <si>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</si>
  <si>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</si>
  <si>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</si>
  <si>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</si>
  <si>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</si>
  <si>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</si>
  <si>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</si>
  <si>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</si>
  <si>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</si>
  <si>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</si>
  <si>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</si>
  <si>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</si>
  <si>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</si>
  <si>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</si>
  <si>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</si>
  <si>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</si>
  <si>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</si>
  <si>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</si>
  <si>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</si>
  <si>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</si>
  <si>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</si>
  <si>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</si>
  <si>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</si>
  <si>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</si>
  <si>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</si>
  <si>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</si>
  <si>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</si>
  <si>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</si>
  <si>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</si>
  <si>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</si>
  <si>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</si>
  <si>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</si>
  <si>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</si>
  <si>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</si>
  <si>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</si>
  <si>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</si>
  <si>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</si>
  <si>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</si>
  <si>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</si>
  <si>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</si>
  <si>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</si>
  <si>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</si>
  <si>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</si>
  <si>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</si>
  <si>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</si>
  <si>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</si>
  <si>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</si>
  <si>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</si>
  <si>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</si>
  <si>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</si>
  <si>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</si>
  <si>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</si>
  <si>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</si>
  <si>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</si>
  <si>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</si>
  <si>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</si>
  <si>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</si>
  <si>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</si>
  <si>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</si>
  <si>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</si>
  <si>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</si>
  <si>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</si>
  <si>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</si>
  <si>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</si>
  <si>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</si>
  <si>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</si>
  <si>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</si>
  <si>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</si>
  <si>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</si>
  <si>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</si>
  <si>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</si>
  <si>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</si>
  <si>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</si>
  <si>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</si>
  <si>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</si>
  <si>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</si>
  <si>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</si>
  <si>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</si>
  <si>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</si>
  <si>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</si>
  <si>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</si>
  <si>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</si>
  <si>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</si>
  <si>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</si>
  <si>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</si>
  <si>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</si>
  <si>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</si>
  <si>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</si>
  <si>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</si>
  <si>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</si>
  <si>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</si>
  <si>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</si>
  <si>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</si>
  <si>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</si>
  <si>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</si>
  <si>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</si>
  <si>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</si>
  <si>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</si>
  <si>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</si>
  <si>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</si>
  <si>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</si>
  <si>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</si>
  <si>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</si>
  <si>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</si>
  <si>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</si>
  <si>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</si>
  <si>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</si>
  <si>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</si>
  <si>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</si>
  <si>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</si>
  <si>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</si>
  <si>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</si>
  <si>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</si>
  <si>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</si>
  <si>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</si>
  <si>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</si>
  <si>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</si>
  <si>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</si>
  <si>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</si>
  <si>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</si>
  <si>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</si>
  <si>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</si>
  <si>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</si>
  <si>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</si>
  <si>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</si>
  <si>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</si>
  <si>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</si>
  <si>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</si>
  <si>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</si>
  <si>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</si>
  <si>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</si>
  <si>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</si>
  <si>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</si>
  <si>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</si>
  <si>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</si>
  <si>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</si>
  <si>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</si>
  <si>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</si>
  <si>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</si>
  <si>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</si>
  <si>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</si>
  <si>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</si>
  <si>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</si>
  <si>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</si>
  <si>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</si>
  <si>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</si>
  <si>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</si>
  <si>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</si>
  <si>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</si>
  <si>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</si>
  <si>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</si>
  <si>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</si>
  <si>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</si>
  <si>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</si>
  <si>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</si>
  <si>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</si>
  <si>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</si>
  <si>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</si>
  <si>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</si>
  <si>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</si>
  <si>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</si>
  <si>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</si>
  <si>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</si>
  <si>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</si>
  <si>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</si>
  <si>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</si>
  <si>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</si>
  <si>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</si>
  <si>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</si>
  <si>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</si>
  <si>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</si>
  <si>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</si>
  <si>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</si>
  <si>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</si>
  <si>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</si>
  <si>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</si>
  <si>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</si>
  <si>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</si>
  <si>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</si>
  <si>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</si>
  <si>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</si>
  <si>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</si>
  <si>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</si>
  <si>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</si>
  <si>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</si>
  <si>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</si>
  <si>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</si>
  <si>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</si>
  <si>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</si>
  <si>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</si>
  <si>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</si>
  <si>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</si>
  <si>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</si>
  <si>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</si>
  <si>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</si>
  <si>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</si>
  <si>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</si>
  <si>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</si>
  <si>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</si>
  <si>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</si>
  <si>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</si>
  <si>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</si>
  <si>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</si>
  <si>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</si>
  <si>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</si>
  <si>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</si>
  <si>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</si>
  <si>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</si>
  <si>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</si>
  <si>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</si>
  <si>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</si>
  <si>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</si>
  <si>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</si>
  <si>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</si>
  <si>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</si>
  <si>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</si>
  <si>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</si>
  <si>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</si>
  <si>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</si>
  <si>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</si>
  <si>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</si>
  <si>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</si>
  <si>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</si>
  <si>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</si>
  <si>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</si>
  <si>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</si>
  <si>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</si>
  <si>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</si>
  <si>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</si>
  <si>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</si>
  <si>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</si>
  <si>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</si>
  <si>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</si>
  <si>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</si>
  <si>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</si>
  <si>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</si>
  <si>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</si>
  <si>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</si>
  <si>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</si>
  <si>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</si>
  <si>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</si>
  <si>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</si>
  <si>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</si>
  <si>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</si>
  <si>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</si>
  <si>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</si>
  <si>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</si>
  <si>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</si>
  <si>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</si>
  <si>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</si>
  <si>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</si>
  <si>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</si>
  <si>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</si>
  <si>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</si>
  <si>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</si>
  <si>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</si>
  <si>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</si>
  <si>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</si>
  <si>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</si>
  <si>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</si>
  <si>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</si>
  <si>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</si>
  <si>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</si>
  <si>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</si>
  <si>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</si>
  <si>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</si>
  <si>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</si>
  <si>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</si>
  <si>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</si>
  <si>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</si>
  <si>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</si>
  <si>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</si>
  <si>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</si>
  <si>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</si>
  <si>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</si>
  <si>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</si>
  <si>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</si>
  <si>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</si>
  <si>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</si>
  <si>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</si>
  <si>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</si>
  <si>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</si>
  <si>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</si>
  <si>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</si>
  <si>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</si>
  <si>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</si>
  <si>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</si>
  <si>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</si>
  <si>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</si>
  <si>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</si>
  <si>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</si>
  <si>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</si>
  <si>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</si>
  <si>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</si>
  <si>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</si>
  <si>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</si>
  <si>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</si>
  <si>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</si>
  <si>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</si>
  <si>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</si>
  <si>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</si>
  <si>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</si>
  <si>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</si>
  <si>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</si>
  <si>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</si>
  <si>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</si>
  <si>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</si>
  <si>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</si>
  <si>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</si>
  <si>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</si>
  <si>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</si>
  <si>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</si>
  <si>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</si>
  <si>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</si>
  <si>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</si>
  <si>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</si>
  <si>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</si>
  <si>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</si>
  <si>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</si>
  <si>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</si>
  <si>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</si>
  <si>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</si>
  <si>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</si>
  <si>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</si>
  <si>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</si>
  <si>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</si>
  <si>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</si>
  <si>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</si>
  <si>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</si>
  <si>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</si>
  <si>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</si>
  <si>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</si>
  <si>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</si>
  <si>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</si>
  <si>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</si>
  <si>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</si>
  <si>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</si>
  <si>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</si>
  <si>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</si>
  <si>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</si>
  <si>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</si>
  <si>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</si>
  <si>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</si>
  <si>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</si>
  <si>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</si>
  <si>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</si>
  <si>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</si>
  <si>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</si>
  <si>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</si>
  <si>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</si>
  <si>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</si>
  <si>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</si>
  <si>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</si>
  <si>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</si>
  <si>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</si>
  <si>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</si>
  <si>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</si>
  <si>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</si>
  <si>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</si>
  <si>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</si>
  <si>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</si>
  <si>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</si>
  <si>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</si>
  <si>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</si>
  <si>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</si>
  <si>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</si>
  <si>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</si>
  <si>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</si>
  <si>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</si>
  <si>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</si>
  <si>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</si>
  <si>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</si>
  <si>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</si>
  <si>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</si>
  <si>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</si>
  <si>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</si>
  <si>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</si>
  <si>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</si>
  <si>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</si>
  <si>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</si>
  <si>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</si>
  <si>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</si>
  <si>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</si>
  <si>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</si>
  <si>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</si>
  <si>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</si>
  <si>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</si>
  <si>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</si>
  <si>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</si>
  <si>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</si>
  <si>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</si>
  <si>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</si>
  <si>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</si>
  <si>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</si>
  <si>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</si>
  <si>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</si>
  <si>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</si>
  <si>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</si>
  <si>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</si>
  <si>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</si>
  <si>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</si>
  <si>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</si>
  <si>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</si>
  <si>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</si>
  <si>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</si>
  <si>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</si>
  <si>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</si>
  <si>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</si>
  <si>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</si>
  <si>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</si>
  <si>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</si>
  <si>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</si>
  <si>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</si>
  <si>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</si>
  <si>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</si>
  <si>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</si>
  <si>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</si>
  <si>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</si>
  <si>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</si>
  <si>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</si>
  <si>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</si>
  <si>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</si>
  <si>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</si>
  <si>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</si>
  <si>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</si>
  <si>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</si>
  <si>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</si>
  <si>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</si>
  <si>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</si>
  <si>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</si>
  <si>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</si>
  <si>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</si>
  <si>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</si>
  <si>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</si>
  <si>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</si>
  <si>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</si>
  <si>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</si>
  <si>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</si>
  <si>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</si>
  <si>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</si>
  <si>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</si>
  <si>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</si>
  <si>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</si>
  <si>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</si>
  <si>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</si>
  <si>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</si>
  <si>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</si>
  <si>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</si>
  <si>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</si>
  <si>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</si>
  <si>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</si>
  <si>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</si>
  <si>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</si>
  <si>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</si>
  <si>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</si>
  <si>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</si>
  <si>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</si>
  <si>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</si>
  <si>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</si>
  <si>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</si>
  <si>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</si>
  <si>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</si>
  <si>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</si>
  <si>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</si>
  <si>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</si>
  <si>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</si>
  <si>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</si>
  <si>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</si>
  <si>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</si>
  <si>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</si>
  <si>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</si>
  <si>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</si>
  <si>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</si>
  <si>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</si>
  <si>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</si>
  <si>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</si>
  <si>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</si>
  <si>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</si>
  <si>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</si>
  <si>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</si>
  <si>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</si>
  <si>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</si>
  <si>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</si>
  <si>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</si>
  <si>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</si>
  <si>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</si>
  <si>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</si>
  <si>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</si>
  <si>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</si>
  <si>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</si>
  <si>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</si>
  <si>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</si>
  <si>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</si>
  <si>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</si>
  <si>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</si>
  <si>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</si>
  <si>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</si>
  <si>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</si>
  <si>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</si>
  <si>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</si>
  <si>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</si>
  <si>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</si>
  <si>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</si>
  <si>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</si>
  <si>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</si>
  <si>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</si>
  <si>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</si>
  <si>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</si>
  <si>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</si>
  <si>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</si>
  <si>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</si>
  <si>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</si>
  <si>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</si>
  <si>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</si>
  <si>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</si>
  <si>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</si>
  <si>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</si>
  <si>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</si>
  <si>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</si>
  <si>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</si>
  <si>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</si>
  <si>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</si>
  <si>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</si>
  <si>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</si>
  <si>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</si>
  <si>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</si>
  <si>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</si>
  <si>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</si>
  <si>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</si>
  <si>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</si>
  <si>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</si>
  <si>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</si>
  <si>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</si>
  <si>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</si>
  <si>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</si>
  <si>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</si>
  <si>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</si>
  <si>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</si>
  <si>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</si>
  <si>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</si>
  <si>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</si>
  <si>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</si>
  <si>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</si>
  <si>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</si>
  <si>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</si>
  <si>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</si>
  <si>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</si>
  <si>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</si>
  <si>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</si>
  <si>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</si>
  <si>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</si>
  <si>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</si>
  <si>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</si>
  <si>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</si>
  <si>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</si>
  <si>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</si>
  <si>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</si>
  <si>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</si>
  <si>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</si>
  <si>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</si>
  <si>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</si>
  <si>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</si>
  <si>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</si>
  <si>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</si>
  <si>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</si>
  <si>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</si>
  <si>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</si>
  <si>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</si>
  <si>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</si>
  <si>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</si>
  <si>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</si>
  <si>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</si>
  <si>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</si>
  <si>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</si>
  <si>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</si>
  <si>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</si>
  <si>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</si>
  <si>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</si>
  <si>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</si>
  <si>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</si>
  <si>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</si>
  <si>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</si>
  <si>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</si>
  <si>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</si>
  <si>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</si>
  <si>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</si>
  <si>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</si>
  <si>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</si>
  <si>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</si>
  <si>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</si>
  <si>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</si>
  <si>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</si>
  <si>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</si>
  <si>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</si>
  <si>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</si>
  <si>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</si>
  <si>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</si>
  <si>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</si>
  <si>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</si>
  <si>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</si>
  <si>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</si>
  <si>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</si>
  <si>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</si>
  <si>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</si>
  <si>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</si>
  <si>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</si>
  <si>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</si>
  <si>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</si>
  <si>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</si>
  <si>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</si>
  <si>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</si>
  <si>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</si>
  <si>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</si>
  <si>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</si>
  <si>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</si>
  <si>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</si>
  <si>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</si>
  <si>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</si>
  <si>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</si>
  <si>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</si>
  <si>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</si>
  <si>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</si>
  <si>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</si>
  <si>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</si>
  <si>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</si>
  <si>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</si>
  <si>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</si>
  <si>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</si>
  <si>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</si>
  <si>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</si>
  <si>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</si>
  <si>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</si>
  <si>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</si>
  <si>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</si>
  <si>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</si>
  <si>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</si>
  <si>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</si>
  <si>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</si>
  <si>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</si>
  <si>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</si>
  <si>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</si>
  <si>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</si>
  <si>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</si>
  <si>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</si>
  <si>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</si>
  <si>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</si>
  <si>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</si>
  <si>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</si>
  <si>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</si>
  <si>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</si>
  <si>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</si>
  <si>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</si>
  <si>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</si>
  <si>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</si>
  <si>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</si>
  <si>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</si>
  <si>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</si>
  <si>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</si>
  <si>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</si>
  <si>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</si>
  <si>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</si>
  <si>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</si>
  <si>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</si>
  <si>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</si>
  <si>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</si>
  <si>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</si>
  <si>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</si>
  <si>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</si>
  <si>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</si>
  <si>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</si>
  <si>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</si>
  <si>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</si>
  <si>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</si>
  <si>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</si>
  <si>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</si>
  <si>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</si>
  <si>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</si>
  <si>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</si>
  <si>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</si>
  <si>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</si>
  <si>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</si>
  <si>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</si>
  <si>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</si>
  <si>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</si>
  <si>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</si>
  <si>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</si>
  <si>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</si>
  <si>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</si>
  <si>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</si>
  <si>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</si>
  <si>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</si>
  <si>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</si>
  <si>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</si>
  <si>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</si>
  <si>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</si>
  <si>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</si>
  <si>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</si>
  <si>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</si>
  <si>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</si>
  <si>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</si>
  <si>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</si>
  <si>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</si>
  <si>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</si>
  <si>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</si>
  <si>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</si>
  <si>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</si>
  <si>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</si>
  <si>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</si>
  <si>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</si>
  <si>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</si>
  <si>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</si>
  <si>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</si>
  <si>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</si>
  <si>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</si>
  <si>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</si>
  <si>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</si>
  <si>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</si>
  <si>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</si>
  <si>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</si>
  <si>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</si>
  <si>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</si>
  <si>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</si>
  <si>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</si>
  <si>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</si>
  <si>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</si>
  <si>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</si>
  <si>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</si>
  <si>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</si>
  <si>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</si>
  <si>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</si>
  <si>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</si>
  <si>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</si>
  <si>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</si>
  <si>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</si>
  <si>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</si>
  <si>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</si>
  <si>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</si>
  <si>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</si>
  <si>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</si>
  <si>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</si>
  <si>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</si>
  <si>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</si>
  <si>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</si>
  <si>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</si>
  <si>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</si>
  <si>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</si>
  <si>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</si>
  <si>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</si>
  <si>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</si>
  <si>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</si>
  <si>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</si>
  <si>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</si>
  <si>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</si>
  <si>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</si>
  <si>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</si>
  <si>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</si>
  <si>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</si>
  <si>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</si>
  <si>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</si>
  <si>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</si>
  <si>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</si>
  <si>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</si>
  <si>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</si>
  <si>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</si>
  <si>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</si>
  <si>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</si>
  <si>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</si>
  <si>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</si>
  <si>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</si>
  <si>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</si>
  <si>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</si>
  <si>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</si>
  <si>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</si>
  <si>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</si>
  <si>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</si>
  <si>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</si>
  <si>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</si>
  <si>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</si>
  <si>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</si>
  <si>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</si>
  <si>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</si>
  <si>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</si>
  <si>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</si>
  <si>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</si>
  <si>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</si>
  <si>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</si>
  <si>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</si>
  <si>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</si>
  <si>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</si>
  <si>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</si>
  <si>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</si>
  <si>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</si>
  <si>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</si>
  <si>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</si>
  <si>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</si>
  <si>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</si>
  <si>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</si>
  <si>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</si>
  <si>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</si>
  <si>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</si>
  <si>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</si>
  <si>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</si>
  <si>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</si>
  <si>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</si>
  <si>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</si>
  <si>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</si>
  <si>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</si>
  <si>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</si>
  <si>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</si>
  <si>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</si>
  <si>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</si>
  <si>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</si>
  <si>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</si>
  <si>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</si>
  <si>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</si>
  <si>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</si>
  <si>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</si>
  <si>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</si>
  <si>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</si>
  <si>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</si>
  <si>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</si>
  <si>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</si>
  <si>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</si>
  <si>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</si>
  <si>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</si>
  <si>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</si>
  <si>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</si>
  <si>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</si>
  <si>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</si>
  <si>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</si>
  <si>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</si>
  <si>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</si>
  <si>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</si>
  <si>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</si>
  <si>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</si>
  <si>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</si>
  <si>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</si>
  <si>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</si>
  <si>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</si>
  <si>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</si>
  <si>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</si>
  <si>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</si>
  <si>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</si>
  <si>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</si>
  <si>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</si>
  <si>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</si>
  <si>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</si>
  <si>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</si>
  <si>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</si>
  <si>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</si>
  <si>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</si>
  <si>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</si>
  <si>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</si>
  <si>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</si>
  <si>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</si>
  <si>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</si>
  <si>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</si>
  <si>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</si>
  <si>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</si>
  <si>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</si>
  <si>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</si>
  <si>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</si>
  <si>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</si>
  <si>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</si>
  <si>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</si>
  <si>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</si>
  <si>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</si>
  <si>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</si>
  <si>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</si>
  <si>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</si>
  <si>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</si>
  <si>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</si>
  <si>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</si>
  <si>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</si>
  <si>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</si>
  <si>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</si>
  <si>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</si>
  <si>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</si>
  <si>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</si>
  <si>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</si>
  <si>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</si>
  <si>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</si>
  <si>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</si>
  <si>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</si>
  <si>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</si>
  <si>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</si>
  <si>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</si>
  <si>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</si>
  <si>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</si>
  <si>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</si>
  <si>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</si>
  <si>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</si>
  <si>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</si>
  <si>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</si>
  <si>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</si>
  <si>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</si>
  <si>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</si>
  <si>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</si>
  <si>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</si>
  <si>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</si>
  <si>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</si>
  <si>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</si>
  <si>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</si>
  <si>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</si>
  <si>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</si>
  <si>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</si>
  <si>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</si>
  <si>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</si>
  <si>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</si>
  <si>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</si>
  <si>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</si>
  <si>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</si>
  <si>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</si>
  <si>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</si>
  <si>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</si>
  <si>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</si>
  <si>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</si>
  <si>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</si>
  <si>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</si>
  <si>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</si>
  <si>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</si>
  <si>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</si>
  <si>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</si>
  <si>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</si>
  <si>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</si>
  <si>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</si>
  <si>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</si>
  <si>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</si>
  <si>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</si>
  <si>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</si>
  <si>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</si>
  <si>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</si>
  <si>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</si>
  <si>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</si>
  <si>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</si>
  <si>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</si>
  <si>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</si>
  <si>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</si>
  <si>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</si>
  <si>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</si>
  <si>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</si>
  <si>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</si>
  <si>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</si>
  <si>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</si>
  <si>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</si>
  <si>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</si>
  <si>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</si>
  <si>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</si>
  <si>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</si>
  <si>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</si>
  <si>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</si>
  <si>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</si>
  <si>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</si>
  <si>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</si>
  <si>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</si>
  <si>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</si>
  <si>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</si>
  <si>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</si>
  <si>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</si>
  <si>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</si>
  <si>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</si>
  <si>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</si>
  <si>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</si>
  <si>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</si>
  <si>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</si>
  <si>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</si>
  <si>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</si>
  <si>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</si>
  <si>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</si>
  <si>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</si>
  <si>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</si>
  <si>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</si>
  <si>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</si>
  <si>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</si>
  <si>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</si>
  <si>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</si>
  <si>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</si>
  <si>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</si>
  <si>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</si>
  <si>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</si>
  <si>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</si>
  <si>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</si>
  <si>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</si>
  <si>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</si>
  <si>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</si>
  <si>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</si>
  <si>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</si>
  <si>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</si>
  <si>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</si>
  <si>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</si>
  <si>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</si>
  <si>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</si>
  <si>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</si>
  <si>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</si>
  <si>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</si>
  <si>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</si>
  <si>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</si>
  <si>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</si>
  <si>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</si>
  <si>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</si>
  <si>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</si>
  <si>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</si>
  <si>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</si>
  <si>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</si>
  <si>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</si>
  <si>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</si>
  <si>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</si>
  <si>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</si>
  <si>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</si>
  <si>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</si>
  <si>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</si>
  <si>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</si>
  <si>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</si>
  <si>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</si>
  <si>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</si>
  <si>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</si>
  <si>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</si>
  <si>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</si>
  <si>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</si>
  <si>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</si>
  <si>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</si>
  <si>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</si>
  <si>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</si>
  <si>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</si>
  <si>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</si>
  <si>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</si>
  <si>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</si>
  <si>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</si>
  <si>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</si>
  <si>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</si>
  <si>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</si>
  <si>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</si>
  <si>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</si>
  <si>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</si>
  <si>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</si>
  <si>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</si>
  <si>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</si>
  <si>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</si>
  <si>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</si>
  <si>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</si>
  <si>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</si>
  <si>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</si>
  <si>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</si>
  <si>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</si>
  <si>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</si>
  <si>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</si>
  <si>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</si>
  <si>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</si>
  <si>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</si>
  <si>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</si>
  <si>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</si>
  <si>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</si>
  <si>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</si>
  <si>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</si>
  <si>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</si>
  <si>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</si>
  <si>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</si>
  <si>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</si>
  <si>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</si>
  <si>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</si>
  <si>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</si>
  <si>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</si>
  <si>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</si>
  <si>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</si>
  <si>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</si>
  <si>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</si>
  <si>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</si>
  <si>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</si>
  <si>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</si>
  <si>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</si>
  <si>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</si>
  <si>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</si>
  <si>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</si>
  <si>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</si>
  <si>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</si>
  <si>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</si>
  <si>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</si>
  <si>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</si>
  <si>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</si>
  <si>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</si>
  <si>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</si>
  <si>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</si>
  <si>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</si>
  <si>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</si>
  <si>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</si>
  <si>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</si>
  <si>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</si>
  <si>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</si>
  <si>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</si>
  <si>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</si>
  <si>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</si>
  <si>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</si>
  <si>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</si>
  <si>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</si>
  <si>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</si>
  <si>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</si>
  <si>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</si>
  <si>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</si>
  <si>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</si>
  <si>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</si>
  <si>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</si>
  <si>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</si>
  <si>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</si>
  <si>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</si>
  <si>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</si>
  <si>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</si>
  <si>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</si>
  <si>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</si>
  <si>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</si>
  <si>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</si>
  <si>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</si>
  <si>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</si>
  <si>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</si>
  <si>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</si>
  <si>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</si>
  <si>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</si>
  <si>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</si>
  <si>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</si>
  <si>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</si>
  <si>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</si>
  <si>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</si>
  <si>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</si>
  <si>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</si>
  <si>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</si>
  <si>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</si>
  <si>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</si>
  <si>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</si>
  <si>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</si>
  <si>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</si>
  <si>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</si>
  <si>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</si>
  <si>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</si>
  <si>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</si>
  <si>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</si>
  <si>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</si>
  <si>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</si>
  <si>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</si>
  <si>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</si>
  <si>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</si>
  <si>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</si>
  <si>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</si>
  <si>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</si>
  <si>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</si>
  <si>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</si>
  <si>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</si>
  <si>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</si>
  <si>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</si>
  <si>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</si>
  <si>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</si>
  <si>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</si>
  <si>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</si>
  <si>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</si>
  <si>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</si>
  <si>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</si>
  <si>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</si>
  <si>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</si>
  <si>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</si>
  <si>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</si>
  <si>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</si>
  <si>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</si>
  <si>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</si>
  <si>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</si>
  <si>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</si>
  <si>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</si>
  <si>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</si>
  <si>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</si>
  <si>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</si>
  <si>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</si>
  <si>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</si>
  <si>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</si>
  <si>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</si>
  <si>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</si>
  <si>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</si>
  <si>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</si>
  <si>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</si>
  <si>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</si>
  <si>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</si>
  <si>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</si>
  <si>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</si>
  <si>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</si>
  <si>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</si>
  <si>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</si>
  <si>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</si>
  <si>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</si>
  <si>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</si>
  <si>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</si>
  <si>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</si>
  <si>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</si>
  <si>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</si>
  <si>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</si>
  <si>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</si>
  <si>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</si>
  <si>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</si>
  <si>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</si>
  <si>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</si>
  <si>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</si>
  <si>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</si>
  <si>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</si>
  <si>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</si>
  <si>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</si>
  <si>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</si>
  <si>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</si>
  <si>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</si>
  <si>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</si>
  <si>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</si>
  <si>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</si>
  <si>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</si>
  <si>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</si>
  <si>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</si>
  <si>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</si>
  <si>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</si>
  <si>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</si>
  <si>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</si>
  <si>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</si>
  <si>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</si>
  <si>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</si>
  <si>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</si>
  <si>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</si>
  <si>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</si>
  <si>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</si>
  <si>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</si>
  <si>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</si>
  <si>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</si>
  <si>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</si>
  <si>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</si>
  <si>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</si>
  <si>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</si>
  <si>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</si>
  <si>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</si>
  <si>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</si>
  <si>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</si>
  <si>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</si>
  <si>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</si>
  <si>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</si>
  <si>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</si>
  <si>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</si>
  <si>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</si>
  <si>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</si>
  <si>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</si>
  <si>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</si>
  <si>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</si>
  <si>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</si>
  <si>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</si>
  <si>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</si>
  <si>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</si>
  <si>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</si>
  <si>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</si>
  <si>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</si>
  <si>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</si>
  <si>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</si>
  <si>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</si>
  <si>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</si>
  <si>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</si>
  <si>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</si>
  <si>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</si>
  <si>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</si>
  <si>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</si>
  <si>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</si>
  <si>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</si>
  <si>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</si>
  <si>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</si>
  <si>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</si>
  <si>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</si>
  <si>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</si>
  <si>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</si>
  <si>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</si>
  <si>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</si>
  <si>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</si>
  <si>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</si>
  <si>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</si>
  <si>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</si>
  <si>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</si>
  <si>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</si>
  <si>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</si>
  <si>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</si>
  <si>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</si>
  <si>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</si>
  <si>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</si>
  <si>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</si>
  <si>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</si>
  <si>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</si>
  <si>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</si>
  <si>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</si>
  <si>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</si>
  <si>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</si>
  <si>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</si>
  <si>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</si>
  <si>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</si>
  <si>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</si>
  <si>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</si>
  <si>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</si>
  <si>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</si>
  <si>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</si>
  <si>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</si>
  <si>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</si>
  <si>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</si>
  <si>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</si>
  <si>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</si>
  <si>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</si>
  <si>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</si>
  <si>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</si>
  <si>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</si>
  <si>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</si>
  <si>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</si>
  <si>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</si>
  <si>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</si>
  <si>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</si>
  <si>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</si>
  <si>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</si>
  <si>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</si>
  <si>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</si>
  <si>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</si>
  <si>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</si>
  <si>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</si>
  <si>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</si>
  <si>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</si>
  <si>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</si>
  <si>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</si>
  <si>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</si>
  <si>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</si>
  <si>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</si>
  <si>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</si>
  <si>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</si>
  <si>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</si>
  <si>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</si>
  <si>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</si>
  <si>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</si>
  <si>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</si>
  <si>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</si>
  <si>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</si>
  <si>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</si>
  <si>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</si>
  <si>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</si>
  <si>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</si>
  <si>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</si>
  <si>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</si>
  <si>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</si>
  <si>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</si>
  <si>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</si>
  <si>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</si>
  <si>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</si>
  <si>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</si>
  <si>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</si>
  <si>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</si>
  <si>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</si>
  <si>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</si>
  <si>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</si>
  <si>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</si>
  <si>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</si>
  <si>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</si>
  <si>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</si>
  <si>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</si>
  <si>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</si>
  <si>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</si>
  <si>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</si>
  <si>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</si>
  <si>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</si>
  <si>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</si>
  <si>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</si>
  <si>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</si>
  <si>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</si>
  <si>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</si>
  <si>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</si>
  <si>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</si>
  <si>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</si>
  <si>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</si>
  <si>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</si>
  <si>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</si>
  <si>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</si>
  <si>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</si>
  <si>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</si>
  <si>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</si>
  <si>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</si>
  <si>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</si>
  <si>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</si>
  <si>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</si>
  <si>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</si>
  <si>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</si>
  <si>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</si>
  <si>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</si>
  <si>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</si>
  <si>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</si>
  <si>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</si>
  <si>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</si>
  <si>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</si>
  <si>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</si>
  <si>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</si>
  <si>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</si>
  <si>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</si>
  <si>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</si>
  <si>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</si>
  <si>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</si>
  <si>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</si>
  <si>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</si>
  <si>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</si>
  <si>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</si>
  <si>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</si>
  <si>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</si>
  <si>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</si>
  <si>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</si>
  <si>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</si>
  <si>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</si>
  <si>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</si>
  <si>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</si>
  <si>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</si>
  <si>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</si>
  <si>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</si>
  <si>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</si>
  <si>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</si>
  <si>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</si>
  <si>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</si>
  <si>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</si>
  <si>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</si>
  <si>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</si>
  <si>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</si>
  <si>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</si>
  <si>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</si>
  <si>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</si>
  <si>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</si>
  <si>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</si>
  <si>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</si>
  <si>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</si>
  <si>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</si>
  <si>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</si>
  <si>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</si>
  <si>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</si>
  <si>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</si>
  <si>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</si>
  <si>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</si>
  <si>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</si>
  <si>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</si>
  <si>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</si>
  <si>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</si>
  <si>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</si>
  <si>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</si>
  <si>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</si>
  <si>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</si>
  <si>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</si>
  <si>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</si>
  <si>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</si>
  <si>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</si>
  <si>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</si>
  <si>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</si>
  <si>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</si>
  <si>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</si>
  <si>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</si>
  <si>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</si>
  <si>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</si>
  <si>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</si>
  <si>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</si>
  <si>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</si>
  <si>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</si>
  <si>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</si>
  <si>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</si>
  <si>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</si>
  <si>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</si>
  <si>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</si>
  <si>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</si>
  <si>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</si>
  <si>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</si>
  <si>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</si>
  <si>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</si>
  <si>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</si>
  <si>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</si>
  <si>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</si>
  <si>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</si>
  <si>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</si>
  <si>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</si>
  <si>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</si>
  <si>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</si>
  <si>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</si>
  <si>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</si>
  <si>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</si>
  <si>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</si>
  <si>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</si>
  <si>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</si>
  <si>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</si>
  <si>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</si>
  <si>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</si>
  <si>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</si>
  <si>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</si>
  <si>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</si>
  <si>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</si>
  <si>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</si>
  <si>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</si>
  <si>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</si>
  <si>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</si>
  <si>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</si>
  <si>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</si>
  <si>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</si>
  <si>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</si>
  <si>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</si>
  <si>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</si>
  <si>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</si>
  <si>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</si>
  <si>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</si>
  <si>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</si>
  <si>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</si>
  <si>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</si>
  <si>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</si>
  <si>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</si>
  <si>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</si>
  <si>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</si>
  <si>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</si>
  <si>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</si>
  <si>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</si>
  <si>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</si>
  <si>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</si>
  <si>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</si>
  <si>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</si>
  <si>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</si>
  <si>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</si>
  <si>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</si>
  <si>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</si>
  <si>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</si>
  <si>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</si>
  <si>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</si>
  <si>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</si>
  <si>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</si>
  <si>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</si>
  <si>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</si>
  <si>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</si>
  <si>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</si>
  <si>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</si>
  <si>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</si>
  <si>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</si>
  <si>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</si>
  <si>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</si>
  <si>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</si>
  <si>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</si>
  <si>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</si>
  <si>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</si>
  <si>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</si>
  <si>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</si>
  <si>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</si>
  <si>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</si>
  <si>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</si>
  <si>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</si>
  <si>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</si>
  <si>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</si>
  <si>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</si>
  <si>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</si>
  <si>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</si>
  <si>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</si>
  <si>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</si>
  <si>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</si>
  <si>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</si>
  <si>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</si>
  <si>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</si>
  <si>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</si>
  <si>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</si>
  <si>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</si>
  <si>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</si>
  <si>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</si>
  <si>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</si>
  <si>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</si>
  <si>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</si>
  <si>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</si>
  <si>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</si>
  <si>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</si>
  <si>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</si>
  <si>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</si>
  <si>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</si>
  <si>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</si>
  <si>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</si>
  <si>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</si>
  <si>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</si>
  <si>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</si>
  <si>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</si>
  <si>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</si>
  <si>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</si>
  <si>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</si>
  <si>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</si>
  <si>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</si>
  <si>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</si>
  <si>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</si>
  <si>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</si>
  <si>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</si>
  <si>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</si>
  <si>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</si>
  <si>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</si>
  <si>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</si>
  <si>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</si>
  <si>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</si>
  <si>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</si>
  <si>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</si>
  <si>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</si>
  <si>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</si>
  <si>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</si>
  <si>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</si>
  <si>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</si>
  <si>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</si>
  <si>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</si>
  <si>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</si>
  <si>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</si>
  <si>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</si>
  <si>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</si>
  <si>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</si>
  <si>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</si>
  <si>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</si>
  <si>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</si>
  <si>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</si>
  <si>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</si>
  <si>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</si>
  <si>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</si>
  <si>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</si>
  <si>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</si>
  <si>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</si>
  <si>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</si>
  <si>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</si>
  <si>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</si>
  <si>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</si>
  <si>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</si>
  <si>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</si>
  <si>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</si>
  <si>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</si>
  <si>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</si>
  <si>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</si>
  <si>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</si>
  <si>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</si>
  <si>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</si>
  <si>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</si>
  <si>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</si>
  <si>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</si>
  <si>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</si>
  <si>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</si>
  <si>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</si>
  <si>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</si>
  <si>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</si>
  <si>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</si>
  <si>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</si>
  <si>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</si>
  <si>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</si>
  <si>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</si>
  <si>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</si>
  <si>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</si>
  <si>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</si>
  <si>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</si>
  <si>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</si>
  <si>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</si>
  <si>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</si>
  <si>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</si>
  <si>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</si>
  <si>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</si>
  <si>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</si>
  <si>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</si>
  <si>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</si>
  <si>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</si>
  <si>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</si>
  <si>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</si>
  <si>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</si>
  <si>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</si>
  <si>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</si>
  <si>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</si>
  <si>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</si>
  <si>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</si>
  <si>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</si>
  <si>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</si>
  <si>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</si>
  <si>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</si>
  <si>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</si>
  <si>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</si>
  <si>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</si>
  <si>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</si>
  <si>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</si>
  <si>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</si>
  <si>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</si>
  <si>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</si>
  <si>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</si>
  <si>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</si>
  <si>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</si>
  <si>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</si>
  <si>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</si>
  <si>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</si>
  <si>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</si>
  <si>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</si>
  <si>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</si>
  <si>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</si>
  <si>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</si>
  <si>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</si>
  <si>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</si>
  <si>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</si>
  <si>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</si>
  <si>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</si>
  <si>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</si>
  <si>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</si>
  <si>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</si>
  <si>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</si>
  <si>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</si>
  <si>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</si>
  <si>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</si>
  <si>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</si>
  <si>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</si>
  <si>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</si>
  <si>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</si>
  <si>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</si>
  <si>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</si>
  <si>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</si>
  <si>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</si>
  <si>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</si>
  <si>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</si>
  <si>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</si>
  <si>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</si>
  <si>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</si>
  <si>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</si>
  <si>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</si>
  <si>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</si>
  <si>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</si>
  <si>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</si>
  <si>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</si>
  <si>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</si>
  <si>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</si>
  <si>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</si>
  <si>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</si>
  <si>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</si>
  <si>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</si>
  <si>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</si>
  <si>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</si>
  <si>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</si>
  <si>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</si>
  <si>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</si>
  <si>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</si>
  <si>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</si>
  <si>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</si>
  <si>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</si>
  <si>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</si>
  <si>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</si>
  <si>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</si>
  <si>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</si>
  <si>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</si>
  <si>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</si>
  <si>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</si>
  <si>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</si>
  <si>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</si>
  <si>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</si>
  <si>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</si>
  <si>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</si>
  <si>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</si>
  <si>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</si>
  <si>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</si>
  <si>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</si>
  <si>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</si>
  <si>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</si>
  <si>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</si>
  <si>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</si>
  <si>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</si>
  <si>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</si>
  <si>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</si>
  <si>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</si>
  <si>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</si>
  <si>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</si>
  <si>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</si>
  <si>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</si>
  <si>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</si>
  <si>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</si>
  <si>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</si>
  <si>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</si>
  <si>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</si>
  <si>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</si>
  <si>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</si>
  <si>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</si>
  <si>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</si>
  <si>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</si>
  <si>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</si>
  <si>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</si>
  <si>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</si>
  <si>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</si>
  <si>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</si>
  <si>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</si>
  <si>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</si>
  <si>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</si>
  <si>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</si>
  <si>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</si>
  <si>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</si>
  <si>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</si>
  <si>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</si>
  <si>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</si>
  <si>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</si>
  <si>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</si>
  <si>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</si>
  <si>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</si>
  <si>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</si>
  <si>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</si>
  <si>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</si>
  <si>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</si>
  <si>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</si>
  <si>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</si>
  <si>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</si>
  <si>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</si>
  <si>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</si>
  <si>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</si>
  <si>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</si>
  <si>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</si>
  <si>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</si>
  <si>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</si>
  <si>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</si>
  <si>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</si>
  <si>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</si>
  <si>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</si>
  <si>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</si>
  <si>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</si>
  <si>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</si>
  <si>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</si>
  <si>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</si>
  <si>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</si>
  <si>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</si>
  <si>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</si>
  <si>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</si>
  <si>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</si>
  <si>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</si>
  <si>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</si>
  <si>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</si>
  <si>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</si>
  <si>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</si>
  <si>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</si>
  <si>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</si>
  <si>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</si>
  <si>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</si>
  <si>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</si>
  <si>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</si>
  <si>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</si>
  <si>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</si>
  <si>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</si>
  <si>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</si>
  <si>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</si>
  <si>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</si>
  <si>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</si>
  <si>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</si>
  <si>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</si>
  <si>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</si>
  <si>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</si>
  <si>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</si>
  <si>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</si>
  <si>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</si>
  <si>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</si>
  <si>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</si>
  <si>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</si>
  <si>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</si>
  <si>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</si>
  <si>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</si>
  <si>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</si>
  <si>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</si>
  <si>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</si>
  <si>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</si>
  <si>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</si>
  <si>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</si>
  <si>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</si>
  <si>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</si>
  <si>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</si>
  <si>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</si>
  <si>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</si>
  <si>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</si>
  <si>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</si>
  <si>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</si>
  <si>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</si>
  <si>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</si>
  <si>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</si>
  <si>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</si>
  <si>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</si>
  <si>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</si>
  <si>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</si>
  <si>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</si>
  <si>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</si>
  <si>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</si>
  <si>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</si>
  <si>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</si>
  <si>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</si>
  <si>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</si>
  <si>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</si>
  <si>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</si>
  <si>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</si>
  <si>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</si>
  <si>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</si>
  <si>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</si>
  <si>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</si>
  <si>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</si>
  <si>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</si>
  <si>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</si>
  <si>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</si>
  <si>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</si>
  <si>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</si>
  <si>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</si>
  <si>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</si>
  <si>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</si>
  <si>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</si>
  <si>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</si>
  <si>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</si>
  <si>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</si>
  <si>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</si>
  <si>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</si>
  <si>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</si>
  <si>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</si>
  <si>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</si>
  <si>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</si>
  <si>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</si>
  <si>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</si>
  <si>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</si>
  <si>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</si>
  <si>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</si>
  <si>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</si>
  <si>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</si>
  <si>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</si>
  <si>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</si>
  <si>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</si>
  <si>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</si>
  <si>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</si>
  <si>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</si>
  <si>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</si>
  <si>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</si>
  <si>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</si>
  <si>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</si>
  <si>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</si>
  <si>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</si>
  <si>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</si>
  <si>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</si>
  <si>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</si>
  <si>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</si>
  <si>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</si>
  <si>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</si>
  <si>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</si>
  <si>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</si>
  <si>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</si>
  <si>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</si>
  <si>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</si>
  <si>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</si>
  <si>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</si>
  <si>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</si>
  <si>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</si>
  <si>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</si>
  <si>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</si>
  <si>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</si>
  <si>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</si>
  <si>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</si>
  <si>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</si>
  <si>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</si>
  <si>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</si>
  <si>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</si>
  <si>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</si>
  <si>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</si>
  <si>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</si>
  <si>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</si>
  <si>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</si>
  <si>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</si>
  <si>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</si>
  <si>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</si>
  <si>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</si>
  <si>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</si>
  <si>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</si>
  <si>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</si>
  <si>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</si>
  <si>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</si>
  <si>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</si>
  <si>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</si>
  <si>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</si>
  <si>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</si>
  <si>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</si>
  <si>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</si>
  <si>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</si>
  <si>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</si>
  <si>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</si>
  <si>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</si>
  <si>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</si>
  <si>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</si>
  <si>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</si>
  <si>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</si>
  <si>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</si>
  <si>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</si>
  <si>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</si>
  <si>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</si>
  <si>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</si>
  <si>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</si>
  <si>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</si>
  <si>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</si>
  <si>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</si>
  <si>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</si>
  <si>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</si>
  <si>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</si>
  <si>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</si>
  <si>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</si>
  <si>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</si>
  <si>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</si>
  <si>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</si>
  <si>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</si>
  <si>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</si>
  <si>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</si>
  <si>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</si>
  <si>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</si>
  <si>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</si>
  <si>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</si>
  <si>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</si>
  <si>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</si>
  <si>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</si>
  <si>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</si>
  <si>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</si>
  <si>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</si>
  <si>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</si>
  <si>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</si>
  <si>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</si>
  <si>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</si>
  <si>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</si>
  <si>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</si>
  <si>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</si>
  <si>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</si>
  <si>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</si>
  <si>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</si>
  <si>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</si>
  <si>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</si>
  <si>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</si>
  <si>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</si>
  <si>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</si>
  <si>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</si>
  <si>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</si>
  <si>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</si>
  <si>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</si>
  <si>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</si>
  <si>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</si>
  <si>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</si>
  <si>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</si>
  <si>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</si>
  <si>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</si>
  <si>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</si>
  <si>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</si>
  <si>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</si>
  <si>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</si>
  <si>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</si>
  <si>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</si>
  <si>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</si>
  <si>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</si>
  <si>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</si>
  <si>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</si>
  <si>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</si>
  <si>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</si>
  <si>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</si>
  <si>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</si>
  <si>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</si>
  <si>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</si>
  <si>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</si>
  <si>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</si>
  <si>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</si>
  <si>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</si>
  <si>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</si>
  <si>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</si>
  <si>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</si>
  <si>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</si>
  <si>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</si>
  <si>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</si>
  <si>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</si>
  <si>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</si>
  <si>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</si>
  <si>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</si>
  <si>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</si>
  <si>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</si>
  <si>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</si>
  <si>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</si>
  <si>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</si>
  <si>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</si>
  <si>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</si>
  <si>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</si>
  <si>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</si>
  <si>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</si>
  <si>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</si>
  <si>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</si>
  <si>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</si>
  <si>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</si>
  <si>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</si>
  <si>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</si>
  <si>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</si>
  <si>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</si>
  <si>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</si>
  <si>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</si>
  <si>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</si>
  <si>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</si>
  <si>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</si>
  <si>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</si>
  <si>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</si>
  <si>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</si>
  <si>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</si>
  <si>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</si>
  <si>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</si>
  <si>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</si>
  <si>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</si>
  <si>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</si>
  <si>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</si>
  <si>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</si>
  <si>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</si>
  <si>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</si>
  <si>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</si>
  <si>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</si>
  <si>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</si>
  <si>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</si>
  <si>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</si>
  <si>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</si>
  <si>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</si>
  <si>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</si>
  <si>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</si>
  <si>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</si>
  <si>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</si>
  <si>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</si>
  <si>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</si>
  <si>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</si>
  <si>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</si>
  <si>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</si>
  <si>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</si>
  <si>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</si>
  <si>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</si>
  <si>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</si>
  <si>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</si>
  <si>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</si>
  <si>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</si>
  <si>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</si>
  <si>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</si>
  <si>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</si>
  <si>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</si>
  <si>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</si>
  <si>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</si>
  <si>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</si>
  <si>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</si>
  <si>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</si>
  <si>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</si>
  <si>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</si>
  <si>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</si>
  <si>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</si>
  <si>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</si>
  <si>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</si>
  <si>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</si>
  <si>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</si>
  <si>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</si>
  <si>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</si>
  <si>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</si>
  <si>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</si>
  <si>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</si>
  <si>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</si>
  <si>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</si>
  <si>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</si>
  <si>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</si>
  <si>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</si>
  <si>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</si>
  <si>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</si>
  <si>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</si>
  <si>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</si>
  <si>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</si>
  <si>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</si>
  <si>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</si>
  <si>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</si>
  <si>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</si>
  <si>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</si>
  <si>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</si>
  <si>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</si>
  <si>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</si>
  <si>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</si>
  <si>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</si>
  <si>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</si>
  <si>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</si>
  <si>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</si>
  <si>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</si>
  <si>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</si>
  <si>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</si>
  <si>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</si>
  <si>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</si>
  <si>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</si>
  <si>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</si>
  <si>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</si>
  <si>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</si>
  <si>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</si>
  <si>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</si>
  <si>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</si>
  <si>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</si>
  <si>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</si>
  <si>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</si>
  <si>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</si>
  <si>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</si>
  <si>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</si>
  <si>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</si>
  <si>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</si>
  <si>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</si>
  <si>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</si>
  <si>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</si>
  <si>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</si>
  <si>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</si>
  <si>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</si>
  <si>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</si>
  <si>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</si>
  <si>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</si>
  <si>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</si>
  <si>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</si>
  <si>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</si>
  <si>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</si>
  <si>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</si>
  <si>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</si>
  <si>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</si>
  <si>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</si>
  <si>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</si>
  <si>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</si>
  <si>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</si>
  <si>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</si>
  <si>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</si>
  <si>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</si>
  <si>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</si>
  <si>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</si>
  <si>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</si>
  <si>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</si>
  <si>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</si>
  <si>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</si>
  <si>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</si>
  <si>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</si>
  <si>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</si>
  <si>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</si>
  <si>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</si>
  <si>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</si>
  <si>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</si>
  <si>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</si>
  <si>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</si>
  <si>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</si>
  <si>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</si>
  <si>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</si>
  <si>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</si>
  <si>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</si>
  <si>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</si>
  <si>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</si>
  <si>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</si>
  <si>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</si>
  <si>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</si>
  <si>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</si>
  <si>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</si>
  <si>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</si>
  <si>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</si>
  <si>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</si>
  <si>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</si>
  <si>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</si>
  <si>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</si>
  <si>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</si>
  <si>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</si>
  <si>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</si>
  <si>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</si>
  <si>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</si>
  <si>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</si>
  <si>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</si>
  <si>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</si>
  <si>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</si>
  <si>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</si>
  <si>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</si>
  <si>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</si>
  <si>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</si>
  <si>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</si>
  <si>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</si>
  <si>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</si>
  <si>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</si>
  <si>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</si>
  <si>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</si>
  <si>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</si>
  <si>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</si>
  <si>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</si>
  <si>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</si>
  <si>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</si>
  <si>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</si>
  <si>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</si>
  <si>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</si>
  <si>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</si>
  <si>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</si>
  <si>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</si>
  <si>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</si>
  <si>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</si>
  <si>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</si>
  <si>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</si>
  <si>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</si>
  <si>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</si>
  <si>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</si>
  <si>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</si>
  <si>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</si>
  <si>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</si>
  <si>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</si>
  <si>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</si>
  <si>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</si>
  <si>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</si>
  <si>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</si>
  <si>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</si>
  <si>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</si>
  <si>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</si>
  <si>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</si>
  <si>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</si>
  <si>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</si>
  <si>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</si>
  <si>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</si>
  <si>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</si>
  <si>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</si>
  <si>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</si>
  <si>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</si>
  <si>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</si>
  <si>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</si>
  <si>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</si>
  <si>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</si>
  <si>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</si>
  <si>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</si>
  <si>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</si>
  <si>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</si>
  <si>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</si>
  <si>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</si>
  <si>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</si>
  <si>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</si>
  <si>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</si>
  <si>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</si>
  <si>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</si>
  <si>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</si>
  <si>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</si>
  <si>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</si>
  <si>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</si>
  <si>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</si>
  <si>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</si>
  <si>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</si>
  <si>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</si>
  <si>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</si>
  <si>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</si>
  <si>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</si>
  <si>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</si>
  <si>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</si>
  <si>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</si>
  <si>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</si>
  <si>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</si>
  <si>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</si>
  <si>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</si>
  <si>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</si>
  <si>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</si>
  <si>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</si>
  <si>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</si>
  <si>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</si>
  <si>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</si>
  <si>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</si>
  <si>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</si>
  <si>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</si>
  <si>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</si>
  <si>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</si>
  <si>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</si>
  <si>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</si>
  <si>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</si>
  <si>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</si>
  <si>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</si>
  <si>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</si>
  <si>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</si>
  <si>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</si>
  <si>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</si>
  <si>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</si>
  <si>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</si>
  <si>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</si>
  <si>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</si>
  <si>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</si>
  <si>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</si>
  <si>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</si>
  <si>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</si>
  <si>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</si>
  <si>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</si>
  <si>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</si>
  <si>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</si>
  <si>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</si>
  <si>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</si>
  <si>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</si>
  <si>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</si>
  <si>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</si>
  <si>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</si>
  <si>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</si>
  <si>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</si>
  <si>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</si>
  <si>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</si>
  <si>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</si>
  <si>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</si>
  <si>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</si>
  <si>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</si>
  <si>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</si>
  <si>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</si>
  <si>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</si>
  <si>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</si>
  <si>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</si>
  <si>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</si>
  <si>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</si>
  <si>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</si>
  <si>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</si>
  <si>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</si>
  <si>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</si>
  <si>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</si>
  <si>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</si>
  <si>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</si>
  <si>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</si>
  <si>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</si>
  <si>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</si>
  <si>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</si>
  <si>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</si>
  <si>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</si>
  <si>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</si>
  <si>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</si>
  <si>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</si>
  <si>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</si>
  <si>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</si>
  <si>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</si>
  <si>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</si>
  <si>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</si>
  <si>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</si>
  <si>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</si>
  <si>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</si>
  <si>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</si>
  <si>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</si>
  <si>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</si>
  <si>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</si>
  <si>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</si>
  <si>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</si>
  <si>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</si>
  <si>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</si>
  <si>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</si>
  <si>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</si>
  <si>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</si>
  <si>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</si>
  <si>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</si>
  <si>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</si>
  <si>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</si>
  <si>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</si>
  <si>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</si>
  <si>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</si>
  <si>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</si>
  <si>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</si>
  <si>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</si>
  <si>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</si>
  <si>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</si>
  <si>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</si>
  <si>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</si>
  <si>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</si>
  <si>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</si>
  <si>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</si>
  <si>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</si>
  <si>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</si>
  <si>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</si>
  <si>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</si>
  <si>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</si>
  <si>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</si>
  <si>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</si>
  <si>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</si>
  <si>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</si>
  <si>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</si>
  <si>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</si>
  <si>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</si>
  <si>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</si>
  <si>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</si>
  <si>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</si>
  <si>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</si>
  <si>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</si>
  <si>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</si>
  <si>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</si>
  <si>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</si>
  <si>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</si>
  <si>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</si>
  <si>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</si>
  <si>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</si>
  <si>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</si>
  <si>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</si>
  <si>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</si>
  <si>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</si>
  <si>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</si>
  <si>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</si>
  <si>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</si>
  <si>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</si>
  <si>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</si>
  <si>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</si>
  <si>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</si>
  <si>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</si>
  <si>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</si>
  <si>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</si>
  <si>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</si>
  <si>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</si>
  <si>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</si>
  <si>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</si>
  <si>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</si>
  <si>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</si>
  <si>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</si>
  <si>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</si>
  <si>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</si>
  <si>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</si>
  <si>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</si>
  <si>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</si>
  <si>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</si>
  <si>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</si>
  <si>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</si>
  <si>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</si>
  <si>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</si>
  <si>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</si>
  <si>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</si>
  <si>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</si>
  <si>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</si>
  <si>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</si>
  <si>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</si>
  <si>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</si>
  <si>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</si>
  <si>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</si>
  <si>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</si>
  <si>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</si>
  <si>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</si>
  <si>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</si>
  <si>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</si>
  <si>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</si>
  <si>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</si>
  <si>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</si>
  <si>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</si>
  <si>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</si>
  <si>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</si>
  <si>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</si>
  <si>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</si>
  <si>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</si>
  <si>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</si>
  <si>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</si>
  <si>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</si>
  <si>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</si>
  <si>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</si>
  <si>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</si>
  <si>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</si>
  <si>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</si>
  <si>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</si>
  <si>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</si>
  <si>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</si>
  <si>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</si>
  <si>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</si>
  <si>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</si>
  <si>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</si>
  <si>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</si>
  <si>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</si>
  <si>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</si>
  <si>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</si>
  <si>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</si>
  <si>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</si>
  <si>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</si>
  <si>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</si>
  <si>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</si>
  <si>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</si>
  <si>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</si>
  <si>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</si>
  <si>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</si>
  <si>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</si>
  <si>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</si>
  <si>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</si>
  <si>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</si>
  <si>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</si>
  <si>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</si>
  <si>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</si>
  <si>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</si>
  <si>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</si>
  <si>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</si>
  <si>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</si>
  <si>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</si>
  <si>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</si>
  <si>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</si>
  <si>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</si>
  <si>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</si>
  <si>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</si>
  <si>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</si>
  <si>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</si>
  <si>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</si>
  <si>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</si>
  <si>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</si>
  <si>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</si>
  <si>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</si>
  <si>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</si>
  <si>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</si>
  <si>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</si>
  <si>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</si>
  <si>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</si>
  <si>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</si>
  <si>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</si>
  <si>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</si>
  <si>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</si>
  <si>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</si>
  <si>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</si>
  <si>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</si>
  <si>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</si>
  <si>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</si>
  <si>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</si>
  <si>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</si>
  <si>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</si>
  <si>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</si>
  <si>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</si>
  <si>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</si>
  <si>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</si>
  <si>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</si>
  <si>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</si>
  <si>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</si>
  <si>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</si>
  <si>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</si>
  <si>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</si>
  <si>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</si>
  <si>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</si>
  <si>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</si>
  <si>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</si>
  <si>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</si>
  <si>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</si>
  <si>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</si>
  <si>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</si>
  <si>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</si>
  <si>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</si>
  <si>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</si>
  <si>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</si>
  <si>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</si>
  <si>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</si>
  <si>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</si>
  <si>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</si>
  <si>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</si>
  <si>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</si>
  <si>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</si>
  <si>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</si>
  <si>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</si>
  <si>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</si>
  <si>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</si>
  <si>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</si>
  <si>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</si>
  <si>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</si>
  <si>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</si>
  <si>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</si>
  <si>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</si>
  <si>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</si>
  <si>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</si>
  <si>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</si>
  <si>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</si>
  <si>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</si>
  <si>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</si>
  <si>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</si>
  <si>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</si>
  <si>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</si>
  <si>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</si>
  <si>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</si>
  <si>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</si>
  <si>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</si>
  <si>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</si>
  <si>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</si>
  <si>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</si>
  <si>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</si>
  <si>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</si>
  <si>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</si>
  <si>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</si>
  <si>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</si>
  <si>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</si>
  <si>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</si>
  <si>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</si>
  <si>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</si>
  <si>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</si>
  <si>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</si>
  <si>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</si>
  <si>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</si>
  <si>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</si>
  <si>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</si>
  <si>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</si>
  <si>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</si>
  <si>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</si>
  <si>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</si>
  <si>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</si>
  <si>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</si>
  <si>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</si>
  <si>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</si>
  <si>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</si>
  <si>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</si>
  <si>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</si>
  <si>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</si>
  <si>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</si>
  <si>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</si>
  <si>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</si>
  <si>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</si>
  <si>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</si>
  <si>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</si>
  <si>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</si>
  <si>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</si>
  <si>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</si>
  <si>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</si>
  <si>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</si>
  <si>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</si>
  <si>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</si>
  <si>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</si>
  <si>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</si>
  <si>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</si>
  <si>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</si>
  <si>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</si>
  <si>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</si>
  <si>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</si>
  <si>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</si>
  <si>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</si>
  <si>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</si>
  <si>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</si>
  <si>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</si>
  <si>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</si>
  <si>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</si>
  <si>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</si>
  <si>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</si>
  <si>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</si>
  <si>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</si>
  <si>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</si>
  <si>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</si>
  <si>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</si>
  <si>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</si>
  <si>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</si>
  <si>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</si>
  <si>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</si>
  <si>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</si>
  <si>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</si>
  <si>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</si>
  <si>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</si>
  <si>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</si>
  <si>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</si>
  <si>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</si>
  <si>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</si>
  <si>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</si>
  <si>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</si>
  <si>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</si>
  <si>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</si>
  <si>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</si>
  <si>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</si>
  <si>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</si>
  <si>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</si>
  <si>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</si>
  <si>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</si>
  <si>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</si>
  <si>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</si>
  <si>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</si>
  <si>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</si>
  <si>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</si>
  <si>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</si>
  <si>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</si>
  <si>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</si>
  <si>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</si>
  <si>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</si>
  <si>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</si>
  <si>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</si>
  <si>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</si>
  <si>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</si>
  <si>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</si>
  <si>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</si>
  <si>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</si>
  <si>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</si>
  <si>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</si>
  <si>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</si>
  <si>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</si>
  <si>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</si>
  <si>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</si>
  <si>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</si>
  <si>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</si>
  <si>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</si>
  <si>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</si>
  <si>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</si>
  <si>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</si>
  <si>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</si>
  <si>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</si>
  <si>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</si>
  <si>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</si>
  <si>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</si>
  <si>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</si>
  <si>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</si>
  <si>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</si>
  <si>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</si>
  <si>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</si>
  <si>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</si>
  <si>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</si>
  <si>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</si>
  <si>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</si>
  <si>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</si>
  <si>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</si>
  <si>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</si>
  <si>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</si>
  <si>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</si>
  <si>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</si>
  <si>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</si>
  <si>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</si>
  <si>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</si>
  <si>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</si>
  <si>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</si>
  <si>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</si>
  <si>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</si>
  <si>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</si>
  <si>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</si>
  <si>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</si>
  <si>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</si>
  <si>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</si>
  <si>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</si>
  <si>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</si>
  <si>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</si>
  <si>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</si>
  <si>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</si>
  <si>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</si>
  <si>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</si>
  <si>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</si>
  <si>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</si>
  <si>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</si>
  <si>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</si>
  <si>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</si>
  <si>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</si>
  <si>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</si>
  <si>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</si>
  <si>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</si>
  <si>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</si>
  <si>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</si>
  <si>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</si>
  <si>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</si>
  <si>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</si>
  <si>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</si>
  <si>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</si>
  <si>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</si>
  <si>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</si>
  <si>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</si>
  <si>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</si>
  <si>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</si>
  <si>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</si>
  <si>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</si>
  <si>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</si>
  <si>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</si>
  <si>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</si>
  <si>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</si>
  <si>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</si>
  <si>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</si>
  <si>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</si>
  <si>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</si>
  <si>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</si>
  <si>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</si>
  <si>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</si>
  <si>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</si>
  <si>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</si>
  <si>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</si>
  <si>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</si>
  <si>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</si>
  <si>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</si>
  <si>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</si>
  <si>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</si>
  <si>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</si>
  <si>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</si>
  <si>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</si>
  <si>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</si>
  <si>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</si>
  <si>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</si>
  <si>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</si>
  <si>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</si>
  <si>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</si>
  <si>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</si>
  <si>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</si>
  <si>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</si>
  <si>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</si>
  <si>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</si>
  <si>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</si>
  <si>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</si>
  <si>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</si>
  <si>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</si>
  <si>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</si>
  <si>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</si>
  <si>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</si>
  <si>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</si>
  <si>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</si>
  <si>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</si>
  <si>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</si>
  <si>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</si>
  <si>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</si>
  <si>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</si>
  <si>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</si>
  <si>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</si>
  <si>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</si>
  <si>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</si>
  <si>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</si>
  <si>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</si>
  <si>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</si>
  <si>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</si>
  <si>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</si>
  <si>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</si>
  <si>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</si>
  <si>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</si>
  <si>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</si>
  <si>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</si>
  <si>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</si>
  <si>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</si>
  <si>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</si>
  <si>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</si>
  <si>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</si>
  <si>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</si>
  <si>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</si>
  <si>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</si>
  <si>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</si>
  <si>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</si>
  <si>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</si>
  <si>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</si>
  <si>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</si>
  <si>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</si>
  <si>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</si>
  <si>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</si>
  <si>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</si>
  <si>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</si>
  <si>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</si>
  <si>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</si>
  <si>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</si>
  <si>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</si>
  <si>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</si>
  <si>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</si>
  <si>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</si>
  <si>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</si>
  <si>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</si>
  <si>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</si>
  <si>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</si>
  <si>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</si>
  <si>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</si>
  <si>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</si>
  <si>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</si>
  <si>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</si>
  <si>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</si>
  <si>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</si>
  <si>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</si>
  <si>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</si>
  <si>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</si>
  <si>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</si>
  <si>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</si>
  <si>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</si>
  <si>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</si>
  <si>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</si>
  <si>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</si>
  <si>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</si>
  <si>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</si>
  <si>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</si>
  <si>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</si>
  <si>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</si>
  <si>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</si>
  <si>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</si>
  <si>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</si>
  <si>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</si>
  <si>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</si>
  <si>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</si>
  <si>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</si>
  <si>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</si>
  <si>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</si>
  <si>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</si>
  <si>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</si>
  <si>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</si>
  <si>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</si>
  <si>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</si>
  <si>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</si>
  <si>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</si>
  <si>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</si>
  <si>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</si>
  <si>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</si>
  <si>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</si>
  <si>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</si>
  <si>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</si>
  <si>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</si>
  <si>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</si>
  <si>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</si>
  <si>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</si>
  <si>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</si>
  <si>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</si>
  <si>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</si>
  <si>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</si>
  <si>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</si>
  <si>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</si>
  <si>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</si>
  <si>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</si>
  <si>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</si>
  <si>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</si>
  <si>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</si>
  <si>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</si>
  <si>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</si>
  <si>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</si>
  <si>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</si>
  <si>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</si>
  <si>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</si>
  <si>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</si>
  <si>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</si>
  <si>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</si>
  <si>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</si>
  <si>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</si>
  <si>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</si>
  <si>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</si>
  <si>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</si>
  <si>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</si>
  <si>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</si>
  <si>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</si>
  <si>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</si>
  <si>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</si>
  <si>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</si>
  <si>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</si>
  <si>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</si>
  <si>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</si>
  <si>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</si>
  <si>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</si>
  <si>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</si>
  <si>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</si>
  <si>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</si>
  <si>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</si>
  <si>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</si>
  <si>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</si>
  <si>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</si>
  <si>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</si>
  <si>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</si>
  <si>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</si>
  <si>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</si>
  <si>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</si>
  <si>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</si>
  <si>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</si>
  <si>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</si>
  <si>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</si>
  <si>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</si>
  <si>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</si>
  <si>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</si>
  <si>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</si>
  <si>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</si>
  <si>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</si>
  <si>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</si>
  <si>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</si>
  <si>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</si>
  <si>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</si>
  <si>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</si>
  <si>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</si>
  <si>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</si>
  <si>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</si>
  <si>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</si>
  <si>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</si>
  <si>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</si>
  <si>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</si>
  <si>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</si>
  <si>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</si>
  <si>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</si>
  <si>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</si>
  <si>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</si>
  <si>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</si>
  <si>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</si>
  <si>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</si>
  <si>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</si>
  <si>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</si>
  <si>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</si>
  <si>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</si>
  <si>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</si>
  <si>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</si>
  <si>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</si>
  <si>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</si>
  <si>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</si>
  <si>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</si>
  <si>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</si>
  <si>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</si>
  <si>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</si>
  <si>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</si>
  <si>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</si>
  <si>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</si>
  <si>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</si>
  <si>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</si>
  <si>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</si>
  <si>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</si>
  <si>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</si>
  <si>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</si>
  <si>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</si>
  <si>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</si>
  <si>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</si>
  <si>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</si>
  <si>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</si>
  <si>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</si>
  <si>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</si>
  <si>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</si>
  <si>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</si>
  <si>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</si>
  <si>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</si>
  <si>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</si>
  <si>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</si>
  <si>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</si>
  <si>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</si>
  <si>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</si>
  <si>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</si>
  <si>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</si>
  <si>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</si>
  <si>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</si>
  <si>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</si>
  <si>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</si>
  <si>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</si>
  <si>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</si>
  <si>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</si>
  <si>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</si>
  <si>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</si>
  <si>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</si>
  <si>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</si>
  <si>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</si>
  <si>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</si>
  <si>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</si>
  <si>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</si>
  <si>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</si>
  <si>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</si>
  <si>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</si>
  <si>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</si>
  <si>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</si>
  <si>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</si>
  <si>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</si>
  <si>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</si>
  <si>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</si>
  <si>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</si>
  <si>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</si>
  <si>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</si>
  <si>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</si>
  <si>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</si>
  <si>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</si>
  <si>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</si>
  <si>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</si>
  <si>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</si>
  <si>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</si>
  <si>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</si>
  <si>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</si>
  <si>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</si>
  <si>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</si>
  <si>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</si>
  <si>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</si>
  <si>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</si>
  <si>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</si>
  <si>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</si>
  <si>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</si>
  <si>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</si>
  <si>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</si>
  <si>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</si>
  <si>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</si>
  <si>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</si>
  <si>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</si>
  <si>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</si>
  <si>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</si>
  <si>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</si>
  <si>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</si>
  <si>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</si>
  <si>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</si>
  <si>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</si>
  <si>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</si>
  <si>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</si>
  <si>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</si>
  <si>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</si>
  <si>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</si>
  <si>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</si>
  <si>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</si>
  <si>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</si>
  <si>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</si>
  <si>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</si>
  <si>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</si>
  <si>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</si>
  <si>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</si>
  <si>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</si>
  <si>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</si>
  <si>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</si>
  <si>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</si>
  <si>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</si>
  <si>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</si>
  <si>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</si>
  <si>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</si>
  <si>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</si>
  <si>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</si>
  <si>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</si>
  <si>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</si>
  <si>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</si>
  <si>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</si>
  <si>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</si>
  <si>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</si>
  <si>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</si>
  <si>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</si>
  <si>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</si>
  <si>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</si>
  <si>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</si>
  <si>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</si>
  <si>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</si>
  <si>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</si>
  <si>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</si>
  <si>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</si>
  <si>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</si>
  <si>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</si>
  <si>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</si>
  <si>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</si>
  <si>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</si>
  <si>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</si>
  <si>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</si>
  <si>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</si>
  <si>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</si>
  <si>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</si>
  <si>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</si>
  <si>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</si>
  <si>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</si>
  <si>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</si>
  <si>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</si>
  <si>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</si>
  <si>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</si>
  <si>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</si>
  <si>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</si>
  <si>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</si>
  <si>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</si>
  <si>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</si>
  <si>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</si>
  <si>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</si>
  <si>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</si>
  <si>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</si>
  <si>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</si>
  <si>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</si>
  <si>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</si>
  <si>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</si>
  <si>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</si>
  <si>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</si>
  <si>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</si>
  <si>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</si>
  <si>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</si>
  <si>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</si>
  <si>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</si>
  <si>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</si>
  <si>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</si>
  <si>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</si>
  <si>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</si>
  <si>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</si>
  <si>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</si>
  <si>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</si>
  <si>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</si>
  <si>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</si>
  <si>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</si>
  <si>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</si>
  <si>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</si>
  <si>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</si>
  <si>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</si>
  <si>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</si>
  <si>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</si>
  <si>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</si>
  <si>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</si>
  <si>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</si>
  <si>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</si>
  <si>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</si>
  <si>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</si>
  <si>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</si>
  <si>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</si>
  <si>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</si>
  <si>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</si>
  <si>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</si>
  <si>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</si>
  <si>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</si>
  <si>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</si>
  <si>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</si>
  <si>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</si>
  <si>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</si>
  <si>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</si>
  <si>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</si>
  <si>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</si>
  <si>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</si>
  <si>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</si>
  <si>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</si>
  <si>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</si>
  <si>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</si>
  <si>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</si>
  <si>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</si>
  <si>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</si>
  <si>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</si>
  <si>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</si>
  <si>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</si>
  <si>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</si>
  <si>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</si>
  <si>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</si>
  <si>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</si>
  <si>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</si>
  <si>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</si>
  <si>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</si>
  <si>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</si>
  <si>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</si>
  <si>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</si>
  <si>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</si>
  <si>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</si>
  <si>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</si>
  <si>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</si>
  <si>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</si>
  <si>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</si>
  <si>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</si>
  <si>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</si>
  <si>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</si>
  <si>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</si>
  <si>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</si>
  <si>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</si>
  <si>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</si>
  <si>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</si>
  <si>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</si>
  <si>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</si>
  <si>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</si>
  <si>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</si>
  <si>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</si>
  <si>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</si>
  <si>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</si>
  <si>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</si>
  <si>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</si>
  <si>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</si>
  <si>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</si>
  <si>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</si>
  <si>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</si>
  <si>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</si>
  <si>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</si>
  <si>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</si>
  <si>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</si>
  <si>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</si>
  <si>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</si>
  <si>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</si>
  <si>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</si>
  <si>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</si>
  <si>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</si>
  <si>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</si>
  <si>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</si>
  <si>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</si>
  <si>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</si>
  <si>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</si>
  <si>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</si>
  <si>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</si>
  <si>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</si>
  <si>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</si>
  <si>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</si>
  <si>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</si>
  <si>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</si>
  <si>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</si>
  <si>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</si>
  <si>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</si>
  <si>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</si>
  <si>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</si>
  <si>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</si>
  <si>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</si>
  <si>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</si>
  <si>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</si>
  <si>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</si>
  <si>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</si>
  <si>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</si>
  <si>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</si>
  <si>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</si>
  <si>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</si>
  <si>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</si>
  <si>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</si>
  <si>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</si>
  <si>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</si>
  <si>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</si>
  <si>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</si>
  <si>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</si>
  <si>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</si>
  <si>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</si>
  <si>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</si>
  <si>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</si>
  <si>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</si>
  <si>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</si>
  <si>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</si>
  <si>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</si>
  <si>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</si>
  <si>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</si>
  <si>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</si>
  <si>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</si>
  <si>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</si>
  <si>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</si>
  <si>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</si>
  <si>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</si>
  <si>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</si>
  <si>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</si>
  <si>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</si>
  <si>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</si>
  <si>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</si>
  <si>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</si>
  <si>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</si>
  <si>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</si>
  <si>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</si>
  <si>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</si>
  <si>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</si>
  <si>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</si>
  <si>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</si>
  <si>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</si>
  <si>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</si>
  <si>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</si>
  <si>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</si>
  <si>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</si>
  <si>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</si>
  <si>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</si>
  <si>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</si>
  <si>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</si>
  <si>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</si>
  <si>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</si>
  <si>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</si>
  <si>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</si>
  <si>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</si>
  <si>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</si>
  <si>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</si>
  <si>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</si>
  <si>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</si>
  <si>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</si>
  <si>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</si>
  <si>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</si>
  <si>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</si>
  <si>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</si>
  <si>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</si>
  <si>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</si>
  <si>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</si>
  <si>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</si>
  <si>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</si>
  <si>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</si>
  <si>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</si>
  <si>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</si>
  <si>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</si>
  <si>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</si>
  <si>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</si>
  <si>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</si>
  <si>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</si>
  <si>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</si>
  <si>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</si>
  <si>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</si>
  <si>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</si>
  <si>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</si>
  <si>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</si>
  <si>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</si>
  <si>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</si>
  <si>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</si>
  <si>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</si>
  <si>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</si>
  <si>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</si>
  <si>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</si>
  <si>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</si>
  <si>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</si>
  <si>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</si>
  <si>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</si>
  <si>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</si>
  <si>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</si>
  <si>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</si>
  <si>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</si>
  <si>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</si>
  <si>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</si>
  <si>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</si>
  <si>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</si>
  <si>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</si>
  <si>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</si>
  <si>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</si>
  <si>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</si>
  <si>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</si>
  <si>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</si>
  <si>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</si>
  <si>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</si>
  <si>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</si>
  <si>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</si>
  <si>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</si>
  <si>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</si>
  <si>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</si>
  <si>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</si>
  <si>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</si>
  <si>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</si>
  <si>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</si>
  <si>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</si>
  <si>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</si>
  <si>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</si>
  <si>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</si>
  <si>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</si>
  <si>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</si>
  <si>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</si>
  <si>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</si>
  <si>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</si>
  <si>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</si>
  <si>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</si>
  <si>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</si>
  <si>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</si>
  <si>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</si>
  <si>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</si>
  <si>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</si>
  <si>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</si>
  <si>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</si>
  <si>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</si>
  <si>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</si>
  <si>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</si>
  <si>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</si>
  <si>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</si>
  <si>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</si>
  <si>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</si>
  <si>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</si>
  <si>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</si>
  <si>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</si>
  <si>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</si>
  <si>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</si>
  <si>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</si>
  <si>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</si>
  <si>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</si>
  <si>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</si>
  <si>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</si>
  <si>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</si>
  <si>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</si>
  <si>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</si>
  <si>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</si>
  <si>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</si>
  <si>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</si>
  <si>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</si>
  <si>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</si>
  <si>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</si>
  <si>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</si>
  <si>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</si>
  <si>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</si>
  <si>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</si>
  <si>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</si>
  <si>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</si>
  <si>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</si>
  <si>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</si>
  <si>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</si>
  <si>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</si>
  <si>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</si>
  <si>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</si>
  <si>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</si>
  <si>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</si>
  <si>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</si>
  <si>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</si>
  <si>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</si>
  <si>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</si>
  <si>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</si>
  <si>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</si>
  <si>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</si>
  <si>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</si>
  <si>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</si>
  <si>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</si>
  <si>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</si>
  <si>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</si>
  <si>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</si>
  <si>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</si>
  <si>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</si>
  <si>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</si>
  <si>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</si>
  <si>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</si>
  <si>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</si>
  <si>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</si>
  <si>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</si>
  <si>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</si>
  <si>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</si>
  <si>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</si>
  <si>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</si>
  <si>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</si>
  <si>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</si>
  <si>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</si>
  <si>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</si>
  <si>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</si>
  <si>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</si>
  <si>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</si>
  <si>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</si>
  <si>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</si>
  <si>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</si>
  <si>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</si>
  <si>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</si>
  <si>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</si>
  <si>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</si>
  <si>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</si>
  <si>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</si>
  <si>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</si>
  <si>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</si>
  <si>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</si>
  <si>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</si>
  <si>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</si>
  <si>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</si>
  <si>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</si>
  <si>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</si>
  <si>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</si>
  <si>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</si>
  <si>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</si>
  <si>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</si>
  <si>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</si>
  <si>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</si>
  <si>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</si>
  <si>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</si>
  <si>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</si>
  <si>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</si>
  <si>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</si>
  <si>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</si>
  <si>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</si>
  <si>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</si>
  <si>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</si>
  <si>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</si>
  <si>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</si>
  <si>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</si>
  <si>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</si>
  <si>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</si>
  <si>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</si>
  <si>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</si>
  <si>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</si>
  <si>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</si>
  <si>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</si>
  <si>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</si>
  <si>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</si>
  <si>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</si>
  <si>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</si>
  <si>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</si>
  <si>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</si>
  <si>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</si>
  <si>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</si>
  <si>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</si>
  <si>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</si>
  <si>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</si>
  <si>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</si>
  <si>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</si>
  <si>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</si>
  <si>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</si>
  <si>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</si>
  <si>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</si>
  <si>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</si>
  <si>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</si>
  <si>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</si>
  <si>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</si>
  <si>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</si>
  <si>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</si>
  <si>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</si>
  <si>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</si>
  <si>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</si>
  <si>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</si>
  <si>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</si>
  <si>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</si>
  <si>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</si>
  <si>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</si>
  <si>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</si>
  <si>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</si>
  <si>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</si>
  <si>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</si>
  <si>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</si>
  <si>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</si>
  <si>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</si>
  <si>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</si>
  <si>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</si>
  <si>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</si>
  <si>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</si>
  <si>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</si>
  <si>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</si>
  <si>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</si>
  <si>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</si>
  <si>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</si>
  <si>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</si>
  <si>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</si>
  <si>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</si>
  <si>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</si>
  <si>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</si>
  <si>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</si>
  <si>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</si>
  <si>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</si>
  <si>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</si>
  <si>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</si>
  <si>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</si>
  <si>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</si>
  <si>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</si>
  <si>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</si>
  <si>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</si>
  <si>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</si>
  <si>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</si>
  <si>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</si>
  <si>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</si>
  <si>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</si>
  <si>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</si>
  <si>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</si>
  <si>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</si>
  <si>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</si>
  <si>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</si>
  <si>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</si>
  <si>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</si>
  <si>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</si>
  <si>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</si>
  <si>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</si>
  <si>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</si>
  <si>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</si>
  <si>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</si>
  <si>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</si>
  <si>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</si>
  <si>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</si>
  <si>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</si>
  <si>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</si>
  <si>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</si>
  <si>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</si>
  <si>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</si>
  <si>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</si>
  <si>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</si>
  <si>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</si>
  <si>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</si>
  <si>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</si>
  <si>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</si>
  <si>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</si>
  <si>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</si>
  <si>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</si>
  <si>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</si>
  <si>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</si>
  <si>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</si>
  <si>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</si>
  <si>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</si>
  <si>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</si>
  <si>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</si>
  <si>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</si>
  <si>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</si>
  <si>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</si>
  <si>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</si>
  <si>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</si>
  <si>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</si>
  <si>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</si>
  <si>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</si>
  <si>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</si>
  <si>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</si>
  <si>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</si>
  <si>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</si>
  <si>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</si>
  <si>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</si>
  <si>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</si>
  <si>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</si>
  <si>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</si>
  <si>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</si>
  <si>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</si>
  <si>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</si>
  <si>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</si>
  <si>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</si>
  <si>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</si>
  <si>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</si>
  <si>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</si>
  <si>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</si>
  <si>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</si>
  <si>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</si>
  <si>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</si>
  <si>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</si>
  <si>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</si>
  <si>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</si>
  <si>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</si>
  <si>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</si>
  <si>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</si>
  <si>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</si>
  <si>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</si>
  <si>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</si>
  <si>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</si>
  <si>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</si>
  <si>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</si>
  <si>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</si>
  <si>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</si>
  <si>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</si>
  <si>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</si>
  <si>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</si>
  <si>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</si>
  <si>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</si>
  <si>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</si>
  <si>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</si>
  <si>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</si>
  <si>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</si>
  <si>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</si>
  <si>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</si>
  <si>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</si>
  <si>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</si>
  <si>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</si>
  <si>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</si>
  <si>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</si>
  <si>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</si>
  <si>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</si>
  <si>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</si>
  <si>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</si>
  <si>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</si>
  <si>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</si>
  <si>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</si>
  <si>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</si>
  <si>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</si>
  <si>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</si>
  <si>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</si>
  <si>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</si>
  <si>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</si>
  <si>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</si>
  <si>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</si>
  <si>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</si>
  <si>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</si>
  <si>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</si>
  <si>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</si>
  <si>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</si>
  <si>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</si>
  <si>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</si>
  <si>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</si>
  <si>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</si>
  <si>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</si>
  <si>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</si>
  <si>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</si>
  <si>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</si>
  <si>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</si>
  <si>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</si>
  <si>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</si>
  <si>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</si>
  <si>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</si>
  <si>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</si>
  <si>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</si>
  <si>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</si>
  <si>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</si>
  <si>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</si>
  <si>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</si>
  <si>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</si>
  <si>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</si>
  <si>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</si>
  <si>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</si>
  <si>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</si>
  <si>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</si>
  <si>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</si>
  <si>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</si>
  <si>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</si>
  <si>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</si>
  <si>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</si>
  <si>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</si>
  <si>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</si>
  <si>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</si>
  <si>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</si>
  <si>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</si>
  <si>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</si>
  <si>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</si>
  <si>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</si>
  <si>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</si>
  <si>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</si>
  <si>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</si>
  <si>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</si>
  <si>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</si>
  <si>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</si>
  <si>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</si>
  <si>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</si>
  <si>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</si>
  <si>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</si>
  <si>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</si>
  <si>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</si>
  <si>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</si>
  <si>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</si>
  <si>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</si>
  <si>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</si>
  <si>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</si>
  <si>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</si>
  <si>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</si>
  <si>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</si>
  <si>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</si>
  <si>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</si>
  <si>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</si>
  <si>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</si>
  <si>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</si>
  <si>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</si>
  <si>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</si>
  <si>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</si>
  <si>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</si>
  <si>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</si>
  <si>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</si>
  <si>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</si>
  <si>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</si>
  <si>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</si>
  <si>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</si>
  <si>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</si>
  <si>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</si>
  <si>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</si>
  <si>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</si>
  <si>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</si>
  <si>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</si>
  <si>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</si>
  <si>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</si>
  <si>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</si>
  <si>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</si>
  <si>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</si>
  <si>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</si>
  <si>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</si>
  <si>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</si>
  <si>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</si>
  <si>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</si>
  <si>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</si>
  <si>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</si>
  <si>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</si>
  <si>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</si>
  <si>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</si>
  <si>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</si>
  <si>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</si>
  <si>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</si>
  <si>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</si>
  <si>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</si>
  <si>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</si>
  <si>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</si>
  <si>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Percentage Funded </t>
  </si>
  <si>
    <t xml:space="preserve">Average Donation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</si>
  <si>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</si>
  <si>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</si>
  <si>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</si>
  <si>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</si>
  <si>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</si>
  <si>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</si>
  <si>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</si>
  <si>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</si>
  <si>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</si>
  <si>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</si>
  <si>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</si>
  <si>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</si>
  <si>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</si>
  <si>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</si>
  <si>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</si>
  <si>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</si>
  <si>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</si>
  <si>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</si>
  <si>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</si>
  <si>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</si>
  <si>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</si>
  <si>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</si>
  <si>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</si>
  <si>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</si>
  <si>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</si>
  <si>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</si>
  <si>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</si>
  <si>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</si>
  <si>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</si>
  <si>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</si>
  <si>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</si>
  <si>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</si>
  <si>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</si>
  <si>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</si>
  <si>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</si>
  <si>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</si>
  <si>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</si>
  <si>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</si>
  <si>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</si>
  <si>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</si>
  <si>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</si>
  <si>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</si>
  <si>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</si>
  <si>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</si>
  <si>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</si>
  <si>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</si>
  <si>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</si>
  <si>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</si>
  <si>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</si>
  <si>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</si>
  <si>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</si>
  <si>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</si>
  <si>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 xml:space="preserve">Date Created Conversion </t>
  </si>
  <si>
    <t xml:space="preserve">Date ended conversion </t>
  </si>
  <si>
    <t xml:space="preserve">Year 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</si>
  <si>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</si>
  <si>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</si>
  <si>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</si>
  <si>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</si>
  <si>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</si>
  <si>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</si>
  <si>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</si>
  <si>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</si>
  <si>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</si>
  <si>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</si>
  <si>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</si>
  <si>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</si>
  <si>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</si>
  <si>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</si>
  <si>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</si>
  <si>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</si>
  <si>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</si>
  <si>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Years</t>
  </si>
  <si>
    <t xml:space="preserve">Goal </t>
  </si>
  <si>
    <t xml:space="preserve">Number Successful </t>
  </si>
  <si>
    <t xml:space="preserve">Number Failed </t>
  </si>
  <si>
    <t xml:space="preserve">Number Cancelled </t>
  </si>
  <si>
    <t xml:space="preserve">Total Projects </t>
  </si>
  <si>
    <t xml:space="preserve">Percentage Successful 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</si>
  <si>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</si>
  <si>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</si>
  <si>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</si>
  <si>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</si>
  <si>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</si>
  <si>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</si>
  <si>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</si>
  <si>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</si>
  <si>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 xml:space="preserve">25000 to 29999 </t>
  </si>
  <si>
    <t>30000 to 34999</t>
  </si>
  <si>
    <t>35000 to 39999</t>
  </si>
  <si>
    <t>40000 to 44999</t>
  </si>
  <si>
    <t>45000 to 49999</t>
  </si>
  <si>
    <t xml:space="preserve">50000 and greater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</si>
</sst>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[Kickstarter_Challenge.xlsx]Theatre Outcomes by Launch Date!PivotTable1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based on launch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9-4815-9E98-B1315FCD5899}"/>
            </c:ext>
          </c:extLst>
        </c:ser>
        <c:ser>
          <c:idx val="1"/>
          <c:order val="1"/>
          <c:tx>
            <c:strRef>
              <c:f>'Theatre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9-4815-9E98-B1315FCD5899}"/>
            </c:ext>
          </c:extLst>
        </c:ser>
        <c:ser>
          <c:idx val="2"/>
          <c:order val="2"/>
          <c:tx>
            <c:strRef>
              <c:f>'Theatre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9-4815-9E98-B1315FCD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08912"/>
        <c:axId val="659813504"/>
      </c:lineChart>
      <c:catAx>
        <c:axId val="6598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13504"/>
        <c:crosses val="autoZero"/>
        <c:auto val="1"/>
        <c:lblAlgn val="ctr"/>
        <c:lblOffset val="100"/>
        <c:noMultiLvlLbl val="0"/>
      </c:catAx>
      <c:valAx>
        <c:axId val="659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Goals'!$G$2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 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greater </c:v>
                </c:pt>
              </c:strCache>
            </c:str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F-4C00-AB2F-7A5A36E799C3}"/>
            </c:ext>
          </c:extLst>
        </c:ser>
        <c:ser>
          <c:idx val="1"/>
          <c:order val="1"/>
          <c:tx>
            <c:strRef>
              <c:f>'Outcomes Based on Goals'!$H$2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 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greater 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F-4C00-AB2F-7A5A36E799C3}"/>
            </c:ext>
          </c:extLst>
        </c:ser>
        <c:ser>
          <c:idx val="2"/>
          <c:order val="2"/>
          <c:tx>
            <c:strRef>
              <c:f>'Outcomes Based on Goals'!$I$2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 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greater </c:v>
                </c:pt>
              </c:strCache>
            </c:strRef>
          </c:cat>
          <c:val>
            <c:numRef>
              <c:f>'Outcomes Based on Goals'!$I$3:$I$14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F-4C00-AB2F-7A5A36E7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44160"/>
        <c:axId val="666744488"/>
      </c:lineChart>
      <c:catAx>
        <c:axId val="6667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44488"/>
        <c:crosses val="autoZero"/>
        <c:auto val="1"/>
        <c:lblAlgn val="ctr"/>
        <c:lblOffset val="100"/>
        <c:noMultiLvlLbl val="0"/>
      </c:catAx>
      <c:valAx>
        <c:axId val="66674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163285</xdr:colOff>
      <xdr:row>1</xdr:row>
      <xdr:rowOff>51707</xdr:rowOff>
    </xdr:from>
    <xdr:to>
      <xdr:col>10</xdr:col>
      <xdr:colOff>435428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EDE3C-7613-49A8-8D90-4FE36A058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338965</xdr:colOff>
      <xdr:row>2</xdr:row>
      <xdr:rowOff>75292</xdr:rowOff>
    </xdr:from>
    <xdr:to>
      <xdr:col>22</xdr:col>
      <xdr:colOff>342121</xdr:colOff>
      <xdr:row>24</xdr:row>
      <xdr:rowOff>139959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302A4-6020-4E81-8A28-2A0DA13E2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iha Javed" refreshedDate="44262.665573726852" createdVersion="6" refreshedVersion="6" minRefreshableVersion="3" recordCount="4114" xr:uid="{FB955313-87FB-4909-A5D5-1352D3832261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 " numFmtId="0">
      <sharedItems containsSemiMixedTypes="0" containsString="0" containsNumber="1" containsInteger="1" minValue="0" maxValue="2260300"/>
    </cacheField>
    <cacheField name="Average Donation 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 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" numFmtId="14">
      <sharedItems containsSemiMixedTypes="0" containsNonDate="0" containsDate="1" containsString="0" minDate="2009-08-10T19:26:00" maxDate="2017-05-03T19:12:00"/>
    </cacheField>
    <cacheField name="Year 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x v="0"/>
    <b v="1"/>
    <x v="0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x v="1"/>
    <b v="1"/>
    <x v="0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x v="2"/>
    <b v="1"/>
    <x v="0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x v="3"/>
    <b v="1"/>
    <x v="0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x v="4"/>
    <b v="1"/>
    <x v="0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x v="5"/>
    <b v="1"/>
    <x v="0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x v="6"/>
    <b v="1"/>
    <x v="0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x v="7"/>
    <b v="1"/>
    <x v="0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x v="8"/>
    <b v="1"/>
    <x v="0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x v="9"/>
    <b v="1"/>
    <x v="0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x v="10"/>
    <b v="1"/>
    <x v="0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x v="11"/>
    <b v="1"/>
    <x v="0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x v="12"/>
    <b v="1"/>
    <x v="0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x v="13"/>
    <b v="1"/>
    <x v="0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x v="14"/>
    <b v="1"/>
    <x v="0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x v="15"/>
    <b v="1"/>
    <x v="0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x v="16"/>
    <b v="1"/>
    <x v="0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x v="17"/>
    <b v="1"/>
    <x v="0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x v="18"/>
    <b v="1"/>
    <x v="0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x v="19"/>
    <b v="1"/>
    <x v="0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x v="20"/>
    <b v="1"/>
    <x v="0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x v="21"/>
    <b v="1"/>
    <x v="0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x v="22"/>
    <b v="1"/>
    <x v="0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x v="23"/>
    <b v="1"/>
    <x v="0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x v="24"/>
    <b v="1"/>
    <x v="0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x v="25"/>
    <b v="1"/>
    <x v="0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x v="10"/>
    <b v="1"/>
    <x v="0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x v="3"/>
    <b v="1"/>
    <x v="0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x v="26"/>
    <b v="1"/>
    <x v="0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x v="27"/>
    <b v="1"/>
    <x v="0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x v="28"/>
    <b v="1"/>
    <x v="0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x v="29"/>
    <b v="1"/>
    <x v="0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x v="30"/>
    <b v="1"/>
    <x v="0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x v="31"/>
    <b v="1"/>
    <x v="0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x v="32"/>
    <b v="1"/>
    <x v="0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x v="33"/>
    <b v="1"/>
    <x v="0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x v="34"/>
    <b v="1"/>
    <x v="0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x v="35"/>
    <b v="1"/>
    <x v="0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x v="36"/>
    <b v="1"/>
    <x v="0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x v="37"/>
    <b v="1"/>
    <x v="0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x v="38"/>
    <b v="1"/>
    <x v="0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x v="10"/>
    <b v="1"/>
    <x v="0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x v="39"/>
    <b v="1"/>
    <x v="0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x v="40"/>
    <b v="1"/>
    <x v="0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x v="41"/>
    <b v="1"/>
    <x v="0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x v="42"/>
    <b v="1"/>
    <x v="0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x v="43"/>
    <b v="1"/>
    <x v="0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x v="16"/>
    <b v="1"/>
    <x v="0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x v="44"/>
    <b v="1"/>
    <x v="0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x v="45"/>
    <b v="1"/>
    <x v="0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x v="19"/>
    <b v="1"/>
    <x v="0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x v="46"/>
    <b v="1"/>
    <x v="0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x v="47"/>
    <b v="1"/>
    <x v="0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x v="27"/>
    <b v="1"/>
    <x v="0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x v="47"/>
    <b v="1"/>
    <x v="0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x v="48"/>
    <b v="1"/>
    <x v="0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x v="49"/>
    <b v="1"/>
    <x v="0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x v="50"/>
    <b v="1"/>
    <x v="0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x v="11"/>
    <b v="1"/>
    <x v="0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x v="51"/>
    <b v="1"/>
    <x v="0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x v="52"/>
    <b v="1"/>
    <x v="1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x v="23"/>
    <b v="1"/>
    <x v="1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x v="53"/>
    <b v="1"/>
    <x v="1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x v="31"/>
    <b v="1"/>
    <x v="1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x v="54"/>
    <b v="1"/>
    <x v="1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x v="7"/>
    <b v="1"/>
    <x v="1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x v="55"/>
    <b v="1"/>
    <x v="1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x v="9"/>
    <b v="1"/>
    <x v="1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x v="17"/>
    <b v="1"/>
    <x v="1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x v="56"/>
    <b v="1"/>
    <x v="1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x v="57"/>
    <b v="1"/>
    <x v="1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x v="58"/>
    <b v="1"/>
    <x v="1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x v="14"/>
    <b v="1"/>
    <x v="1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x v="59"/>
    <b v="1"/>
    <x v="1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x v="60"/>
    <b v="1"/>
    <x v="1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x v="5"/>
    <b v="1"/>
    <x v="1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x v="41"/>
    <b v="1"/>
    <x v="1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x v="55"/>
    <b v="1"/>
    <x v="1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x v="2"/>
    <b v="1"/>
    <x v="1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x v="14"/>
    <b v="1"/>
    <x v="1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x v="5"/>
    <b v="1"/>
    <x v="1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x v="33"/>
    <b v="1"/>
    <x v="1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x v="61"/>
    <b v="1"/>
    <x v="1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x v="62"/>
    <b v="1"/>
    <x v="1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x v="63"/>
    <b v="1"/>
    <x v="1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x v="64"/>
    <b v="1"/>
    <x v="1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x v="57"/>
    <b v="1"/>
    <x v="1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x v="20"/>
    <b v="1"/>
    <x v="1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x v="65"/>
    <b v="1"/>
    <x v="1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x v="66"/>
    <b v="1"/>
    <x v="1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x v="38"/>
    <b v="1"/>
    <x v="1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x v="67"/>
    <b v="1"/>
    <x v="1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x v="68"/>
    <b v="1"/>
    <x v="1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x v="41"/>
    <b v="1"/>
    <x v="1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x v="8"/>
    <b v="1"/>
    <x v="1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x v="64"/>
    <b v="1"/>
    <x v="1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x v="69"/>
    <b v="1"/>
    <x v="1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x v="22"/>
    <b v="1"/>
    <x v="1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x v="65"/>
    <b v="1"/>
    <x v="1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x v="70"/>
    <b v="1"/>
    <x v="1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x v="55"/>
    <b v="1"/>
    <x v="1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x v="2"/>
    <b v="1"/>
    <x v="1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x v="71"/>
    <b v="1"/>
    <x v="1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x v="72"/>
    <b v="1"/>
    <x v="1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x v="73"/>
    <b v="1"/>
    <x v="1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x v="65"/>
    <b v="1"/>
    <x v="1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x v="74"/>
    <b v="1"/>
    <x v="1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x v="50"/>
    <b v="1"/>
    <x v="1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x v="5"/>
    <b v="1"/>
    <x v="1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x v="5"/>
    <b v="1"/>
    <x v="1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x v="55"/>
    <b v="1"/>
    <x v="1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x v="28"/>
    <b v="1"/>
    <x v="1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x v="75"/>
    <b v="1"/>
    <x v="1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x v="76"/>
    <b v="1"/>
    <x v="1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x v="2"/>
    <b v="1"/>
    <x v="1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x v="19"/>
    <b v="1"/>
    <x v="1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x v="7"/>
    <b v="1"/>
    <x v="1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x v="74"/>
    <b v="1"/>
    <x v="1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x v="70"/>
    <b v="1"/>
    <x v="1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x v="77"/>
    <b v="1"/>
    <x v="1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x v="29"/>
    <b v="0"/>
    <x v="2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x v="29"/>
    <b v="0"/>
    <x v="2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x v="78"/>
    <b v="0"/>
    <x v="2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x v="79"/>
    <b v="0"/>
    <x v="2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x v="78"/>
    <b v="0"/>
    <x v="2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x v="79"/>
    <b v="0"/>
    <x v="2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x v="62"/>
    <b v="0"/>
    <x v="2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x v="80"/>
    <b v="0"/>
    <x v="2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x v="79"/>
    <b v="0"/>
    <x v="2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x v="78"/>
    <b v="0"/>
    <x v="2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x v="78"/>
    <b v="0"/>
    <x v="2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x v="78"/>
    <b v="0"/>
    <x v="2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x v="75"/>
    <b v="0"/>
    <x v="2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x v="78"/>
    <b v="0"/>
    <x v="2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x v="78"/>
    <b v="0"/>
    <x v="2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x v="81"/>
    <b v="0"/>
    <x v="2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x v="78"/>
    <b v="0"/>
    <x v="2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x v="78"/>
    <b v="0"/>
    <x v="2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x v="6"/>
    <b v="0"/>
    <x v="2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x v="29"/>
    <b v="0"/>
    <x v="2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x v="78"/>
    <b v="0"/>
    <x v="2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x v="33"/>
    <b v="0"/>
    <x v="2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x v="29"/>
    <b v="0"/>
    <x v="2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x v="78"/>
    <b v="0"/>
    <x v="2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x v="77"/>
    <b v="0"/>
    <x v="2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x v="82"/>
    <b v="0"/>
    <x v="2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x v="83"/>
    <b v="0"/>
    <x v="2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x v="78"/>
    <b v="0"/>
    <x v="2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x v="84"/>
    <b v="0"/>
    <x v="2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x v="79"/>
    <b v="0"/>
    <x v="2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x v="85"/>
    <b v="0"/>
    <x v="2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x v="81"/>
    <b v="0"/>
    <x v="2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x v="84"/>
    <b v="0"/>
    <x v="2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x v="73"/>
    <b v="0"/>
    <x v="2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x v="83"/>
    <b v="0"/>
    <x v="2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x v="80"/>
    <b v="0"/>
    <x v="2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x v="41"/>
    <b v="0"/>
    <x v="2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x v="84"/>
    <b v="0"/>
    <x v="2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x v="78"/>
    <b v="0"/>
    <x v="2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x v="29"/>
    <b v="0"/>
    <x v="2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x v="78"/>
    <b v="0"/>
    <x v="3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x v="29"/>
    <b v="0"/>
    <x v="3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x v="73"/>
    <b v="0"/>
    <x v="3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x v="78"/>
    <b v="0"/>
    <x v="3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x v="63"/>
    <b v="0"/>
    <x v="3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x v="78"/>
    <b v="0"/>
    <x v="3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x v="29"/>
    <b v="0"/>
    <x v="3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x v="84"/>
    <b v="0"/>
    <x v="3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x v="83"/>
    <b v="0"/>
    <x v="3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x v="73"/>
    <b v="0"/>
    <x v="3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x v="73"/>
    <b v="0"/>
    <x v="3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x v="29"/>
    <b v="0"/>
    <x v="3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x v="78"/>
    <b v="0"/>
    <x v="3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x v="78"/>
    <b v="0"/>
    <x v="3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x v="78"/>
    <b v="0"/>
    <x v="3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x v="55"/>
    <b v="0"/>
    <x v="3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x v="78"/>
    <b v="0"/>
    <x v="3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x v="63"/>
    <b v="0"/>
    <x v="3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x v="78"/>
    <b v="0"/>
    <x v="3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x v="84"/>
    <b v="0"/>
    <x v="3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x v="62"/>
    <b v="0"/>
    <x v="3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x v="80"/>
    <b v="0"/>
    <x v="3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x v="78"/>
    <b v="0"/>
    <x v="3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x v="8"/>
    <b v="0"/>
    <x v="3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x v="84"/>
    <b v="0"/>
    <x v="3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x v="73"/>
    <b v="0"/>
    <x v="3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x v="78"/>
    <b v="0"/>
    <x v="3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x v="81"/>
    <b v="0"/>
    <x v="3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x v="78"/>
    <b v="0"/>
    <x v="3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x v="81"/>
    <b v="0"/>
    <x v="3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x v="29"/>
    <b v="0"/>
    <x v="3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x v="83"/>
    <b v="0"/>
    <x v="3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x v="83"/>
    <b v="0"/>
    <x v="3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x v="78"/>
    <b v="0"/>
    <x v="3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x v="83"/>
    <b v="0"/>
    <x v="3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x v="78"/>
    <b v="0"/>
    <x v="3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x v="10"/>
    <b v="0"/>
    <x v="3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x v="22"/>
    <b v="0"/>
    <x v="3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x v="79"/>
    <b v="0"/>
    <x v="3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x v="78"/>
    <b v="0"/>
    <x v="3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x v="59"/>
    <b v="0"/>
    <x v="3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x v="63"/>
    <b v="0"/>
    <x v="3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x v="78"/>
    <b v="0"/>
    <x v="3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x v="22"/>
    <b v="0"/>
    <x v="3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x v="86"/>
    <b v="0"/>
    <x v="3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x v="57"/>
    <b v="0"/>
    <x v="3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x v="78"/>
    <b v="0"/>
    <x v="3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x v="62"/>
    <b v="0"/>
    <x v="3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x v="78"/>
    <b v="0"/>
    <x v="3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x v="78"/>
    <b v="0"/>
    <x v="3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x v="51"/>
    <b v="0"/>
    <x v="3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x v="8"/>
    <b v="0"/>
    <x v="3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x v="29"/>
    <b v="0"/>
    <x v="3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x v="29"/>
    <b v="0"/>
    <x v="3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x v="29"/>
    <b v="0"/>
    <x v="3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x v="29"/>
    <b v="0"/>
    <x v="3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x v="87"/>
    <b v="0"/>
    <x v="3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x v="44"/>
    <b v="0"/>
    <x v="3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x v="29"/>
    <b v="0"/>
    <x v="3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x v="88"/>
    <b v="0"/>
    <x v="3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x v="83"/>
    <b v="0"/>
    <x v="3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x v="78"/>
    <b v="0"/>
    <x v="3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x v="84"/>
    <b v="0"/>
    <x v="3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x v="78"/>
    <b v="0"/>
    <x v="3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x v="78"/>
    <b v="0"/>
    <x v="3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x v="78"/>
    <b v="0"/>
    <x v="3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x v="84"/>
    <b v="0"/>
    <x v="3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x v="78"/>
    <b v="0"/>
    <x v="3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x v="78"/>
    <b v="0"/>
    <x v="3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x v="78"/>
    <b v="0"/>
    <x v="3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x v="84"/>
    <b v="0"/>
    <x v="3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x v="78"/>
    <b v="0"/>
    <x v="3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x v="63"/>
    <b v="0"/>
    <x v="3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x v="78"/>
    <b v="0"/>
    <x v="3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x v="81"/>
    <b v="0"/>
    <x v="3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x v="78"/>
    <b v="0"/>
    <x v="3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x v="78"/>
    <b v="0"/>
    <x v="3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x v="29"/>
    <b v="0"/>
    <x v="3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x v="78"/>
    <b v="0"/>
    <x v="3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x v="81"/>
    <b v="0"/>
    <x v="3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x v="89"/>
    <b v="1"/>
    <x v="4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x v="90"/>
    <b v="1"/>
    <x v="4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x v="91"/>
    <b v="1"/>
    <x v="4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x v="92"/>
    <b v="1"/>
    <x v="4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x v="87"/>
    <b v="1"/>
    <x v="4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x v="93"/>
    <b v="1"/>
    <x v="4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x v="94"/>
    <b v="1"/>
    <x v="4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x v="95"/>
    <b v="1"/>
    <x v="4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x v="96"/>
    <b v="1"/>
    <x v="4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x v="97"/>
    <b v="1"/>
    <x v="4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x v="98"/>
    <b v="1"/>
    <x v="4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x v="99"/>
    <b v="1"/>
    <x v="4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x v="52"/>
    <b v="1"/>
    <x v="4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x v="63"/>
    <b v="1"/>
    <x v="4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x v="100"/>
    <b v="1"/>
    <x v="4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x v="101"/>
    <b v="1"/>
    <x v="4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x v="102"/>
    <b v="1"/>
    <x v="4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x v="103"/>
    <b v="1"/>
    <x v="4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x v="104"/>
    <b v="1"/>
    <x v="4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x v="105"/>
    <b v="1"/>
    <x v="4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x v="106"/>
    <b v="1"/>
    <x v="4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x v="107"/>
    <b v="1"/>
    <x v="4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x v="108"/>
    <b v="1"/>
    <x v="4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x v="109"/>
    <b v="1"/>
    <x v="4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x v="110"/>
    <b v="1"/>
    <x v="4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x v="6"/>
    <b v="1"/>
    <x v="4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x v="17"/>
    <b v="1"/>
    <x v="4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x v="111"/>
    <b v="1"/>
    <x v="4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x v="112"/>
    <b v="1"/>
    <x v="4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x v="113"/>
    <b v="1"/>
    <x v="4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x v="42"/>
    <b v="1"/>
    <x v="4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x v="114"/>
    <b v="1"/>
    <x v="4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x v="71"/>
    <b v="1"/>
    <x v="4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x v="115"/>
    <b v="1"/>
    <x v="4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x v="116"/>
    <b v="1"/>
    <x v="4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x v="117"/>
    <b v="1"/>
    <x v="4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x v="95"/>
    <b v="1"/>
    <x v="4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x v="118"/>
    <b v="1"/>
    <x v="4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x v="119"/>
    <b v="1"/>
    <x v="4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x v="120"/>
    <b v="1"/>
    <x v="4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x v="121"/>
    <b v="1"/>
    <x v="4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x v="1"/>
    <b v="1"/>
    <x v="4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x v="122"/>
    <b v="1"/>
    <x v="4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x v="91"/>
    <b v="1"/>
    <x v="4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x v="123"/>
    <b v="1"/>
    <x v="4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x v="124"/>
    <b v="1"/>
    <x v="4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x v="125"/>
    <b v="1"/>
    <x v="4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x v="126"/>
    <b v="1"/>
    <x v="4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x v="127"/>
    <b v="1"/>
    <x v="4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x v="128"/>
    <b v="1"/>
    <x v="4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x v="129"/>
    <b v="1"/>
    <x v="4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x v="130"/>
    <b v="1"/>
    <x v="4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x v="131"/>
    <b v="1"/>
    <x v="4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x v="132"/>
    <b v="1"/>
    <x v="4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x v="133"/>
    <b v="1"/>
    <x v="4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x v="134"/>
    <b v="1"/>
    <x v="4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x v="135"/>
    <b v="1"/>
    <x v="4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x v="136"/>
    <b v="1"/>
    <x v="4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x v="137"/>
    <b v="1"/>
    <x v="4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x v="138"/>
    <b v="1"/>
    <x v="4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x v="139"/>
    <b v="1"/>
    <x v="4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x v="140"/>
    <b v="1"/>
    <x v="4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x v="52"/>
    <b v="1"/>
    <x v="4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x v="141"/>
    <b v="1"/>
    <x v="4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x v="142"/>
    <b v="1"/>
    <x v="4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x v="143"/>
    <b v="1"/>
    <x v="4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x v="144"/>
    <b v="1"/>
    <x v="4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x v="145"/>
    <b v="1"/>
    <x v="4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x v="91"/>
    <b v="1"/>
    <x v="4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x v="146"/>
    <b v="1"/>
    <x v="4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x v="17"/>
    <b v="1"/>
    <x v="4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x v="3"/>
    <b v="1"/>
    <x v="4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x v="96"/>
    <b v="1"/>
    <x v="4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x v="147"/>
    <b v="1"/>
    <x v="4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x v="148"/>
    <b v="1"/>
    <x v="4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x v="149"/>
    <b v="1"/>
    <x v="4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x v="150"/>
    <b v="1"/>
    <x v="4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x v="151"/>
    <b v="1"/>
    <x v="4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x v="4"/>
    <b v="1"/>
    <x v="4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x v="13"/>
    <b v="1"/>
    <x v="4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x v="150"/>
    <b v="1"/>
    <x v="4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x v="152"/>
    <b v="1"/>
    <x v="4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x v="153"/>
    <b v="1"/>
    <x v="4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x v="6"/>
    <b v="1"/>
    <x v="4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x v="141"/>
    <b v="1"/>
    <x v="4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x v="154"/>
    <b v="1"/>
    <x v="4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x v="155"/>
    <b v="1"/>
    <x v="4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x v="69"/>
    <b v="1"/>
    <x v="4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x v="156"/>
    <b v="1"/>
    <x v="4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x v="157"/>
    <b v="1"/>
    <x v="4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x v="158"/>
    <b v="1"/>
    <x v="4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x v="159"/>
    <b v="1"/>
    <x v="4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x v="160"/>
    <b v="1"/>
    <x v="4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x v="161"/>
    <b v="1"/>
    <x v="4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x v="50"/>
    <b v="1"/>
    <x v="4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x v="144"/>
    <b v="1"/>
    <x v="4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x v="131"/>
    <b v="1"/>
    <x v="4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x v="162"/>
    <b v="1"/>
    <x v="4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x v="163"/>
    <b v="1"/>
    <x v="4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x v="30"/>
    <b v="1"/>
    <x v="4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x v="164"/>
    <b v="1"/>
    <x v="4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x v="165"/>
    <b v="1"/>
    <x v="4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x v="166"/>
    <b v="1"/>
    <x v="4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x v="167"/>
    <b v="1"/>
    <x v="4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x v="168"/>
    <b v="1"/>
    <x v="4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x v="122"/>
    <b v="1"/>
    <x v="4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x v="101"/>
    <b v="1"/>
    <x v="4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x v="169"/>
    <b v="1"/>
    <x v="4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x v="46"/>
    <b v="1"/>
    <x v="4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x v="157"/>
    <b v="1"/>
    <x v="4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x v="170"/>
    <b v="1"/>
    <x v="4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x v="171"/>
    <b v="1"/>
    <x v="4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x v="172"/>
    <b v="1"/>
    <x v="4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x v="173"/>
    <b v="1"/>
    <x v="4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x v="60"/>
    <b v="1"/>
    <x v="4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x v="111"/>
    <b v="1"/>
    <x v="4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x v="174"/>
    <b v="1"/>
    <x v="4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x v="175"/>
    <b v="1"/>
    <x v="4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x v="176"/>
    <b v="1"/>
    <x v="4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x v="177"/>
    <b v="1"/>
    <x v="4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x v="45"/>
    <b v="1"/>
    <x v="4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x v="178"/>
    <b v="1"/>
    <x v="4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x v="48"/>
    <b v="1"/>
    <x v="4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x v="55"/>
    <b v="1"/>
    <x v="4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x v="116"/>
    <b v="1"/>
    <x v="4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x v="71"/>
    <b v="1"/>
    <x v="4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x v="179"/>
    <b v="1"/>
    <x v="4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x v="46"/>
    <b v="1"/>
    <x v="4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x v="180"/>
    <b v="1"/>
    <x v="4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x v="157"/>
    <b v="1"/>
    <x v="4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x v="68"/>
    <b v="1"/>
    <x v="4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x v="181"/>
    <b v="1"/>
    <x v="4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x v="82"/>
    <b v="1"/>
    <x v="4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x v="30"/>
    <b v="1"/>
    <x v="4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x v="49"/>
    <b v="1"/>
    <x v="4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x v="25"/>
    <b v="1"/>
    <x v="4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x v="53"/>
    <b v="1"/>
    <x v="4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x v="182"/>
    <b v="1"/>
    <x v="4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x v="183"/>
    <b v="1"/>
    <x v="4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x v="184"/>
    <b v="1"/>
    <x v="4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x v="72"/>
    <b v="1"/>
    <x v="4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x v="140"/>
    <b v="1"/>
    <x v="4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x v="19"/>
    <b v="1"/>
    <x v="4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x v="53"/>
    <b v="1"/>
    <x v="4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x v="185"/>
    <b v="1"/>
    <x v="4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x v="186"/>
    <b v="1"/>
    <x v="4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x v="62"/>
    <b v="1"/>
    <x v="4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x v="187"/>
    <b v="1"/>
    <x v="4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x v="26"/>
    <b v="1"/>
    <x v="4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x v="188"/>
    <b v="1"/>
    <x v="4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x v="25"/>
    <b v="1"/>
    <x v="4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x v="189"/>
    <b v="1"/>
    <x v="4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x v="190"/>
    <b v="1"/>
    <x v="4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x v="191"/>
    <b v="1"/>
    <x v="4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x v="133"/>
    <b v="1"/>
    <x v="4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x v="192"/>
    <b v="1"/>
    <x v="4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x v="193"/>
    <b v="1"/>
    <x v="4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x v="194"/>
    <b v="1"/>
    <x v="4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x v="85"/>
    <b v="1"/>
    <x v="4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x v="195"/>
    <b v="1"/>
    <x v="4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x v="95"/>
    <b v="1"/>
    <x v="4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x v="196"/>
    <b v="1"/>
    <x v="4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x v="68"/>
    <b v="1"/>
    <x v="4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x v="16"/>
    <b v="1"/>
    <x v="4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x v="197"/>
    <b v="1"/>
    <x v="4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x v="165"/>
    <b v="1"/>
    <x v="4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x v="2"/>
    <b v="1"/>
    <x v="4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x v="19"/>
    <b v="1"/>
    <x v="4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x v="44"/>
    <b v="1"/>
    <x v="4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x v="41"/>
    <b v="1"/>
    <x v="4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x v="63"/>
    <b v="1"/>
    <x v="4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x v="198"/>
    <b v="1"/>
    <x v="4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x v="165"/>
    <b v="1"/>
    <x v="4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x v="199"/>
    <b v="1"/>
    <x v="4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x v="200"/>
    <b v="1"/>
    <x v="4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x v="64"/>
    <b v="1"/>
    <x v="4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x v="20"/>
    <b v="1"/>
    <x v="4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x v="47"/>
    <b v="1"/>
    <x v="4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x v="201"/>
    <b v="1"/>
    <x v="4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x v="196"/>
    <b v="1"/>
    <x v="4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x v="83"/>
    <b v="0"/>
    <x v="5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x v="79"/>
    <b v="0"/>
    <x v="5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x v="8"/>
    <b v="0"/>
    <x v="5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x v="62"/>
    <b v="0"/>
    <x v="5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x v="81"/>
    <b v="0"/>
    <x v="5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x v="84"/>
    <b v="0"/>
    <x v="5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x v="22"/>
    <b v="0"/>
    <x v="5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x v="78"/>
    <b v="0"/>
    <x v="5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x v="62"/>
    <b v="0"/>
    <x v="5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x v="78"/>
    <b v="0"/>
    <x v="5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x v="81"/>
    <b v="0"/>
    <x v="5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x v="22"/>
    <b v="0"/>
    <x v="5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x v="22"/>
    <b v="0"/>
    <x v="5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x v="78"/>
    <b v="0"/>
    <x v="5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x v="84"/>
    <b v="0"/>
    <x v="5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x v="83"/>
    <b v="0"/>
    <x v="5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x v="78"/>
    <b v="0"/>
    <x v="5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x v="78"/>
    <b v="0"/>
    <x v="5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x v="202"/>
    <b v="0"/>
    <x v="5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x v="78"/>
    <b v="0"/>
    <x v="5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x v="29"/>
    <b v="0"/>
    <x v="5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x v="78"/>
    <b v="0"/>
    <x v="5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x v="57"/>
    <b v="0"/>
    <x v="5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x v="84"/>
    <b v="0"/>
    <x v="5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x v="29"/>
    <b v="0"/>
    <x v="5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x v="84"/>
    <b v="0"/>
    <x v="5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x v="38"/>
    <b v="0"/>
    <x v="5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x v="29"/>
    <b v="0"/>
    <x v="5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x v="80"/>
    <b v="0"/>
    <x v="5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x v="81"/>
    <b v="0"/>
    <x v="5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x v="63"/>
    <b v="0"/>
    <x v="5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x v="78"/>
    <b v="0"/>
    <x v="5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x v="8"/>
    <b v="0"/>
    <x v="5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x v="84"/>
    <b v="0"/>
    <x v="5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x v="81"/>
    <b v="0"/>
    <x v="5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x v="84"/>
    <b v="0"/>
    <x v="5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x v="83"/>
    <b v="0"/>
    <x v="5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x v="78"/>
    <b v="0"/>
    <x v="5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x v="72"/>
    <b v="0"/>
    <x v="5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x v="29"/>
    <b v="0"/>
    <x v="5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x v="84"/>
    <b v="0"/>
    <x v="5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x v="78"/>
    <b v="0"/>
    <x v="5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x v="78"/>
    <b v="0"/>
    <x v="5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x v="202"/>
    <b v="0"/>
    <x v="5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x v="29"/>
    <b v="0"/>
    <x v="5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x v="22"/>
    <b v="0"/>
    <x v="5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x v="81"/>
    <b v="0"/>
    <x v="5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x v="70"/>
    <b v="0"/>
    <x v="5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x v="78"/>
    <b v="0"/>
    <x v="5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x v="78"/>
    <b v="0"/>
    <x v="5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x v="84"/>
    <b v="0"/>
    <x v="5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x v="203"/>
    <b v="0"/>
    <x v="5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x v="81"/>
    <b v="0"/>
    <x v="5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x v="25"/>
    <b v="0"/>
    <x v="5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x v="29"/>
    <b v="0"/>
    <x v="5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x v="78"/>
    <b v="0"/>
    <x v="5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x v="204"/>
    <b v="0"/>
    <x v="5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x v="78"/>
    <b v="0"/>
    <x v="5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x v="78"/>
    <b v="0"/>
    <x v="5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x v="165"/>
    <b v="0"/>
    <x v="5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x v="205"/>
    <b v="0"/>
    <x v="5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x v="64"/>
    <b v="0"/>
    <x v="5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x v="29"/>
    <b v="0"/>
    <x v="5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x v="206"/>
    <b v="0"/>
    <x v="5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x v="202"/>
    <b v="0"/>
    <x v="5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x v="207"/>
    <b v="0"/>
    <x v="5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x v="29"/>
    <b v="0"/>
    <x v="5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x v="78"/>
    <b v="0"/>
    <x v="5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x v="78"/>
    <b v="0"/>
    <x v="5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x v="83"/>
    <b v="0"/>
    <x v="5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x v="78"/>
    <b v="0"/>
    <x v="5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x v="78"/>
    <b v="0"/>
    <x v="5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x v="78"/>
    <b v="0"/>
    <x v="5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x v="78"/>
    <b v="0"/>
    <x v="5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x v="83"/>
    <b v="0"/>
    <x v="5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x v="78"/>
    <b v="0"/>
    <x v="5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x v="29"/>
    <b v="0"/>
    <x v="5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x v="83"/>
    <b v="0"/>
    <x v="5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x v="19"/>
    <b v="0"/>
    <x v="5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x v="55"/>
    <b v="0"/>
    <x v="5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x v="80"/>
    <b v="0"/>
    <x v="5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x v="78"/>
    <b v="0"/>
    <x v="5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x v="80"/>
    <b v="0"/>
    <x v="5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x v="82"/>
    <b v="0"/>
    <x v="5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x v="81"/>
    <b v="0"/>
    <x v="5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x v="25"/>
    <b v="0"/>
    <x v="5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x v="29"/>
    <b v="0"/>
    <x v="5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x v="73"/>
    <b v="0"/>
    <x v="5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x v="83"/>
    <b v="0"/>
    <x v="5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x v="29"/>
    <b v="0"/>
    <x v="5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x v="78"/>
    <b v="0"/>
    <x v="5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x v="81"/>
    <b v="0"/>
    <x v="5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x v="84"/>
    <b v="0"/>
    <x v="5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x v="32"/>
    <b v="0"/>
    <x v="5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x v="83"/>
    <b v="0"/>
    <x v="5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x v="69"/>
    <b v="0"/>
    <x v="5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x v="78"/>
    <b v="0"/>
    <x v="5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x v="83"/>
    <b v="0"/>
    <x v="5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x v="78"/>
    <b v="0"/>
    <x v="5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x v="16"/>
    <b v="0"/>
    <x v="5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x v="69"/>
    <b v="1"/>
    <x v="6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x v="66"/>
    <b v="1"/>
    <x v="6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x v="162"/>
    <b v="1"/>
    <x v="6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x v="87"/>
    <b v="1"/>
    <x v="6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x v="208"/>
    <b v="1"/>
    <x v="6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x v="8"/>
    <b v="1"/>
    <x v="6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x v="23"/>
    <b v="1"/>
    <x v="6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x v="150"/>
    <b v="1"/>
    <x v="6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x v="209"/>
    <b v="1"/>
    <x v="6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x v="59"/>
    <b v="1"/>
    <x v="6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x v="60"/>
    <b v="1"/>
    <x v="6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x v="162"/>
    <b v="1"/>
    <x v="6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x v="210"/>
    <b v="1"/>
    <x v="6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x v="57"/>
    <b v="1"/>
    <x v="6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x v="53"/>
    <b v="1"/>
    <x v="6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x v="211"/>
    <b v="1"/>
    <x v="6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x v="70"/>
    <b v="1"/>
    <x v="6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x v="211"/>
    <b v="1"/>
    <x v="6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x v="65"/>
    <b v="1"/>
    <x v="6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x v="9"/>
    <b v="1"/>
    <x v="6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x v="29"/>
    <b v="0"/>
    <x v="7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x v="29"/>
    <b v="0"/>
    <x v="7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x v="29"/>
    <b v="0"/>
    <x v="7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x v="84"/>
    <b v="0"/>
    <x v="7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x v="84"/>
    <b v="0"/>
    <x v="7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x v="69"/>
    <b v="0"/>
    <x v="7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x v="84"/>
    <b v="0"/>
    <x v="7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x v="78"/>
    <b v="0"/>
    <x v="7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x v="29"/>
    <b v="0"/>
    <x v="7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x v="22"/>
    <b v="0"/>
    <x v="7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x v="80"/>
    <b v="0"/>
    <x v="7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x v="33"/>
    <b v="0"/>
    <x v="7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x v="78"/>
    <b v="0"/>
    <x v="7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x v="79"/>
    <b v="0"/>
    <x v="7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x v="19"/>
    <b v="0"/>
    <x v="7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x v="78"/>
    <b v="0"/>
    <x v="7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x v="29"/>
    <b v="0"/>
    <x v="7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x v="9"/>
    <b v="0"/>
    <x v="7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x v="78"/>
    <b v="0"/>
    <x v="7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x v="29"/>
    <b v="0"/>
    <x v="7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x v="83"/>
    <b v="0"/>
    <x v="7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x v="84"/>
    <b v="0"/>
    <x v="7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x v="78"/>
    <b v="0"/>
    <x v="7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x v="84"/>
    <b v="0"/>
    <x v="7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x v="29"/>
    <b v="0"/>
    <x v="7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x v="78"/>
    <b v="0"/>
    <x v="7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x v="29"/>
    <b v="0"/>
    <x v="7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x v="78"/>
    <b v="0"/>
    <x v="7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x v="81"/>
    <b v="0"/>
    <x v="7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x v="29"/>
    <b v="0"/>
    <x v="7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x v="29"/>
    <b v="0"/>
    <x v="7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x v="84"/>
    <b v="0"/>
    <x v="7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x v="78"/>
    <b v="0"/>
    <x v="7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x v="82"/>
    <b v="0"/>
    <x v="7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x v="80"/>
    <b v="0"/>
    <x v="7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x v="80"/>
    <b v="0"/>
    <x v="7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x v="29"/>
    <b v="0"/>
    <x v="7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x v="29"/>
    <b v="0"/>
    <x v="7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x v="63"/>
    <b v="0"/>
    <x v="7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x v="81"/>
    <b v="0"/>
    <x v="7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x v="29"/>
    <b v="0"/>
    <x v="7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x v="78"/>
    <b v="0"/>
    <x v="7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x v="78"/>
    <b v="0"/>
    <x v="7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x v="29"/>
    <b v="0"/>
    <x v="7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x v="84"/>
    <b v="0"/>
    <x v="7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x v="78"/>
    <b v="0"/>
    <x v="7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x v="80"/>
    <b v="0"/>
    <x v="7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x v="63"/>
    <b v="0"/>
    <x v="7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x v="84"/>
    <b v="0"/>
    <x v="7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x v="29"/>
    <b v="0"/>
    <x v="7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x v="82"/>
    <b v="0"/>
    <x v="7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x v="84"/>
    <b v="0"/>
    <x v="7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x v="29"/>
    <b v="0"/>
    <x v="7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x v="63"/>
    <b v="0"/>
    <x v="7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x v="84"/>
    <b v="0"/>
    <x v="7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x v="22"/>
    <b v="0"/>
    <x v="7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x v="84"/>
    <b v="0"/>
    <x v="7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x v="84"/>
    <b v="0"/>
    <x v="7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x v="63"/>
    <b v="0"/>
    <x v="7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x v="84"/>
    <b v="0"/>
    <x v="7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x v="29"/>
    <b v="0"/>
    <x v="7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x v="79"/>
    <b v="0"/>
    <x v="7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x v="78"/>
    <b v="0"/>
    <x v="7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x v="62"/>
    <b v="0"/>
    <x v="7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x v="78"/>
    <b v="0"/>
    <x v="7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x v="22"/>
    <b v="0"/>
    <x v="7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x v="29"/>
    <b v="0"/>
    <x v="7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x v="78"/>
    <b v="0"/>
    <x v="7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x v="81"/>
    <b v="0"/>
    <x v="7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x v="29"/>
    <b v="0"/>
    <x v="7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x v="78"/>
    <b v="0"/>
    <x v="7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x v="78"/>
    <b v="0"/>
    <x v="7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x v="78"/>
    <b v="0"/>
    <x v="7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x v="212"/>
    <b v="0"/>
    <x v="7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x v="78"/>
    <b v="0"/>
    <x v="7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x v="78"/>
    <b v="0"/>
    <x v="7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x v="78"/>
    <b v="0"/>
    <x v="7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x v="83"/>
    <b v="0"/>
    <x v="7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x v="78"/>
    <b v="0"/>
    <x v="7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x v="29"/>
    <b v="0"/>
    <x v="7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x v="29"/>
    <b v="0"/>
    <x v="7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x v="83"/>
    <b v="0"/>
    <x v="7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x v="82"/>
    <b v="0"/>
    <x v="7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x v="78"/>
    <b v="0"/>
    <x v="7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x v="78"/>
    <b v="0"/>
    <x v="7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x v="78"/>
    <b v="0"/>
    <x v="7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x v="70"/>
    <b v="0"/>
    <x v="7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x v="29"/>
    <b v="0"/>
    <x v="7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x v="78"/>
    <b v="0"/>
    <x v="7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x v="83"/>
    <b v="0"/>
    <x v="7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x v="29"/>
    <b v="0"/>
    <x v="7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x v="82"/>
    <b v="0"/>
    <x v="7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x v="78"/>
    <b v="0"/>
    <x v="7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x v="20"/>
    <b v="0"/>
    <x v="7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x v="29"/>
    <b v="0"/>
    <x v="7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x v="29"/>
    <b v="0"/>
    <x v="7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x v="29"/>
    <b v="0"/>
    <x v="7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x v="78"/>
    <b v="0"/>
    <x v="7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x v="79"/>
    <b v="0"/>
    <x v="7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x v="29"/>
    <b v="0"/>
    <x v="7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x v="84"/>
    <b v="1"/>
    <x v="8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x v="213"/>
    <b v="1"/>
    <x v="8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x v="214"/>
    <b v="1"/>
    <x v="8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x v="215"/>
    <b v="1"/>
    <x v="8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x v="216"/>
    <b v="1"/>
    <x v="8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x v="186"/>
    <b v="1"/>
    <x v="8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x v="74"/>
    <b v="1"/>
    <x v="8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x v="57"/>
    <b v="1"/>
    <x v="8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x v="74"/>
    <b v="1"/>
    <x v="8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x v="141"/>
    <b v="1"/>
    <x v="8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x v="53"/>
    <b v="1"/>
    <x v="8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x v="217"/>
    <b v="1"/>
    <x v="8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x v="33"/>
    <b v="1"/>
    <x v="8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x v="218"/>
    <b v="1"/>
    <x v="8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x v="219"/>
    <b v="1"/>
    <x v="8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x v="220"/>
    <b v="1"/>
    <x v="8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x v="45"/>
    <b v="1"/>
    <x v="8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x v="221"/>
    <b v="1"/>
    <x v="8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x v="222"/>
    <b v="1"/>
    <x v="8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x v="64"/>
    <b v="1"/>
    <x v="8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x v="59"/>
    <b v="0"/>
    <x v="8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x v="82"/>
    <b v="0"/>
    <x v="8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x v="80"/>
    <b v="0"/>
    <x v="8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x v="63"/>
    <b v="0"/>
    <x v="8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x v="60"/>
    <b v="0"/>
    <x v="8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x v="8"/>
    <b v="0"/>
    <x v="8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x v="80"/>
    <b v="0"/>
    <x v="8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x v="33"/>
    <b v="0"/>
    <x v="8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x v="20"/>
    <b v="0"/>
    <x v="8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x v="33"/>
    <b v="0"/>
    <x v="8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x v="223"/>
    <b v="0"/>
    <x v="8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x v="41"/>
    <b v="0"/>
    <x v="8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x v="224"/>
    <b v="0"/>
    <x v="8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x v="83"/>
    <b v="0"/>
    <x v="8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x v="84"/>
    <b v="0"/>
    <x v="8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x v="55"/>
    <b v="0"/>
    <x v="8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x v="54"/>
    <b v="0"/>
    <x v="8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x v="93"/>
    <b v="0"/>
    <x v="8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x v="57"/>
    <b v="0"/>
    <x v="8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x v="225"/>
    <b v="0"/>
    <x v="8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x v="135"/>
    <b v="0"/>
    <x v="8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x v="29"/>
    <b v="0"/>
    <x v="8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x v="80"/>
    <b v="0"/>
    <x v="8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x v="83"/>
    <b v="0"/>
    <x v="8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x v="125"/>
    <b v="0"/>
    <x v="8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x v="73"/>
    <b v="0"/>
    <x v="8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x v="78"/>
    <b v="0"/>
    <x v="8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x v="79"/>
    <b v="0"/>
    <x v="8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x v="17"/>
    <b v="0"/>
    <x v="8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x v="226"/>
    <b v="0"/>
    <x v="8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x v="69"/>
    <b v="0"/>
    <x v="8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x v="73"/>
    <b v="0"/>
    <x v="8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x v="227"/>
    <b v="0"/>
    <x v="8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x v="228"/>
    <b v="0"/>
    <x v="8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x v="63"/>
    <b v="0"/>
    <x v="8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x v="63"/>
    <b v="0"/>
    <x v="8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x v="29"/>
    <b v="0"/>
    <x v="8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x v="229"/>
    <b v="0"/>
    <x v="8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x v="60"/>
    <b v="0"/>
    <x v="8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x v="230"/>
    <b v="0"/>
    <x v="8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x v="162"/>
    <b v="0"/>
    <x v="8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x v="64"/>
    <b v="0"/>
    <x v="8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x v="77"/>
    <b v="0"/>
    <x v="8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x v="63"/>
    <b v="0"/>
    <x v="8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x v="80"/>
    <b v="0"/>
    <x v="8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x v="81"/>
    <b v="0"/>
    <x v="8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x v="78"/>
    <b v="0"/>
    <x v="8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x v="231"/>
    <b v="0"/>
    <x v="8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x v="232"/>
    <b v="0"/>
    <x v="8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x v="84"/>
    <b v="0"/>
    <x v="8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x v="78"/>
    <b v="0"/>
    <x v="8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x v="233"/>
    <b v="0"/>
    <x v="8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x v="80"/>
    <b v="0"/>
    <x v="8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x v="29"/>
    <b v="0"/>
    <x v="8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x v="33"/>
    <b v="0"/>
    <x v="8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x v="8"/>
    <b v="0"/>
    <x v="8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x v="38"/>
    <b v="0"/>
    <x v="8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x v="80"/>
    <b v="0"/>
    <x v="8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x v="80"/>
    <b v="0"/>
    <x v="8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x v="73"/>
    <b v="0"/>
    <x v="8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x v="14"/>
    <b v="1"/>
    <x v="9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x v="46"/>
    <b v="1"/>
    <x v="9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x v="234"/>
    <b v="1"/>
    <x v="9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x v="61"/>
    <b v="1"/>
    <x v="9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x v="235"/>
    <b v="1"/>
    <x v="9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x v="205"/>
    <b v="1"/>
    <x v="9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x v="2"/>
    <b v="1"/>
    <x v="9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x v="184"/>
    <b v="1"/>
    <x v="9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x v="208"/>
    <b v="1"/>
    <x v="9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x v="148"/>
    <b v="1"/>
    <x v="9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x v="236"/>
    <b v="1"/>
    <x v="9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x v="26"/>
    <b v="1"/>
    <x v="9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x v="62"/>
    <b v="1"/>
    <x v="9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x v="39"/>
    <b v="1"/>
    <x v="9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x v="7"/>
    <b v="1"/>
    <x v="9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x v="194"/>
    <b v="1"/>
    <x v="9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x v="52"/>
    <b v="1"/>
    <x v="9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x v="52"/>
    <b v="1"/>
    <x v="9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x v="14"/>
    <b v="1"/>
    <x v="9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x v="237"/>
    <b v="1"/>
    <x v="9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x v="10"/>
    <b v="1"/>
    <x v="9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x v="225"/>
    <b v="1"/>
    <x v="9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x v="23"/>
    <b v="1"/>
    <x v="9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x v="41"/>
    <b v="1"/>
    <x v="9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x v="95"/>
    <b v="1"/>
    <x v="9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x v="142"/>
    <b v="1"/>
    <x v="9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x v="174"/>
    <b v="1"/>
    <x v="9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x v="165"/>
    <b v="1"/>
    <x v="9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x v="34"/>
    <b v="1"/>
    <x v="9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x v="238"/>
    <b v="1"/>
    <x v="9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x v="211"/>
    <b v="1"/>
    <x v="9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x v="95"/>
    <b v="1"/>
    <x v="9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x v="217"/>
    <b v="1"/>
    <x v="9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x v="55"/>
    <b v="1"/>
    <x v="9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x v="72"/>
    <b v="1"/>
    <x v="9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x v="32"/>
    <b v="1"/>
    <x v="9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x v="19"/>
    <b v="1"/>
    <x v="9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x v="59"/>
    <b v="1"/>
    <x v="9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x v="10"/>
    <b v="1"/>
    <x v="9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x v="221"/>
    <b v="1"/>
    <x v="9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x v="78"/>
    <b v="0"/>
    <x v="10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x v="79"/>
    <b v="0"/>
    <x v="10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x v="78"/>
    <b v="0"/>
    <x v="10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x v="29"/>
    <b v="0"/>
    <x v="10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x v="78"/>
    <b v="0"/>
    <x v="10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x v="34"/>
    <b v="0"/>
    <x v="10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x v="78"/>
    <b v="0"/>
    <x v="10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x v="83"/>
    <b v="0"/>
    <x v="10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x v="78"/>
    <b v="0"/>
    <x v="10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x v="47"/>
    <b v="0"/>
    <x v="10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x v="78"/>
    <b v="0"/>
    <x v="10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x v="29"/>
    <b v="0"/>
    <x v="10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x v="29"/>
    <b v="0"/>
    <x v="10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x v="84"/>
    <b v="0"/>
    <x v="10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x v="82"/>
    <b v="0"/>
    <x v="10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x v="81"/>
    <b v="0"/>
    <x v="10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x v="7"/>
    <b v="0"/>
    <x v="10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x v="83"/>
    <b v="0"/>
    <x v="10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x v="29"/>
    <b v="0"/>
    <x v="10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x v="79"/>
    <b v="0"/>
    <x v="10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x v="74"/>
    <b v="1"/>
    <x v="11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x v="20"/>
    <b v="1"/>
    <x v="11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x v="25"/>
    <b v="1"/>
    <x v="11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x v="2"/>
    <b v="1"/>
    <x v="11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x v="73"/>
    <b v="1"/>
    <x v="11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x v="60"/>
    <b v="1"/>
    <x v="11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x v="34"/>
    <b v="1"/>
    <x v="11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x v="57"/>
    <b v="1"/>
    <x v="11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x v="69"/>
    <b v="1"/>
    <x v="11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x v="25"/>
    <b v="1"/>
    <x v="11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x v="239"/>
    <b v="1"/>
    <x v="11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x v="130"/>
    <b v="1"/>
    <x v="11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x v="65"/>
    <b v="1"/>
    <x v="11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x v="58"/>
    <b v="1"/>
    <x v="11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x v="28"/>
    <b v="1"/>
    <x v="11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x v="192"/>
    <b v="1"/>
    <x v="11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x v="240"/>
    <b v="1"/>
    <x v="11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x v="26"/>
    <b v="1"/>
    <x v="11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x v="45"/>
    <b v="1"/>
    <x v="11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x v="33"/>
    <b v="1"/>
    <x v="11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x v="66"/>
    <b v="1"/>
    <x v="11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x v="13"/>
    <b v="1"/>
    <x v="11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x v="11"/>
    <b v="1"/>
    <x v="11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x v="44"/>
    <b v="1"/>
    <x v="11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x v="59"/>
    <b v="1"/>
    <x v="11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x v="241"/>
    <b v="1"/>
    <x v="11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x v="26"/>
    <b v="1"/>
    <x v="11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x v="7"/>
    <b v="1"/>
    <x v="11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x v="68"/>
    <b v="1"/>
    <x v="11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x v="47"/>
    <b v="1"/>
    <x v="11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x v="74"/>
    <b v="1"/>
    <x v="11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x v="8"/>
    <b v="1"/>
    <x v="11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x v="51"/>
    <b v="1"/>
    <x v="11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x v="93"/>
    <b v="1"/>
    <x v="11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x v="33"/>
    <b v="1"/>
    <x v="11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x v="68"/>
    <b v="1"/>
    <x v="11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x v="242"/>
    <b v="1"/>
    <x v="11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x v="23"/>
    <b v="1"/>
    <x v="11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x v="10"/>
    <b v="1"/>
    <x v="11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x v="25"/>
    <b v="1"/>
    <x v="11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x v="44"/>
    <b v="1"/>
    <x v="11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x v="76"/>
    <b v="1"/>
    <x v="11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x v="50"/>
    <b v="1"/>
    <x v="11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x v="51"/>
    <b v="1"/>
    <x v="11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x v="241"/>
    <b v="1"/>
    <x v="11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x v="221"/>
    <b v="1"/>
    <x v="11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x v="72"/>
    <b v="1"/>
    <x v="11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x v="202"/>
    <b v="1"/>
    <x v="11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x v="44"/>
    <b v="1"/>
    <x v="11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x v="38"/>
    <b v="1"/>
    <x v="11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x v="58"/>
    <b v="1"/>
    <x v="11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x v="9"/>
    <b v="1"/>
    <x v="11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x v="243"/>
    <b v="1"/>
    <x v="11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x v="14"/>
    <b v="1"/>
    <x v="11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x v="11"/>
    <b v="1"/>
    <x v="11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x v="244"/>
    <b v="1"/>
    <x v="11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x v="67"/>
    <b v="1"/>
    <x v="11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x v="95"/>
    <b v="1"/>
    <x v="11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x v="42"/>
    <b v="1"/>
    <x v="11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x v="93"/>
    <b v="1"/>
    <x v="11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x v="245"/>
    <b v="1"/>
    <x v="12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x v="225"/>
    <b v="1"/>
    <x v="12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x v="70"/>
    <b v="1"/>
    <x v="12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x v="246"/>
    <b v="1"/>
    <x v="12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x v="180"/>
    <b v="1"/>
    <x v="12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x v="247"/>
    <b v="1"/>
    <x v="12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x v="5"/>
    <b v="1"/>
    <x v="12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x v="29"/>
    <b v="1"/>
    <x v="12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x v="38"/>
    <b v="1"/>
    <x v="12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x v="248"/>
    <b v="1"/>
    <x v="12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x v="182"/>
    <b v="1"/>
    <x v="12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x v="16"/>
    <b v="1"/>
    <x v="12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x v="95"/>
    <b v="1"/>
    <x v="12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x v="73"/>
    <b v="1"/>
    <x v="12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x v="249"/>
    <b v="1"/>
    <x v="12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x v="5"/>
    <b v="1"/>
    <x v="12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x v="33"/>
    <b v="1"/>
    <x v="12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x v="54"/>
    <b v="1"/>
    <x v="12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x v="88"/>
    <b v="1"/>
    <x v="12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x v="15"/>
    <b v="1"/>
    <x v="12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x v="53"/>
    <b v="0"/>
    <x v="13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x v="84"/>
    <b v="0"/>
    <x v="13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x v="80"/>
    <b v="0"/>
    <x v="13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x v="81"/>
    <b v="0"/>
    <x v="13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x v="1"/>
    <b v="0"/>
    <x v="13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x v="84"/>
    <b v="0"/>
    <x v="13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x v="202"/>
    <b v="0"/>
    <x v="13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x v="202"/>
    <b v="0"/>
    <x v="13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x v="29"/>
    <b v="0"/>
    <x v="13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x v="83"/>
    <b v="0"/>
    <x v="13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x v="81"/>
    <b v="0"/>
    <x v="13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x v="8"/>
    <b v="0"/>
    <x v="13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x v="84"/>
    <b v="0"/>
    <x v="13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x v="81"/>
    <b v="0"/>
    <x v="13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x v="64"/>
    <b v="0"/>
    <x v="13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x v="78"/>
    <b v="0"/>
    <x v="13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x v="43"/>
    <b v="0"/>
    <x v="13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x v="60"/>
    <b v="0"/>
    <x v="13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x v="84"/>
    <b v="0"/>
    <x v="13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x v="209"/>
    <b v="0"/>
    <x v="13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x v="22"/>
    <b v="0"/>
    <x v="14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x v="29"/>
    <b v="0"/>
    <x v="14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x v="25"/>
    <b v="0"/>
    <x v="14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x v="54"/>
    <b v="0"/>
    <x v="14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x v="84"/>
    <b v="0"/>
    <x v="14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x v="64"/>
    <b v="0"/>
    <x v="14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x v="63"/>
    <b v="0"/>
    <x v="14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x v="78"/>
    <b v="0"/>
    <x v="14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x v="80"/>
    <b v="0"/>
    <x v="14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x v="58"/>
    <b v="0"/>
    <x v="14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x v="80"/>
    <b v="0"/>
    <x v="14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x v="82"/>
    <b v="0"/>
    <x v="14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x v="57"/>
    <b v="0"/>
    <x v="14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x v="81"/>
    <b v="0"/>
    <x v="14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x v="28"/>
    <b v="0"/>
    <x v="14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x v="63"/>
    <b v="0"/>
    <x v="14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x v="250"/>
    <b v="0"/>
    <x v="14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x v="78"/>
    <b v="0"/>
    <x v="14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x v="84"/>
    <b v="0"/>
    <x v="14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x v="22"/>
    <b v="0"/>
    <x v="14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x v="84"/>
    <b v="0"/>
    <x v="13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x v="78"/>
    <b v="0"/>
    <x v="13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x v="83"/>
    <b v="0"/>
    <x v="13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x v="80"/>
    <b v="0"/>
    <x v="13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x v="83"/>
    <b v="0"/>
    <x v="13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x v="79"/>
    <b v="0"/>
    <x v="13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x v="78"/>
    <b v="0"/>
    <x v="13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x v="78"/>
    <b v="0"/>
    <x v="13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x v="78"/>
    <b v="0"/>
    <x v="13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x v="22"/>
    <b v="0"/>
    <x v="13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x v="81"/>
    <b v="0"/>
    <x v="13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x v="78"/>
    <b v="0"/>
    <x v="13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x v="84"/>
    <b v="0"/>
    <x v="13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x v="54"/>
    <b v="0"/>
    <x v="13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x v="78"/>
    <b v="0"/>
    <x v="13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x v="82"/>
    <b v="0"/>
    <x v="13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x v="78"/>
    <b v="0"/>
    <x v="13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x v="29"/>
    <b v="0"/>
    <x v="13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x v="73"/>
    <b v="0"/>
    <x v="13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x v="29"/>
    <b v="0"/>
    <x v="13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x v="78"/>
    <b v="0"/>
    <x v="13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x v="9"/>
    <b v="0"/>
    <x v="13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x v="209"/>
    <b v="0"/>
    <x v="13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x v="79"/>
    <b v="0"/>
    <x v="13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x v="41"/>
    <b v="0"/>
    <x v="13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x v="81"/>
    <b v="0"/>
    <x v="13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x v="78"/>
    <b v="0"/>
    <x v="13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x v="78"/>
    <b v="0"/>
    <x v="13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x v="33"/>
    <b v="0"/>
    <x v="13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x v="78"/>
    <b v="0"/>
    <x v="13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x v="81"/>
    <b v="0"/>
    <x v="13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x v="63"/>
    <b v="0"/>
    <x v="13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x v="209"/>
    <b v="0"/>
    <x v="13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x v="84"/>
    <b v="0"/>
    <x v="13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x v="209"/>
    <b v="0"/>
    <x v="13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x v="84"/>
    <b v="0"/>
    <x v="13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x v="78"/>
    <b v="0"/>
    <x v="13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x v="84"/>
    <b v="0"/>
    <x v="13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x v="29"/>
    <b v="0"/>
    <x v="13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x v="84"/>
    <b v="0"/>
    <x v="13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x v="25"/>
    <b v="0"/>
    <x v="8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x v="162"/>
    <b v="0"/>
    <x v="8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x v="38"/>
    <b v="0"/>
    <x v="8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x v="8"/>
    <b v="0"/>
    <x v="8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x v="93"/>
    <b v="0"/>
    <x v="8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x v="38"/>
    <b v="0"/>
    <x v="8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x v="81"/>
    <b v="0"/>
    <x v="8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x v="78"/>
    <b v="0"/>
    <x v="8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x v="22"/>
    <b v="0"/>
    <x v="8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x v="63"/>
    <b v="0"/>
    <x v="8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x v="54"/>
    <b v="0"/>
    <x v="8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x v="212"/>
    <b v="0"/>
    <x v="8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x v="193"/>
    <b v="0"/>
    <x v="8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x v="81"/>
    <b v="0"/>
    <x v="8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x v="196"/>
    <b v="0"/>
    <x v="8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x v="251"/>
    <b v="0"/>
    <x v="8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x v="57"/>
    <b v="0"/>
    <x v="8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x v="63"/>
    <b v="0"/>
    <x v="8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x v="57"/>
    <b v="0"/>
    <x v="8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x v="199"/>
    <b v="0"/>
    <x v="8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x v="101"/>
    <b v="0"/>
    <x v="8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x v="238"/>
    <b v="0"/>
    <x v="8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x v="77"/>
    <b v="0"/>
    <x v="8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x v="82"/>
    <b v="0"/>
    <x v="8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x v="60"/>
    <b v="0"/>
    <x v="8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x v="79"/>
    <b v="0"/>
    <x v="8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x v="209"/>
    <b v="0"/>
    <x v="8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x v="75"/>
    <b v="0"/>
    <x v="8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x v="80"/>
    <b v="0"/>
    <x v="8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x v="202"/>
    <b v="0"/>
    <x v="8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x v="25"/>
    <b v="0"/>
    <x v="8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x v="81"/>
    <b v="0"/>
    <x v="8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x v="43"/>
    <b v="0"/>
    <x v="8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x v="22"/>
    <b v="0"/>
    <x v="8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x v="83"/>
    <b v="0"/>
    <x v="8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x v="54"/>
    <b v="0"/>
    <x v="8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x v="59"/>
    <b v="0"/>
    <x v="8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x v="8"/>
    <b v="0"/>
    <x v="8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x v="252"/>
    <b v="0"/>
    <x v="8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x v="93"/>
    <b v="0"/>
    <x v="8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x v="162"/>
    <b v="0"/>
    <x v="8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x v="80"/>
    <b v="0"/>
    <x v="8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x v="83"/>
    <b v="0"/>
    <x v="8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x v="122"/>
    <b v="0"/>
    <x v="8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x v="83"/>
    <b v="0"/>
    <x v="8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x v="23"/>
    <b v="0"/>
    <x v="8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x v="23"/>
    <b v="0"/>
    <x v="8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x v="14"/>
    <b v="0"/>
    <x v="8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x v="78"/>
    <b v="0"/>
    <x v="8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x v="58"/>
    <b v="0"/>
    <x v="8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x v="84"/>
    <b v="0"/>
    <x v="8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x v="63"/>
    <b v="0"/>
    <x v="8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x v="80"/>
    <b v="0"/>
    <x v="8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x v="193"/>
    <b v="0"/>
    <x v="8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x v="202"/>
    <b v="0"/>
    <x v="8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x v="82"/>
    <b v="0"/>
    <x v="8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x v="81"/>
    <b v="0"/>
    <x v="8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x v="22"/>
    <b v="0"/>
    <x v="8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x v="194"/>
    <b v="0"/>
    <x v="8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x v="244"/>
    <b v="0"/>
    <x v="8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x v="79"/>
    <b v="0"/>
    <x v="8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x v="80"/>
    <b v="0"/>
    <x v="8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x v="19"/>
    <b v="0"/>
    <x v="8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x v="41"/>
    <b v="0"/>
    <x v="8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x v="195"/>
    <b v="0"/>
    <x v="8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x v="253"/>
    <b v="0"/>
    <x v="8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x v="22"/>
    <b v="0"/>
    <x v="8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x v="88"/>
    <b v="0"/>
    <x v="8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x v="29"/>
    <b v="0"/>
    <x v="8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x v="21"/>
    <b v="0"/>
    <x v="8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x v="80"/>
    <b v="0"/>
    <x v="8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x v="29"/>
    <b v="0"/>
    <x v="8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x v="254"/>
    <b v="0"/>
    <x v="8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x v="240"/>
    <b v="0"/>
    <x v="8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x v="38"/>
    <b v="0"/>
    <x v="8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x v="79"/>
    <b v="0"/>
    <x v="8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x v="44"/>
    <b v="0"/>
    <x v="8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x v="255"/>
    <b v="0"/>
    <x v="8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x v="63"/>
    <b v="0"/>
    <x v="8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x v="256"/>
    <b v="0"/>
    <x v="8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x v="209"/>
    <b v="1"/>
    <x v="15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x v="257"/>
    <b v="1"/>
    <x v="15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x v="142"/>
    <b v="1"/>
    <x v="15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x v="132"/>
    <b v="1"/>
    <x v="15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x v="42"/>
    <b v="1"/>
    <x v="15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x v="258"/>
    <b v="1"/>
    <x v="15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x v="259"/>
    <b v="1"/>
    <x v="15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x v="112"/>
    <b v="1"/>
    <x v="15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x v="260"/>
    <b v="1"/>
    <x v="15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x v="261"/>
    <b v="1"/>
    <x v="15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x v="180"/>
    <b v="1"/>
    <x v="15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x v="221"/>
    <b v="1"/>
    <x v="15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x v="93"/>
    <b v="1"/>
    <x v="15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x v="74"/>
    <b v="1"/>
    <x v="15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x v="262"/>
    <b v="1"/>
    <x v="15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x v="88"/>
    <b v="1"/>
    <x v="15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x v="263"/>
    <b v="1"/>
    <x v="15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x v="64"/>
    <b v="1"/>
    <x v="15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x v="42"/>
    <b v="1"/>
    <x v="15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x v="209"/>
    <b v="1"/>
    <x v="15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x v="29"/>
    <b v="0"/>
    <x v="16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x v="78"/>
    <b v="0"/>
    <x v="16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x v="29"/>
    <b v="0"/>
    <x v="16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x v="264"/>
    <b v="0"/>
    <x v="16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x v="84"/>
    <b v="0"/>
    <x v="16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x v="22"/>
    <b v="0"/>
    <x v="16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x v="78"/>
    <b v="0"/>
    <x v="16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x v="29"/>
    <b v="0"/>
    <x v="16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x v="80"/>
    <b v="0"/>
    <x v="16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x v="78"/>
    <b v="0"/>
    <x v="16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x v="78"/>
    <b v="0"/>
    <x v="16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x v="78"/>
    <b v="0"/>
    <x v="16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x v="78"/>
    <b v="0"/>
    <x v="16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x v="29"/>
    <b v="0"/>
    <x v="16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x v="78"/>
    <b v="0"/>
    <x v="16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x v="78"/>
    <b v="0"/>
    <x v="16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x v="78"/>
    <b v="0"/>
    <x v="16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x v="78"/>
    <b v="0"/>
    <x v="16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x v="78"/>
    <b v="0"/>
    <x v="16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x v="78"/>
    <b v="0"/>
    <x v="16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x v="29"/>
    <b v="0"/>
    <x v="16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x v="78"/>
    <b v="0"/>
    <x v="16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x v="80"/>
    <b v="0"/>
    <x v="16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x v="78"/>
    <b v="0"/>
    <x v="16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x v="252"/>
    <b v="0"/>
    <x v="17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x v="81"/>
    <b v="0"/>
    <x v="17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x v="265"/>
    <b v="0"/>
    <x v="17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x v="73"/>
    <b v="0"/>
    <x v="17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x v="80"/>
    <b v="0"/>
    <x v="17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x v="64"/>
    <b v="0"/>
    <x v="17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x v="84"/>
    <b v="0"/>
    <x v="17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x v="78"/>
    <b v="0"/>
    <x v="17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x v="80"/>
    <b v="0"/>
    <x v="17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x v="29"/>
    <b v="0"/>
    <x v="17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x v="209"/>
    <b v="0"/>
    <x v="17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x v="83"/>
    <b v="0"/>
    <x v="17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x v="266"/>
    <b v="0"/>
    <x v="17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x v="157"/>
    <b v="0"/>
    <x v="17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x v="81"/>
    <b v="0"/>
    <x v="17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x v="59"/>
    <b v="0"/>
    <x v="17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x v="15"/>
    <b v="0"/>
    <x v="17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x v="80"/>
    <b v="0"/>
    <x v="17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x v="83"/>
    <b v="0"/>
    <x v="17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x v="29"/>
    <b v="0"/>
    <x v="17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x v="78"/>
    <b v="0"/>
    <x v="17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x v="82"/>
    <b v="0"/>
    <x v="17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x v="84"/>
    <b v="0"/>
    <x v="17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x v="78"/>
    <b v="0"/>
    <x v="17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x v="206"/>
    <b v="0"/>
    <x v="17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x v="72"/>
    <b v="0"/>
    <x v="17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x v="29"/>
    <b v="0"/>
    <x v="17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x v="84"/>
    <b v="0"/>
    <x v="17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x v="63"/>
    <b v="0"/>
    <x v="17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x v="80"/>
    <b v="0"/>
    <x v="17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x v="74"/>
    <b v="0"/>
    <x v="17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x v="225"/>
    <b v="0"/>
    <x v="17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x v="60"/>
    <b v="0"/>
    <x v="17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x v="63"/>
    <b v="0"/>
    <x v="17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x v="19"/>
    <b v="0"/>
    <x v="17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x v="29"/>
    <b v="0"/>
    <x v="17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x v="73"/>
    <b v="0"/>
    <x v="17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x v="79"/>
    <b v="0"/>
    <x v="17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x v="54"/>
    <b v="0"/>
    <x v="17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x v="41"/>
    <b v="0"/>
    <x v="17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x v="77"/>
    <b v="0"/>
    <x v="17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x v="9"/>
    <b v="0"/>
    <x v="17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x v="63"/>
    <b v="0"/>
    <x v="17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x v="78"/>
    <b v="0"/>
    <x v="17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x v="64"/>
    <b v="0"/>
    <x v="17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x v="83"/>
    <b v="0"/>
    <x v="17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x v="202"/>
    <b v="0"/>
    <x v="17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x v="29"/>
    <b v="0"/>
    <x v="17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x v="267"/>
    <b v="0"/>
    <x v="17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x v="29"/>
    <b v="0"/>
    <x v="17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x v="83"/>
    <b v="0"/>
    <x v="17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x v="80"/>
    <b v="0"/>
    <x v="17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x v="73"/>
    <b v="0"/>
    <x v="17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x v="22"/>
    <b v="0"/>
    <x v="17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x v="83"/>
    <b v="0"/>
    <x v="17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x v="29"/>
    <b v="0"/>
    <x v="17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x v="78"/>
    <b v="0"/>
    <x v="17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x v="81"/>
    <b v="0"/>
    <x v="17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x v="78"/>
    <b v="0"/>
    <x v="17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x v="83"/>
    <b v="0"/>
    <x v="17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x v="63"/>
    <b v="0"/>
    <x v="18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x v="78"/>
    <b v="0"/>
    <x v="18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x v="84"/>
    <b v="0"/>
    <x v="18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x v="23"/>
    <b v="0"/>
    <x v="18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x v="29"/>
    <b v="0"/>
    <x v="18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x v="84"/>
    <b v="0"/>
    <x v="18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x v="83"/>
    <b v="0"/>
    <x v="18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x v="78"/>
    <b v="0"/>
    <x v="18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x v="62"/>
    <b v="0"/>
    <x v="18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x v="29"/>
    <b v="0"/>
    <x v="18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x v="29"/>
    <b v="0"/>
    <x v="18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x v="29"/>
    <b v="0"/>
    <x v="18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x v="79"/>
    <b v="0"/>
    <x v="18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x v="70"/>
    <b v="0"/>
    <x v="18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x v="80"/>
    <b v="0"/>
    <x v="18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x v="29"/>
    <b v="0"/>
    <x v="18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x v="78"/>
    <b v="0"/>
    <x v="18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x v="78"/>
    <b v="0"/>
    <x v="18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x v="78"/>
    <b v="0"/>
    <x v="18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x v="22"/>
    <b v="0"/>
    <x v="18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x v="78"/>
    <b v="0"/>
    <x v="19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x v="29"/>
    <b v="0"/>
    <x v="19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x v="8"/>
    <b v="0"/>
    <x v="19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x v="78"/>
    <b v="0"/>
    <x v="19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x v="83"/>
    <b v="0"/>
    <x v="19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x v="84"/>
    <b v="0"/>
    <x v="19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x v="79"/>
    <b v="0"/>
    <x v="19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x v="78"/>
    <b v="0"/>
    <x v="19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x v="41"/>
    <b v="0"/>
    <x v="19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x v="29"/>
    <b v="0"/>
    <x v="19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x v="83"/>
    <b v="0"/>
    <x v="19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x v="22"/>
    <b v="0"/>
    <x v="19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x v="78"/>
    <b v="0"/>
    <x v="19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x v="83"/>
    <b v="0"/>
    <x v="19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x v="83"/>
    <b v="0"/>
    <x v="19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x v="78"/>
    <b v="0"/>
    <x v="19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x v="10"/>
    <b v="0"/>
    <x v="19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x v="78"/>
    <b v="0"/>
    <x v="19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x v="84"/>
    <b v="0"/>
    <x v="19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x v="78"/>
    <b v="0"/>
    <x v="19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x v="78"/>
    <b v="0"/>
    <x v="19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x v="20"/>
    <b v="0"/>
    <x v="19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x v="22"/>
    <b v="0"/>
    <x v="19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x v="38"/>
    <b v="0"/>
    <x v="19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x v="83"/>
    <b v="0"/>
    <x v="19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x v="83"/>
    <b v="0"/>
    <x v="19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x v="84"/>
    <b v="0"/>
    <x v="19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x v="29"/>
    <b v="0"/>
    <x v="19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x v="78"/>
    <b v="0"/>
    <x v="19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x v="29"/>
    <b v="0"/>
    <x v="19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x v="10"/>
    <b v="0"/>
    <x v="19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x v="82"/>
    <b v="0"/>
    <x v="19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x v="29"/>
    <b v="0"/>
    <x v="19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x v="78"/>
    <b v="0"/>
    <x v="19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x v="29"/>
    <b v="0"/>
    <x v="19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x v="81"/>
    <b v="0"/>
    <x v="19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x v="268"/>
    <b v="0"/>
    <x v="19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x v="83"/>
    <b v="0"/>
    <x v="19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x v="80"/>
    <b v="0"/>
    <x v="19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x v="83"/>
    <b v="0"/>
    <x v="19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x v="269"/>
    <b v="1"/>
    <x v="20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x v="112"/>
    <b v="1"/>
    <x v="20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x v="252"/>
    <b v="1"/>
    <x v="20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x v="16"/>
    <b v="1"/>
    <x v="20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x v="268"/>
    <b v="1"/>
    <x v="20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x v="48"/>
    <b v="1"/>
    <x v="20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x v="62"/>
    <b v="1"/>
    <x v="20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x v="51"/>
    <b v="1"/>
    <x v="20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x v="41"/>
    <b v="1"/>
    <x v="20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x v="270"/>
    <b v="1"/>
    <x v="20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x v="271"/>
    <b v="1"/>
    <x v="20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x v="203"/>
    <b v="1"/>
    <x v="20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x v="272"/>
    <b v="1"/>
    <x v="20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x v="100"/>
    <b v="1"/>
    <x v="20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x v="157"/>
    <b v="1"/>
    <x v="20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x v="82"/>
    <b v="1"/>
    <x v="20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x v="273"/>
    <b v="1"/>
    <x v="20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x v="112"/>
    <b v="1"/>
    <x v="20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x v="197"/>
    <b v="1"/>
    <x v="20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x v="21"/>
    <b v="1"/>
    <x v="20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x v="7"/>
    <b v="1"/>
    <x v="20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x v="95"/>
    <b v="1"/>
    <x v="20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x v="58"/>
    <b v="1"/>
    <x v="20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x v="261"/>
    <b v="1"/>
    <x v="20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x v="11"/>
    <b v="1"/>
    <x v="20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x v="67"/>
    <b v="1"/>
    <x v="20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x v="273"/>
    <b v="1"/>
    <x v="20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x v="79"/>
    <b v="1"/>
    <x v="20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x v="183"/>
    <b v="1"/>
    <x v="20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x v="52"/>
    <b v="1"/>
    <x v="20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x v="20"/>
    <b v="1"/>
    <x v="20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x v="274"/>
    <b v="1"/>
    <x v="20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x v="147"/>
    <b v="1"/>
    <x v="20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x v="275"/>
    <b v="1"/>
    <x v="20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x v="30"/>
    <b v="1"/>
    <x v="20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x v="35"/>
    <b v="1"/>
    <x v="20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x v="205"/>
    <b v="1"/>
    <x v="20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x v="273"/>
    <b v="1"/>
    <x v="20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x v="276"/>
    <b v="1"/>
    <x v="20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x v="277"/>
    <b v="1"/>
    <x v="20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x v="59"/>
    <b v="0"/>
    <x v="21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x v="83"/>
    <b v="0"/>
    <x v="21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x v="244"/>
    <b v="0"/>
    <x v="21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x v="78"/>
    <b v="0"/>
    <x v="21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x v="54"/>
    <b v="0"/>
    <x v="21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x v="29"/>
    <b v="0"/>
    <x v="21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x v="78"/>
    <b v="0"/>
    <x v="21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x v="78"/>
    <b v="0"/>
    <x v="21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x v="29"/>
    <b v="0"/>
    <x v="21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x v="79"/>
    <b v="0"/>
    <x v="21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x v="78"/>
    <b v="0"/>
    <x v="21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x v="79"/>
    <b v="0"/>
    <x v="21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x v="78"/>
    <b v="0"/>
    <x v="21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x v="78"/>
    <b v="0"/>
    <x v="21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x v="83"/>
    <b v="0"/>
    <x v="21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x v="78"/>
    <b v="0"/>
    <x v="21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x v="22"/>
    <b v="0"/>
    <x v="21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x v="69"/>
    <b v="0"/>
    <x v="21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x v="29"/>
    <b v="0"/>
    <x v="21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x v="44"/>
    <b v="0"/>
    <x v="21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x v="43"/>
    <b v="1"/>
    <x v="11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x v="57"/>
    <b v="1"/>
    <x v="11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x v="162"/>
    <b v="1"/>
    <x v="11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x v="133"/>
    <b v="1"/>
    <x v="11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x v="211"/>
    <b v="1"/>
    <x v="11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x v="75"/>
    <b v="1"/>
    <x v="11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x v="278"/>
    <b v="1"/>
    <x v="11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x v="142"/>
    <b v="1"/>
    <x v="11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x v="261"/>
    <b v="1"/>
    <x v="11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x v="279"/>
    <b v="1"/>
    <x v="11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x v="261"/>
    <b v="1"/>
    <x v="11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x v="280"/>
    <b v="1"/>
    <x v="11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x v="281"/>
    <b v="1"/>
    <x v="11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x v="282"/>
    <b v="1"/>
    <x v="11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x v="283"/>
    <b v="1"/>
    <x v="11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x v="93"/>
    <b v="1"/>
    <x v="11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x v="142"/>
    <b v="1"/>
    <x v="11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x v="47"/>
    <b v="1"/>
    <x v="11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x v="217"/>
    <b v="1"/>
    <x v="11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x v="14"/>
    <b v="1"/>
    <x v="11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x v="69"/>
    <b v="1"/>
    <x v="11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x v="36"/>
    <b v="1"/>
    <x v="11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x v="133"/>
    <b v="1"/>
    <x v="11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x v="180"/>
    <b v="1"/>
    <x v="11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x v="0"/>
    <b v="1"/>
    <x v="11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x v="190"/>
    <b v="1"/>
    <x v="11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x v="39"/>
    <b v="1"/>
    <x v="11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x v="162"/>
    <b v="1"/>
    <x v="11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x v="33"/>
    <b v="1"/>
    <x v="11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x v="241"/>
    <b v="1"/>
    <x v="11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x v="284"/>
    <b v="1"/>
    <x v="11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x v="285"/>
    <b v="1"/>
    <x v="11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x v="32"/>
    <b v="1"/>
    <x v="11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x v="286"/>
    <b v="1"/>
    <x v="11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x v="245"/>
    <b v="1"/>
    <x v="11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x v="143"/>
    <b v="1"/>
    <x v="11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x v="208"/>
    <b v="1"/>
    <x v="11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x v="142"/>
    <b v="1"/>
    <x v="11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x v="220"/>
    <b v="1"/>
    <x v="11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x v="19"/>
    <b v="1"/>
    <x v="11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x v="162"/>
    <b v="1"/>
    <x v="6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x v="287"/>
    <b v="1"/>
    <x v="6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x v="9"/>
    <b v="1"/>
    <x v="6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x v="20"/>
    <b v="1"/>
    <x v="6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x v="42"/>
    <b v="1"/>
    <x v="6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x v="47"/>
    <b v="1"/>
    <x v="6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x v="48"/>
    <b v="1"/>
    <x v="6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x v="288"/>
    <b v="1"/>
    <x v="6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x v="47"/>
    <b v="1"/>
    <x v="6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x v="148"/>
    <b v="1"/>
    <x v="6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x v="19"/>
    <b v="1"/>
    <x v="6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x v="31"/>
    <b v="1"/>
    <x v="6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x v="23"/>
    <b v="1"/>
    <x v="6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x v="146"/>
    <b v="1"/>
    <x v="6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x v="51"/>
    <b v="1"/>
    <x v="6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x v="58"/>
    <b v="1"/>
    <x v="6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x v="54"/>
    <b v="1"/>
    <x v="6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x v="60"/>
    <b v="1"/>
    <x v="6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x v="133"/>
    <b v="1"/>
    <x v="6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x v="52"/>
    <b v="1"/>
    <x v="6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x v="201"/>
    <b v="0"/>
    <x v="8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x v="48"/>
    <b v="0"/>
    <x v="8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x v="289"/>
    <b v="0"/>
    <x v="8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x v="43"/>
    <b v="0"/>
    <x v="8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x v="44"/>
    <b v="0"/>
    <x v="8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x v="2"/>
    <b v="0"/>
    <x v="8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x v="54"/>
    <b v="0"/>
    <x v="8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x v="61"/>
    <b v="0"/>
    <x v="8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x v="29"/>
    <b v="0"/>
    <x v="8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x v="259"/>
    <b v="0"/>
    <x v="8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x v="202"/>
    <b v="0"/>
    <x v="8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x v="290"/>
    <b v="0"/>
    <x v="8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x v="29"/>
    <b v="0"/>
    <x v="8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x v="10"/>
    <b v="0"/>
    <x v="8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x v="125"/>
    <b v="0"/>
    <x v="8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x v="82"/>
    <b v="0"/>
    <x v="8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x v="83"/>
    <b v="0"/>
    <x v="8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x v="63"/>
    <b v="0"/>
    <x v="8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x v="80"/>
    <b v="0"/>
    <x v="8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x v="34"/>
    <b v="0"/>
    <x v="8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x v="240"/>
    <b v="0"/>
    <x v="8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x v="22"/>
    <b v="0"/>
    <x v="8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x v="202"/>
    <b v="0"/>
    <x v="8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x v="14"/>
    <b v="0"/>
    <x v="8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x v="41"/>
    <b v="0"/>
    <x v="8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x v="82"/>
    <b v="0"/>
    <x v="8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x v="133"/>
    <b v="0"/>
    <x v="8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x v="69"/>
    <b v="0"/>
    <x v="8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x v="78"/>
    <b v="0"/>
    <x v="8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x v="78"/>
    <b v="0"/>
    <x v="8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x v="222"/>
    <b v="0"/>
    <x v="8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x v="38"/>
    <b v="0"/>
    <x v="8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x v="291"/>
    <b v="0"/>
    <x v="8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x v="205"/>
    <b v="0"/>
    <x v="8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x v="41"/>
    <b v="0"/>
    <x v="8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x v="77"/>
    <b v="0"/>
    <x v="8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x v="78"/>
    <b v="0"/>
    <x v="8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x v="67"/>
    <b v="0"/>
    <x v="8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x v="29"/>
    <b v="0"/>
    <x v="8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x v="292"/>
    <b v="0"/>
    <x v="8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x v="237"/>
    <b v="1"/>
    <x v="9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x v="63"/>
    <b v="1"/>
    <x v="9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x v="184"/>
    <b v="1"/>
    <x v="9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x v="162"/>
    <b v="1"/>
    <x v="9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x v="55"/>
    <b v="1"/>
    <x v="9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x v="293"/>
    <b v="1"/>
    <x v="9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x v="76"/>
    <b v="1"/>
    <x v="9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x v="148"/>
    <b v="1"/>
    <x v="9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x v="294"/>
    <b v="1"/>
    <x v="9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x v="288"/>
    <b v="1"/>
    <x v="9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x v="31"/>
    <b v="1"/>
    <x v="9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x v="212"/>
    <b v="1"/>
    <x v="9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x v="45"/>
    <b v="1"/>
    <x v="9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x v="71"/>
    <b v="1"/>
    <x v="9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x v="72"/>
    <b v="1"/>
    <x v="9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x v="10"/>
    <b v="1"/>
    <x v="9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x v="75"/>
    <b v="1"/>
    <x v="9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x v="295"/>
    <b v="1"/>
    <x v="9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x v="20"/>
    <b v="1"/>
    <x v="9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x v="81"/>
    <b v="1"/>
    <x v="9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x v="296"/>
    <b v="1"/>
    <x v="11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x v="297"/>
    <b v="1"/>
    <x v="11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x v="206"/>
    <b v="1"/>
    <x v="11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x v="240"/>
    <b v="1"/>
    <x v="11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x v="45"/>
    <b v="1"/>
    <x v="11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x v="298"/>
    <b v="1"/>
    <x v="11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x v="9"/>
    <b v="1"/>
    <x v="11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x v="16"/>
    <b v="1"/>
    <x v="11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x v="38"/>
    <b v="1"/>
    <x v="11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x v="47"/>
    <b v="1"/>
    <x v="11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x v="36"/>
    <b v="1"/>
    <x v="11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x v="280"/>
    <b v="1"/>
    <x v="11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x v="129"/>
    <b v="1"/>
    <x v="11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x v="162"/>
    <b v="1"/>
    <x v="11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x v="182"/>
    <b v="1"/>
    <x v="11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x v="299"/>
    <b v="1"/>
    <x v="11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x v="81"/>
    <b v="1"/>
    <x v="11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x v="196"/>
    <b v="1"/>
    <x v="11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x v="265"/>
    <b v="1"/>
    <x v="11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x v="251"/>
    <b v="1"/>
    <x v="11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x v="287"/>
    <b v="1"/>
    <x v="11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x v="179"/>
    <b v="1"/>
    <x v="11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x v="25"/>
    <b v="1"/>
    <x v="11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x v="76"/>
    <b v="1"/>
    <x v="11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x v="300"/>
    <b v="1"/>
    <x v="11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x v="69"/>
    <b v="1"/>
    <x v="11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x v="10"/>
    <b v="1"/>
    <x v="11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x v="62"/>
    <b v="1"/>
    <x v="11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x v="201"/>
    <b v="1"/>
    <x v="11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x v="47"/>
    <b v="1"/>
    <x v="11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x v="57"/>
    <b v="1"/>
    <x v="11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x v="141"/>
    <b v="1"/>
    <x v="11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x v="196"/>
    <b v="1"/>
    <x v="11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x v="150"/>
    <b v="1"/>
    <x v="11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x v="71"/>
    <b v="1"/>
    <x v="11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x v="192"/>
    <b v="1"/>
    <x v="11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x v="69"/>
    <b v="1"/>
    <x v="11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x v="301"/>
    <b v="1"/>
    <x v="11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x v="116"/>
    <b v="1"/>
    <x v="11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x v="36"/>
    <b v="1"/>
    <x v="11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x v="81"/>
    <b v="0"/>
    <x v="22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x v="57"/>
    <b v="0"/>
    <x v="22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x v="83"/>
    <b v="0"/>
    <x v="22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x v="84"/>
    <b v="0"/>
    <x v="22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x v="79"/>
    <b v="0"/>
    <x v="22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x v="78"/>
    <b v="0"/>
    <x v="22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x v="29"/>
    <b v="0"/>
    <x v="22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x v="83"/>
    <b v="0"/>
    <x v="22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x v="62"/>
    <b v="0"/>
    <x v="22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x v="29"/>
    <b v="0"/>
    <x v="22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x v="29"/>
    <b v="0"/>
    <x v="22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x v="82"/>
    <b v="0"/>
    <x v="22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x v="78"/>
    <b v="0"/>
    <x v="22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x v="84"/>
    <b v="0"/>
    <x v="22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x v="29"/>
    <b v="0"/>
    <x v="22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x v="73"/>
    <b v="0"/>
    <x v="22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x v="83"/>
    <b v="0"/>
    <x v="22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x v="84"/>
    <b v="0"/>
    <x v="22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x v="84"/>
    <b v="0"/>
    <x v="22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x v="29"/>
    <b v="0"/>
    <x v="22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x v="25"/>
    <b v="0"/>
    <x v="22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x v="78"/>
    <b v="0"/>
    <x v="22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x v="78"/>
    <b v="0"/>
    <x v="22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x v="80"/>
    <b v="0"/>
    <x v="22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x v="83"/>
    <b v="0"/>
    <x v="22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x v="78"/>
    <b v="0"/>
    <x v="22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x v="81"/>
    <b v="0"/>
    <x v="22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x v="5"/>
    <b v="0"/>
    <x v="22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x v="78"/>
    <b v="0"/>
    <x v="22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x v="73"/>
    <b v="0"/>
    <x v="22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x v="202"/>
    <b v="0"/>
    <x v="22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x v="84"/>
    <b v="0"/>
    <x v="22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x v="84"/>
    <b v="0"/>
    <x v="22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x v="19"/>
    <b v="0"/>
    <x v="22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x v="22"/>
    <b v="0"/>
    <x v="22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x v="79"/>
    <b v="0"/>
    <x v="22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x v="29"/>
    <b v="0"/>
    <x v="22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x v="83"/>
    <b v="0"/>
    <x v="22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x v="78"/>
    <b v="0"/>
    <x v="22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x v="78"/>
    <b v="0"/>
    <x v="22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x v="78"/>
    <b v="0"/>
    <x v="22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x v="78"/>
    <b v="0"/>
    <x v="22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x v="78"/>
    <b v="0"/>
    <x v="22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x v="83"/>
    <b v="0"/>
    <x v="22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x v="78"/>
    <b v="0"/>
    <x v="22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x v="78"/>
    <b v="0"/>
    <x v="22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x v="29"/>
    <b v="0"/>
    <x v="22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x v="84"/>
    <b v="0"/>
    <x v="22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x v="78"/>
    <b v="0"/>
    <x v="22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x v="78"/>
    <b v="0"/>
    <x v="22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x v="29"/>
    <b v="0"/>
    <x v="22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x v="63"/>
    <b v="0"/>
    <x v="22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x v="83"/>
    <b v="0"/>
    <x v="22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x v="78"/>
    <b v="0"/>
    <x v="22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x v="78"/>
    <b v="0"/>
    <x v="22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x v="78"/>
    <b v="0"/>
    <x v="22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x v="78"/>
    <b v="0"/>
    <x v="22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x v="158"/>
    <b v="1"/>
    <x v="23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x v="3"/>
    <b v="1"/>
    <x v="23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x v="20"/>
    <b v="1"/>
    <x v="23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x v="302"/>
    <b v="1"/>
    <x v="23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x v="303"/>
    <b v="1"/>
    <x v="23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x v="290"/>
    <b v="1"/>
    <x v="23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x v="304"/>
    <b v="1"/>
    <x v="23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x v="305"/>
    <b v="1"/>
    <x v="23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x v="306"/>
    <b v="1"/>
    <x v="23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x v="75"/>
    <b v="1"/>
    <x v="23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x v="307"/>
    <b v="1"/>
    <x v="23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x v="226"/>
    <b v="1"/>
    <x v="23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x v="5"/>
    <b v="1"/>
    <x v="23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x v="88"/>
    <b v="1"/>
    <x v="23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x v="308"/>
    <b v="1"/>
    <x v="23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x v="309"/>
    <b v="1"/>
    <x v="23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x v="232"/>
    <b v="1"/>
    <x v="23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x v="310"/>
    <b v="1"/>
    <x v="23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x v="26"/>
    <b v="1"/>
    <x v="23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x v="311"/>
    <b v="1"/>
    <x v="23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x v="79"/>
    <b v="0"/>
    <x v="10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x v="29"/>
    <b v="0"/>
    <x v="10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x v="84"/>
    <b v="0"/>
    <x v="10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x v="78"/>
    <b v="0"/>
    <x v="10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x v="83"/>
    <b v="0"/>
    <x v="10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x v="83"/>
    <b v="0"/>
    <x v="10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x v="78"/>
    <b v="0"/>
    <x v="10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x v="79"/>
    <b v="0"/>
    <x v="10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x v="78"/>
    <b v="0"/>
    <x v="10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x v="10"/>
    <b v="0"/>
    <x v="10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x v="29"/>
    <b v="0"/>
    <x v="10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x v="84"/>
    <b v="0"/>
    <x v="10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x v="78"/>
    <b v="0"/>
    <x v="10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x v="202"/>
    <b v="0"/>
    <x v="10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x v="78"/>
    <b v="0"/>
    <x v="10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x v="78"/>
    <b v="0"/>
    <x v="10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x v="29"/>
    <b v="0"/>
    <x v="10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x v="83"/>
    <b v="0"/>
    <x v="10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x v="29"/>
    <b v="0"/>
    <x v="10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x v="41"/>
    <b v="0"/>
    <x v="10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x v="312"/>
    <b v="1"/>
    <x v="20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x v="313"/>
    <b v="1"/>
    <x v="20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x v="26"/>
    <b v="1"/>
    <x v="20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x v="314"/>
    <b v="1"/>
    <x v="20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x v="315"/>
    <b v="1"/>
    <x v="20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x v="68"/>
    <b v="1"/>
    <x v="20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x v="51"/>
    <b v="1"/>
    <x v="20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x v="263"/>
    <b v="1"/>
    <x v="20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x v="193"/>
    <b v="1"/>
    <x v="20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x v="316"/>
    <b v="1"/>
    <x v="20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x v="190"/>
    <b v="1"/>
    <x v="20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x v="317"/>
    <b v="1"/>
    <x v="20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x v="224"/>
    <b v="1"/>
    <x v="20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x v="282"/>
    <b v="1"/>
    <x v="20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x v="160"/>
    <b v="1"/>
    <x v="20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x v="318"/>
    <b v="1"/>
    <x v="20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x v="319"/>
    <b v="1"/>
    <x v="20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x v="163"/>
    <b v="1"/>
    <x v="20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x v="108"/>
    <b v="1"/>
    <x v="20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x v="157"/>
    <b v="1"/>
    <x v="20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x v="97"/>
    <b v="1"/>
    <x v="20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x v="320"/>
    <b v="1"/>
    <x v="20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x v="198"/>
    <b v="1"/>
    <x v="20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x v="33"/>
    <b v="1"/>
    <x v="20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x v="205"/>
    <b v="1"/>
    <x v="20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x v="321"/>
    <b v="1"/>
    <x v="20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x v="16"/>
    <b v="1"/>
    <x v="20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x v="322"/>
    <b v="1"/>
    <x v="20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x v="261"/>
    <b v="1"/>
    <x v="20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x v="323"/>
    <b v="1"/>
    <x v="20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x v="196"/>
    <b v="1"/>
    <x v="20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x v="324"/>
    <b v="1"/>
    <x v="20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x v="325"/>
    <b v="1"/>
    <x v="20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x v="232"/>
    <b v="1"/>
    <x v="20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x v="238"/>
    <b v="1"/>
    <x v="20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x v="326"/>
    <b v="1"/>
    <x v="20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x v="291"/>
    <b v="1"/>
    <x v="20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x v="67"/>
    <b v="1"/>
    <x v="20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x v="4"/>
    <b v="1"/>
    <x v="20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x v="15"/>
    <b v="1"/>
    <x v="20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x v="84"/>
    <b v="0"/>
    <x v="24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x v="29"/>
    <b v="0"/>
    <x v="24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x v="29"/>
    <b v="0"/>
    <x v="24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x v="78"/>
    <b v="0"/>
    <x v="24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x v="29"/>
    <b v="0"/>
    <x v="24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x v="202"/>
    <b v="0"/>
    <x v="24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x v="78"/>
    <b v="0"/>
    <x v="24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x v="29"/>
    <b v="0"/>
    <x v="24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x v="79"/>
    <b v="0"/>
    <x v="24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x v="63"/>
    <b v="0"/>
    <x v="24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x v="78"/>
    <b v="0"/>
    <x v="24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x v="38"/>
    <b v="0"/>
    <x v="24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x v="78"/>
    <b v="0"/>
    <x v="24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x v="78"/>
    <b v="0"/>
    <x v="24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x v="78"/>
    <b v="0"/>
    <x v="24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x v="8"/>
    <b v="0"/>
    <x v="24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x v="29"/>
    <b v="0"/>
    <x v="24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x v="83"/>
    <b v="0"/>
    <x v="24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x v="29"/>
    <b v="0"/>
    <x v="24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x v="80"/>
    <b v="0"/>
    <x v="24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x v="29"/>
    <b v="0"/>
    <x v="25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x v="78"/>
    <b v="0"/>
    <x v="25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x v="84"/>
    <b v="0"/>
    <x v="25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x v="29"/>
    <b v="0"/>
    <x v="25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x v="29"/>
    <b v="0"/>
    <x v="25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x v="211"/>
    <b v="0"/>
    <x v="25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x v="62"/>
    <b v="0"/>
    <x v="25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x v="19"/>
    <b v="0"/>
    <x v="25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x v="78"/>
    <b v="0"/>
    <x v="25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x v="47"/>
    <b v="0"/>
    <x v="25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x v="80"/>
    <b v="0"/>
    <x v="25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x v="83"/>
    <b v="0"/>
    <x v="25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x v="83"/>
    <b v="0"/>
    <x v="25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x v="79"/>
    <b v="0"/>
    <x v="25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x v="2"/>
    <b v="0"/>
    <x v="25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x v="73"/>
    <b v="0"/>
    <x v="25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x v="84"/>
    <b v="0"/>
    <x v="25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x v="80"/>
    <b v="0"/>
    <x v="25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x v="84"/>
    <b v="0"/>
    <x v="25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x v="78"/>
    <b v="0"/>
    <x v="25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x v="29"/>
    <b v="0"/>
    <x v="26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x v="83"/>
    <b v="0"/>
    <x v="26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x v="29"/>
    <b v="0"/>
    <x v="26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x v="78"/>
    <b v="0"/>
    <x v="26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x v="8"/>
    <b v="0"/>
    <x v="26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x v="78"/>
    <b v="0"/>
    <x v="26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x v="29"/>
    <b v="0"/>
    <x v="26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x v="78"/>
    <b v="0"/>
    <x v="26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x v="78"/>
    <b v="0"/>
    <x v="26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x v="84"/>
    <b v="0"/>
    <x v="26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x v="297"/>
    <b v="0"/>
    <x v="26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x v="78"/>
    <b v="0"/>
    <x v="26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x v="83"/>
    <b v="0"/>
    <x v="26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x v="73"/>
    <b v="0"/>
    <x v="26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x v="63"/>
    <b v="0"/>
    <x v="26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x v="83"/>
    <b v="0"/>
    <x v="26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x v="78"/>
    <b v="0"/>
    <x v="26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x v="29"/>
    <b v="0"/>
    <x v="26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x v="78"/>
    <b v="0"/>
    <x v="26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x v="82"/>
    <b v="0"/>
    <x v="26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x v="66"/>
    <b v="1"/>
    <x v="11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x v="58"/>
    <b v="1"/>
    <x v="11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x v="209"/>
    <b v="1"/>
    <x v="11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x v="16"/>
    <b v="1"/>
    <x v="11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x v="34"/>
    <b v="1"/>
    <x v="11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x v="297"/>
    <b v="1"/>
    <x v="11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x v="242"/>
    <b v="1"/>
    <x v="11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x v="23"/>
    <b v="1"/>
    <x v="11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x v="80"/>
    <b v="1"/>
    <x v="11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x v="300"/>
    <b v="1"/>
    <x v="11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x v="74"/>
    <b v="1"/>
    <x v="11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x v="202"/>
    <b v="1"/>
    <x v="11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x v="55"/>
    <b v="1"/>
    <x v="11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x v="99"/>
    <b v="1"/>
    <x v="11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x v="327"/>
    <b v="1"/>
    <x v="11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x v="328"/>
    <b v="1"/>
    <x v="11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x v="150"/>
    <b v="1"/>
    <x v="11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x v="74"/>
    <b v="1"/>
    <x v="11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x v="23"/>
    <b v="1"/>
    <x v="11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x v="57"/>
    <b v="1"/>
    <x v="11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x v="77"/>
    <b v="1"/>
    <x v="11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x v="71"/>
    <b v="1"/>
    <x v="11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x v="59"/>
    <b v="1"/>
    <x v="11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x v="20"/>
    <b v="1"/>
    <x v="11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x v="201"/>
    <b v="1"/>
    <x v="11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x v="52"/>
    <b v="1"/>
    <x v="11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x v="44"/>
    <b v="1"/>
    <x v="11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x v="106"/>
    <b v="1"/>
    <x v="11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x v="141"/>
    <b v="1"/>
    <x v="11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x v="149"/>
    <b v="1"/>
    <x v="11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x v="182"/>
    <b v="1"/>
    <x v="11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x v="5"/>
    <b v="1"/>
    <x v="11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x v="6"/>
    <b v="1"/>
    <x v="11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x v="58"/>
    <b v="1"/>
    <x v="11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x v="77"/>
    <b v="1"/>
    <x v="11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x v="45"/>
    <b v="1"/>
    <x v="11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x v="41"/>
    <b v="1"/>
    <x v="11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x v="74"/>
    <b v="1"/>
    <x v="11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x v="10"/>
    <b v="1"/>
    <x v="11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x v="57"/>
    <b v="1"/>
    <x v="11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x v="55"/>
    <b v="1"/>
    <x v="27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x v="33"/>
    <b v="1"/>
    <x v="27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x v="77"/>
    <b v="1"/>
    <x v="27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x v="130"/>
    <b v="1"/>
    <x v="27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x v="73"/>
    <b v="1"/>
    <x v="27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x v="183"/>
    <b v="1"/>
    <x v="27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x v="67"/>
    <b v="1"/>
    <x v="27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x v="240"/>
    <b v="1"/>
    <x v="27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x v="75"/>
    <b v="1"/>
    <x v="27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x v="58"/>
    <b v="1"/>
    <x v="27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x v="9"/>
    <b v="1"/>
    <x v="27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x v="16"/>
    <b v="1"/>
    <x v="27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x v="129"/>
    <b v="1"/>
    <x v="27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x v="69"/>
    <b v="1"/>
    <x v="27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x v="53"/>
    <b v="1"/>
    <x v="27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x v="53"/>
    <b v="1"/>
    <x v="27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x v="170"/>
    <b v="1"/>
    <x v="27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x v="329"/>
    <b v="1"/>
    <x v="27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x v="43"/>
    <b v="1"/>
    <x v="27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x v="17"/>
    <b v="1"/>
    <x v="27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x v="21"/>
    <b v="1"/>
    <x v="27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x v="95"/>
    <b v="1"/>
    <x v="27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x v="58"/>
    <b v="1"/>
    <x v="27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x v="30"/>
    <b v="1"/>
    <x v="27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x v="251"/>
    <b v="1"/>
    <x v="27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x v="15"/>
    <b v="1"/>
    <x v="27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x v="141"/>
    <b v="1"/>
    <x v="27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x v="318"/>
    <b v="1"/>
    <x v="27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x v="47"/>
    <b v="1"/>
    <x v="27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x v="23"/>
    <b v="1"/>
    <x v="27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x v="99"/>
    <b v="1"/>
    <x v="27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x v="72"/>
    <b v="1"/>
    <x v="27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x v="211"/>
    <b v="1"/>
    <x v="27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x v="116"/>
    <b v="1"/>
    <x v="27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x v="69"/>
    <b v="1"/>
    <x v="27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x v="288"/>
    <b v="1"/>
    <x v="27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x v="288"/>
    <b v="1"/>
    <x v="27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x v="72"/>
    <b v="1"/>
    <x v="27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x v="66"/>
    <b v="1"/>
    <x v="27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x v="20"/>
    <b v="1"/>
    <x v="27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x v="330"/>
    <b v="0"/>
    <x v="28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x v="78"/>
    <b v="0"/>
    <x v="28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x v="73"/>
    <b v="0"/>
    <x v="28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x v="21"/>
    <b v="0"/>
    <x v="28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x v="41"/>
    <b v="0"/>
    <x v="28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x v="29"/>
    <b v="0"/>
    <x v="28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x v="70"/>
    <b v="0"/>
    <x v="28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x v="63"/>
    <b v="0"/>
    <x v="28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x v="25"/>
    <b v="0"/>
    <x v="28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x v="202"/>
    <b v="0"/>
    <x v="28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x v="44"/>
    <b v="0"/>
    <x v="28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x v="41"/>
    <b v="0"/>
    <x v="28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x v="22"/>
    <b v="0"/>
    <x v="28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x v="29"/>
    <b v="0"/>
    <x v="28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x v="23"/>
    <b v="0"/>
    <x v="28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x v="78"/>
    <b v="0"/>
    <x v="28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x v="19"/>
    <b v="0"/>
    <x v="28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x v="78"/>
    <b v="0"/>
    <x v="28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x v="80"/>
    <b v="0"/>
    <x v="28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x v="1"/>
    <b v="0"/>
    <x v="28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x v="84"/>
    <b v="0"/>
    <x v="28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x v="29"/>
    <b v="0"/>
    <x v="28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x v="84"/>
    <b v="0"/>
    <x v="28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x v="202"/>
    <b v="0"/>
    <x v="28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x v="78"/>
    <b v="0"/>
    <x v="28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x v="78"/>
    <b v="0"/>
    <x v="28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x v="82"/>
    <b v="0"/>
    <x v="28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x v="78"/>
    <b v="0"/>
    <x v="28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x v="80"/>
    <b v="0"/>
    <x v="28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x v="29"/>
    <b v="0"/>
    <x v="28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x v="84"/>
    <b v="0"/>
    <x v="28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x v="78"/>
    <b v="0"/>
    <x v="28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x v="29"/>
    <b v="0"/>
    <x v="28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x v="57"/>
    <b v="0"/>
    <x v="28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x v="84"/>
    <b v="0"/>
    <x v="28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x v="83"/>
    <b v="0"/>
    <x v="28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x v="14"/>
    <b v="0"/>
    <x v="28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x v="84"/>
    <b v="0"/>
    <x v="28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x v="83"/>
    <b v="0"/>
    <x v="28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x v="22"/>
    <b v="0"/>
    <x v="28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x v="78"/>
    <b v="0"/>
    <x v="28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x v="29"/>
    <b v="0"/>
    <x v="28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x v="83"/>
    <b v="0"/>
    <x v="28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x v="80"/>
    <b v="0"/>
    <x v="28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x v="82"/>
    <b v="0"/>
    <x v="28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x v="38"/>
    <b v="0"/>
    <x v="28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x v="29"/>
    <b v="0"/>
    <x v="28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x v="63"/>
    <b v="0"/>
    <x v="28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x v="78"/>
    <b v="0"/>
    <x v="28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x v="78"/>
    <b v="0"/>
    <x v="28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x v="78"/>
    <b v="0"/>
    <x v="28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x v="78"/>
    <b v="0"/>
    <x v="28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x v="78"/>
    <b v="0"/>
    <x v="28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x v="29"/>
    <b v="0"/>
    <x v="28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x v="84"/>
    <b v="0"/>
    <x v="28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x v="29"/>
    <b v="0"/>
    <x v="28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x v="41"/>
    <b v="0"/>
    <x v="28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x v="29"/>
    <b v="0"/>
    <x v="28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x v="29"/>
    <b v="0"/>
    <x v="28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x v="78"/>
    <b v="0"/>
    <x v="28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x v="47"/>
    <b v="1"/>
    <x v="20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x v="69"/>
    <b v="1"/>
    <x v="20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x v="85"/>
    <b v="1"/>
    <x v="20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x v="16"/>
    <b v="1"/>
    <x v="20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x v="30"/>
    <b v="1"/>
    <x v="20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x v="329"/>
    <b v="1"/>
    <x v="20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x v="180"/>
    <b v="1"/>
    <x v="20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x v="331"/>
    <b v="1"/>
    <x v="20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x v="132"/>
    <b v="1"/>
    <x v="20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x v="207"/>
    <b v="1"/>
    <x v="20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x v="42"/>
    <b v="1"/>
    <x v="20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x v="240"/>
    <b v="1"/>
    <x v="20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x v="2"/>
    <b v="1"/>
    <x v="20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x v="240"/>
    <b v="1"/>
    <x v="20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x v="80"/>
    <b v="1"/>
    <x v="20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x v="148"/>
    <b v="1"/>
    <x v="20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x v="25"/>
    <b v="1"/>
    <x v="20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x v="74"/>
    <b v="1"/>
    <x v="20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x v="72"/>
    <b v="1"/>
    <x v="20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x v="332"/>
    <b v="1"/>
    <x v="20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x v="83"/>
    <b v="1"/>
    <x v="20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x v="20"/>
    <b v="1"/>
    <x v="20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x v="115"/>
    <b v="1"/>
    <x v="20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x v="70"/>
    <b v="0"/>
    <x v="20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x v="273"/>
    <b v="0"/>
    <x v="20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x v="78"/>
    <b v="0"/>
    <x v="20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x v="70"/>
    <b v="0"/>
    <x v="20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x v="41"/>
    <b v="0"/>
    <x v="20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x v="19"/>
    <b v="0"/>
    <x v="20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x v="297"/>
    <b v="0"/>
    <x v="20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x v="20"/>
    <b v="0"/>
    <x v="20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x v="10"/>
    <b v="0"/>
    <x v="20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x v="10"/>
    <b v="0"/>
    <x v="20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x v="62"/>
    <b v="0"/>
    <x v="20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x v="204"/>
    <b v="0"/>
    <x v="20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x v="80"/>
    <b v="0"/>
    <x v="20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x v="73"/>
    <b v="0"/>
    <x v="20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x v="41"/>
    <b v="0"/>
    <x v="20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x v="44"/>
    <b v="0"/>
    <x v="20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x v="215"/>
    <b v="0"/>
    <x v="20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x v="54"/>
    <b v="0"/>
    <x v="20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x v="88"/>
    <b v="0"/>
    <x v="20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x v="333"/>
    <b v="0"/>
    <x v="20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x v="51"/>
    <b v="0"/>
    <x v="20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x v="52"/>
    <b v="0"/>
    <x v="20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x v="60"/>
    <b v="0"/>
    <x v="20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x v="54"/>
    <b v="0"/>
    <x v="20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x v="80"/>
    <b v="0"/>
    <x v="20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x v="80"/>
    <b v="0"/>
    <x v="20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x v="41"/>
    <b v="0"/>
    <x v="20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x v="80"/>
    <b v="0"/>
    <x v="20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x v="237"/>
    <b v="0"/>
    <x v="20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x v="84"/>
    <b v="0"/>
    <x v="20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x v="59"/>
    <b v="0"/>
    <x v="20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x v="75"/>
    <b v="0"/>
    <x v="20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x v="48"/>
    <b v="0"/>
    <x v="20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x v="205"/>
    <b v="0"/>
    <x v="20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x v="77"/>
    <b v="0"/>
    <x v="20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x v="79"/>
    <b v="0"/>
    <x v="20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x v="116"/>
    <b v="0"/>
    <x v="20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x v="77"/>
    <b v="0"/>
    <x v="20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x v="59"/>
    <b v="0"/>
    <x v="20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x v="11"/>
    <b v="0"/>
    <x v="20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x v="47"/>
    <b v="0"/>
    <x v="20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x v="259"/>
    <b v="0"/>
    <x v="20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x v="22"/>
    <b v="0"/>
    <x v="20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x v="22"/>
    <b v="0"/>
    <x v="20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x v="93"/>
    <b v="0"/>
    <x v="20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x v="82"/>
    <b v="0"/>
    <x v="20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x v="84"/>
    <b v="0"/>
    <x v="20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x v="55"/>
    <b v="0"/>
    <x v="20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x v="23"/>
    <b v="0"/>
    <x v="20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x v="78"/>
    <b v="0"/>
    <x v="20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x v="205"/>
    <b v="0"/>
    <x v="20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x v="78"/>
    <b v="0"/>
    <x v="20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x v="79"/>
    <b v="0"/>
    <x v="20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x v="61"/>
    <b v="0"/>
    <x v="20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x v="78"/>
    <b v="0"/>
    <x v="20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x v="80"/>
    <b v="0"/>
    <x v="20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x v="22"/>
    <b v="0"/>
    <x v="20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x v="7"/>
    <b v="1"/>
    <x v="11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x v="202"/>
    <b v="1"/>
    <x v="11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x v="51"/>
    <b v="1"/>
    <x v="11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x v="244"/>
    <b v="1"/>
    <x v="11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x v="133"/>
    <b v="1"/>
    <x v="11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x v="44"/>
    <b v="1"/>
    <x v="11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x v="93"/>
    <b v="1"/>
    <x v="11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x v="53"/>
    <b v="1"/>
    <x v="11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x v="51"/>
    <b v="1"/>
    <x v="11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x v="334"/>
    <b v="1"/>
    <x v="11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x v="25"/>
    <b v="1"/>
    <x v="11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x v="9"/>
    <b v="1"/>
    <x v="11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x v="20"/>
    <b v="1"/>
    <x v="11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x v="240"/>
    <b v="1"/>
    <x v="11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x v="202"/>
    <b v="1"/>
    <x v="11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x v="165"/>
    <b v="1"/>
    <x v="11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x v="209"/>
    <b v="1"/>
    <x v="11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x v="33"/>
    <b v="1"/>
    <x v="11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x v="43"/>
    <b v="1"/>
    <x v="11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x v="62"/>
    <b v="1"/>
    <x v="11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x v="244"/>
    <b v="1"/>
    <x v="11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x v="64"/>
    <b v="1"/>
    <x v="11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x v="179"/>
    <b v="1"/>
    <x v="11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x v="9"/>
    <b v="1"/>
    <x v="11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x v="10"/>
    <b v="1"/>
    <x v="11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x v="335"/>
    <b v="1"/>
    <x v="11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x v="44"/>
    <b v="1"/>
    <x v="11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x v="54"/>
    <b v="1"/>
    <x v="11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x v="22"/>
    <b v="1"/>
    <x v="11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x v="122"/>
    <b v="1"/>
    <x v="11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x v="55"/>
    <b v="1"/>
    <x v="11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x v="132"/>
    <b v="1"/>
    <x v="11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x v="25"/>
    <b v="1"/>
    <x v="11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x v="49"/>
    <b v="1"/>
    <x v="11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x v="277"/>
    <b v="1"/>
    <x v="11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x v="44"/>
    <b v="1"/>
    <x v="11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x v="19"/>
    <b v="1"/>
    <x v="11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x v="184"/>
    <b v="1"/>
    <x v="11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x v="66"/>
    <b v="1"/>
    <x v="11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x v="10"/>
    <b v="1"/>
    <x v="11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x v="78"/>
    <b v="0"/>
    <x v="18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x v="38"/>
    <b v="0"/>
    <x v="18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x v="84"/>
    <b v="0"/>
    <x v="18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x v="53"/>
    <b v="0"/>
    <x v="18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x v="84"/>
    <b v="0"/>
    <x v="18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x v="84"/>
    <b v="0"/>
    <x v="18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x v="29"/>
    <b v="0"/>
    <x v="18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x v="57"/>
    <b v="0"/>
    <x v="18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x v="78"/>
    <b v="0"/>
    <x v="18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x v="202"/>
    <b v="0"/>
    <x v="18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x v="195"/>
    <b v="0"/>
    <x v="18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x v="62"/>
    <b v="0"/>
    <x v="18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x v="84"/>
    <b v="0"/>
    <x v="18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x v="84"/>
    <b v="0"/>
    <x v="18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x v="83"/>
    <b v="0"/>
    <x v="18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x v="78"/>
    <b v="0"/>
    <x v="18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x v="78"/>
    <b v="0"/>
    <x v="18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x v="78"/>
    <b v="0"/>
    <x v="18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x v="84"/>
    <b v="0"/>
    <x v="18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x v="54"/>
    <b v="0"/>
    <x v="18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x v="16"/>
    <b v="1"/>
    <x v="14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x v="75"/>
    <b v="1"/>
    <x v="14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x v="58"/>
    <b v="1"/>
    <x v="14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x v="55"/>
    <b v="1"/>
    <x v="14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x v="217"/>
    <b v="1"/>
    <x v="14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x v="60"/>
    <b v="1"/>
    <x v="14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x v="22"/>
    <b v="1"/>
    <x v="14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x v="30"/>
    <b v="1"/>
    <x v="14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x v="34"/>
    <b v="1"/>
    <x v="14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x v="336"/>
    <b v="1"/>
    <x v="14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x v="148"/>
    <b v="1"/>
    <x v="14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x v="55"/>
    <b v="1"/>
    <x v="14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x v="43"/>
    <b v="1"/>
    <x v="14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x v="9"/>
    <b v="1"/>
    <x v="14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x v="5"/>
    <b v="1"/>
    <x v="14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x v="62"/>
    <b v="1"/>
    <x v="14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x v="275"/>
    <b v="1"/>
    <x v="14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x v="64"/>
    <b v="1"/>
    <x v="14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x v="288"/>
    <b v="1"/>
    <x v="14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x v="241"/>
    <b v="1"/>
    <x v="14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x v="20"/>
    <b v="0"/>
    <x v="29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x v="83"/>
    <b v="0"/>
    <x v="29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x v="14"/>
    <b v="0"/>
    <x v="29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x v="84"/>
    <b v="0"/>
    <x v="29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x v="80"/>
    <b v="0"/>
    <x v="29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x v="221"/>
    <b v="0"/>
    <x v="29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x v="80"/>
    <b v="0"/>
    <x v="29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x v="80"/>
    <b v="0"/>
    <x v="29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x v="44"/>
    <b v="0"/>
    <x v="29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x v="168"/>
    <b v="0"/>
    <x v="29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x v="29"/>
    <b v="0"/>
    <x v="29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x v="288"/>
    <b v="0"/>
    <x v="29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x v="55"/>
    <b v="0"/>
    <x v="29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x v="84"/>
    <b v="0"/>
    <x v="29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x v="80"/>
    <b v="0"/>
    <x v="29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x v="79"/>
    <b v="0"/>
    <x v="29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x v="16"/>
    <b v="0"/>
    <x v="29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x v="82"/>
    <b v="0"/>
    <x v="29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x v="22"/>
    <b v="0"/>
    <x v="29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x v="217"/>
    <b v="0"/>
    <x v="29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x v="44"/>
    <b v="1"/>
    <x v="14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x v="31"/>
    <b v="1"/>
    <x v="14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x v="62"/>
    <b v="1"/>
    <x v="14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x v="51"/>
    <b v="1"/>
    <x v="14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x v="47"/>
    <b v="1"/>
    <x v="14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x v="329"/>
    <b v="1"/>
    <x v="14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x v="202"/>
    <b v="1"/>
    <x v="14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x v="69"/>
    <b v="1"/>
    <x v="14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x v="11"/>
    <b v="1"/>
    <x v="14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x v="55"/>
    <b v="1"/>
    <x v="14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x v="133"/>
    <b v="1"/>
    <x v="14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x v="144"/>
    <b v="1"/>
    <x v="14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x v="238"/>
    <b v="1"/>
    <x v="14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x v="99"/>
    <b v="1"/>
    <x v="14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x v="133"/>
    <b v="1"/>
    <x v="14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x v="108"/>
    <b v="1"/>
    <x v="14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x v="60"/>
    <b v="1"/>
    <x v="14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x v="229"/>
    <b v="1"/>
    <x v="14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x v="93"/>
    <b v="1"/>
    <x v="14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x v="162"/>
    <b v="1"/>
    <x v="14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x v="337"/>
    <b v="1"/>
    <x v="30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x v="195"/>
    <b v="1"/>
    <x v="30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x v="338"/>
    <b v="1"/>
    <x v="30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x v="339"/>
    <b v="1"/>
    <x v="30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x v="340"/>
    <b v="1"/>
    <x v="30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x v="16"/>
    <b v="1"/>
    <x v="30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x v="23"/>
    <b v="1"/>
    <x v="30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x v="341"/>
    <b v="1"/>
    <x v="30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x v="342"/>
    <b v="1"/>
    <x v="30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x v="343"/>
    <b v="1"/>
    <x v="30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x v="344"/>
    <b v="1"/>
    <x v="30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x v="345"/>
    <b v="1"/>
    <x v="30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x v="206"/>
    <b v="1"/>
    <x v="30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x v="119"/>
    <b v="1"/>
    <x v="30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x v="126"/>
    <b v="1"/>
    <x v="30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x v="346"/>
    <b v="1"/>
    <x v="30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x v="347"/>
    <b v="1"/>
    <x v="30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x v="348"/>
    <b v="1"/>
    <x v="30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x v="349"/>
    <b v="1"/>
    <x v="30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x v="51"/>
    <b v="1"/>
    <x v="30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x v="350"/>
    <b v="1"/>
    <x v="30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x v="351"/>
    <b v="1"/>
    <x v="30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x v="242"/>
    <b v="1"/>
    <x v="30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x v="352"/>
    <b v="1"/>
    <x v="30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x v="273"/>
    <b v="1"/>
    <x v="30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x v="353"/>
    <b v="1"/>
    <x v="30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x v="316"/>
    <b v="1"/>
    <x v="30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x v="354"/>
    <b v="1"/>
    <x v="30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x v="355"/>
    <b v="1"/>
    <x v="30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x v="356"/>
    <b v="1"/>
    <x v="30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x v="357"/>
    <b v="1"/>
    <x v="30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x v="146"/>
    <b v="1"/>
    <x v="30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x v="358"/>
    <b v="1"/>
    <x v="30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x v="359"/>
    <b v="1"/>
    <x v="30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x v="35"/>
    <b v="1"/>
    <x v="30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x v="360"/>
    <b v="1"/>
    <x v="30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x v="361"/>
    <b v="1"/>
    <x v="30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x v="362"/>
    <b v="1"/>
    <x v="30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x v="363"/>
    <b v="1"/>
    <x v="30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x v="364"/>
    <b v="1"/>
    <x v="30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x v="8"/>
    <b v="0"/>
    <x v="31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x v="78"/>
    <b v="0"/>
    <x v="31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x v="38"/>
    <b v="0"/>
    <x v="31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x v="63"/>
    <b v="0"/>
    <x v="31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x v="80"/>
    <b v="0"/>
    <x v="31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x v="29"/>
    <b v="0"/>
    <x v="31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x v="33"/>
    <b v="0"/>
    <x v="31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x v="29"/>
    <b v="0"/>
    <x v="31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x v="29"/>
    <b v="0"/>
    <x v="31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x v="81"/>
    <b v="0"/>
    <x v="31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x v="83"/>
    <b v="0"/>
    <x v="31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x v="84"/>
    <b v="0"/>
    <x v="31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x v="78"/>
    <b v="0"/>
    <x v="31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x v="78"/>
    <b v="0"/>
    <x v="31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x v="83"/>
    <b v="0"/>
    <x v="31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x v="78"/>
    <b v="0"/>
    <x v="31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x v="78"/>
    <b v="0"/>
    <x v="31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x v="83"/>
    <b v="0"/>
    <x v="31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x v="63"/>
    <b v="0"/>
    <x v="31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x v="20"/>
    <b v="0"/>
    <x v="31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x v="365"/>
    <b v="1"/>
    <x v="30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x v="366"/>
    <b v="1"/>
    <x v="30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x v="57"/>
    <b v="1"/>
    <x v="30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x v="178"/>
    <b v="1"/>
    <x v="30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x v="277"/>
    <b v="1"/>
    <x v="30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x v="175"/>
    <b v="1"/>
    <x v="30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x v="89"/>
    <b v="1"/>
    <x v="30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x v="14"/>
    <b v="1"/>
    <x v="30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x v="367"/>
    <b v="1"/>
    <x v="30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x v="368"/>
    <b v="1"/>
    <x v="30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x v="369"/>
    <b v="1"/>
    <x v="30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x v="275"/>
    <b v="1"/>
    <x v="30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x v="370"/>
    <b v="1"/>
    <x v="30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x v="371"/>
    <b v="1"/>
    <x v="30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x v="372"/>
    <b v="1"/>
    <x v="30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x v="373"/>
    <b v="1"/>
    <x v="30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x v="374"/>
    <b v="1"/>
    <x v="30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x v="375"/>
    <b v="1"/>
    <x v="30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x v="376"/>
    <b v="1"/>
    <x v="30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x v="259"/>
    <b v="1"/>
    <x v="30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x v="195"/>
    <b v="1"/>
    <x v="30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x v="166"/>
    <b v="1"/>
    <x v="30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x v="377"/>
    <b v="1"/>
    <x v="30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x v="217"/>
    <b v="1"/>
    <x v="30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x v="378"/>
    <b v="1"/>
    <x v="30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x v="379"/>
    <b v="1"/>
    <x v="30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x v="380"/>
    <b v="1"/>
    <x v="30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x v="1"/>
    <b v="1"/>
    <x v="30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x v="225"/>
    <b v="1"/>
    <x v="30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x v="381"/>
    <b v="1"/>
    <x v="30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x v="278"/>
    <b v="1"/>
    <x v="30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x v="382"/>
    <b v="1"/>
    <x v="30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x v="150"/>
    <b v="1"/>
    <x v="30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x v="278"/>
    <b v="1"/>
    <x v="30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x v="383"/>
    <b v="1"/>
    <x v="30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x v="384"/>
    <b v="1"/>
    <x v="30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x v="385"/>
    <b v="1"/>
    <x v="30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x v="386"/>
    <b v="1"/>
    <x v="30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x v="169"/>
    <b v="1"/>
    <x v="30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x v="197"/>
    <b v="1"/>
    <x v="30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x v="148"/>
    <b v="1"/>
    <x v="30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x v="205"/>
    <b v="1"/>
    <x v="30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x v="189"/>
    <b v="1"/>
    <x v="30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x v="387"/>
    <b v="1"/>
    <x v="30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x v="40"/>
    <b v="1"/>
    <x v="30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x v="37"/>
    <b v="1"/>
    <x v="30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x v="388"/>
    <b v="1"/>
    <x v="30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x v="389"/>
    <b v="1"/>
    <x v="30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x v="390"/>
    <b v="1"/>
    <x v="30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x v="203"/>
    <b v="1"/>
    <x v="30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x v="391"/>
    <b v="1"/>
    <x v="30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x v="392"/>
    <b v="1"/>
    <x v="30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x v="212"/>
    <b v="1"/>
    <x v="30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x v="393"/>
    <b v="1"/>
    <x v="30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x v="21"/>
    <b v="1"/>
    <x v="30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x v="394"/>
    <b v="1"/>
    <x v="30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x v="395"/>
    <b v="1"/>
    <x v="30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x v="396"/>
    <b v="1"/>
    <x v="30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x v="269"/>
    <b v="1"/>
    <x v="30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x v="397"/>
    <b v="1"/>
    <x v="30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x v="2"/>
    <b v="1"/>
    <x v="30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x v="398"/>
    <b v="1"/>
    <x v="30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x v="72"/>
    <b v="1"/>
    <x v="30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x v="399"/>
    <b v="1"/>
    <x v="30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x v="400"/>
    <b v="1"/>
    <x v="30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x v="71"/>
    <b v="1"/>
    <x v="30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x v="73"/>
    <b v="1"/>
    <x v="30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x v="88"/>
    <b v="1"/>
    <x v="30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x v="40"/>
    <b v="1"/>
    <x v="30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x v="401"/>
    <b v="1"/>
    <x v="30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x v="402"/>
    <b v="1"/>
    <x v="30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x v="403"/>
    <b v="1"/>
    <x v="30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x v="404"/>
    <b v="1"/>
    <x v="30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x v="83"/>
    <b v="1"/>
    <x v="30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x v="405"/>
    <b v="1"/>
    <x v="30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x v="406"/>
    <b v="1"/>
    <x v="30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x v="101"/>
    <b v="1"/>
    <x v="30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x v="53"/>
    <b v="1"/>
    <x v="30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x v="407"/>
    <b v="1"/>
    <x v="30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x v="133"/>
    <b v="1"/>
    <x v="30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x v="165"/>
    <b v="1"/>
    <x v="14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x v="44"/>
    <b v="1"/>
    <x v="14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x v="20"/>
    <b v="1"/>
    <x v="14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x v="67"/>
    <b v="1"/>
    <x v="14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x v="183"/>
    <b v="1"/>
    <x v="14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x v="2"/>
    <b v="1"/>
    <x v="14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x v="20"/>
    <b v="1"/>
    <x v="14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x v="11"/>
    <b v="1"/>
    <x v="14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x v="95"/>
    <b v="1"/>
    <x v="14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x v="322"/>
    <b v="1"/>
    <x v="14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x v="336"/>
    <b v="1"/>
    <x v="14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x v="165"/>
    <b v="1"/>
    <x v="14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x v="23"/>
    <b v="1"/>
    <x v="14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x v="250"/>
    <b v="1"/>
    <x v="14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x v="19"/>
    <b v="1"/>
    <x v="14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x v="25"/>
    <b v="1"/>
    <x v="14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x v="44"/>
    <b v="1"/>
    <x v="14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x v="58"/>
    <b v="1"/>
    <x v="14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x v="287"/>
    <b v="1"/>
    <x v="14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x v="74"/>
    <b v="1"/>
    <x v="14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x v="34"/>
    <b v="1"/>
    <x v="14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x v="44"/>
    <b v="1"/>
    <x v="14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x v="248"/>
    <b v="1"/>
    <x v="14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x v="77"/>
    <b v="1"/>
    <x v="14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x v="221"/>
    <b v="1"/>
    <x v="14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x v="34"/>
    <b v="1"/>
    <x v="14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x v="6"/>
    <b v="1"/>
    <x v="14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x v="277"/>
    <b v="1"/>
    <x v="14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x v="244"/>
    <b v="1"/>
    <x v="14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x v="44"/>
    <b v="1"/>
    <x v="14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x v="70"/>
    <b v="1"/>
    <x v="14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x v="202"/>
    <b v="1"/>
    <x v="14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x v="329"/>
    <b v="1"/>
    <x v="14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x v="206"/>
    <b v="1"/>
    <x v="14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x v="17"/>
    <b v="1"/>
    <x v="14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x v="297"/>
    <b v="1"/>
    <x v="14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x v="2"/>
    <b v="1"/>
    <x v="14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x v="57"/>
    <b v="1"/>
    <x v="14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x v="19"/>
    <b v="1"/>
    <x v="14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x v="50"/>
    <b v="1"/>
    <x v="14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x v="73"/>
    <b v="0"/>
    <x v="17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x v="83"/>
    <b v="0"/>
    <x v="17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x v="81"/>
    <b v="0"/>
    <x v="17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x v="81"/>
    <b v="0"/>
    <x v="17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x v="74"/>
    <b v="0"/>
    <x v="17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x v="84"/>
    <b v="0"/>
    <x v="17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x v="163"/>
    <b v="0"/>
    <x v="17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x v="29"/>
    <b v="0"/>
    <x v="17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x v="8"/>
    <b v="0"/>
    <x v="17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x v="80"/>
    <b v="0"/>
    <x v="17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x v="83"/>
    <b v="0"/>
    <x v="17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x v="221"/>
    <b v="0"/>
    <x v="17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x v="83"/>
    <b v="0"/>
    <x v="17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x v="83"/>
    <b v="0"/>
    <x v="17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x v="19"/>
    <b v="0"/>
    <x v="17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x v="80"/>
    <b v="0"/>
    <x v="17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x v="408"/>
    <b v="0"/>
    <x v="17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x v="8"/>
    <b v="0"/>
    <x v="17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x v="66"/>
    <b v="0"/>
    <x v="17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x v="202"/>
    <b v="0"/>
    <x v="17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x v="78"/>
    <b v="0"/>
    <x v="17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x v="8"/>
    <b v="0"/>
    <x v="17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x v="81"/>
    <b v="0"/>
    <x v="17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x v="54"/>
    <b v="0"/>
    <x v="17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x v="30"/>
    <b v="0"/>
    <x v="17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x v="29"/>
    <b v="0"/>
    <x v="17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x v="165"/>
    <b v="0"/>
    <x v="17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x v="84"/>
    <b v="0"/>
    <x v="17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x v="78"/>
    <b v="0"/>
    <x v="17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x v="80"/>
    <b v="0"/>
    <x v="17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x v="79"/>
    <b v="0"/>
    <x v="17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x v="80"/>
    <b v="0"/>
    <x v="17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x v="80"/>
    <b v="0"/>
    <x v="17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x v="84"/>
    <b v="0"/>
    <x v="17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x v="81"/>
    <b v="0"/>
    <x v="17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x v="183"/>
    <b v="0"/>
    <x v="17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x v="7"/>
    <b v="0"/>
    <x v="17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x v="409"/>
    <b v="0"/>
    <x v="17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x v="84"/>
    <b v="0"/>
    <x v="17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x v="38"/>
    <b v="0"/>
    <x v="17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x v="62"/>
    <b v="1"/>
    <x v="11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x v="6"/>
    <b v="1"/>
    <x v="11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x v="34"/>
    <b v="1"/>
    <x v="11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x v="183"/>
    <b v="1"/>
    <x v="11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x v="27"/>
    <b v="1"/>
    <x v="11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x v="58"/>
    <b v="1"/>
    <x v="11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x v="22"/>
    <b v="1"/>
    <x v="11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x v="158"/>
    <b v="1"/>
    <x v="11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x v="63"/>
    <b v="1"/>
    <x v="11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x v="10"/>
    <b v="1"/>
    <x v="11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x v="5"/>
    <b v="1"/>
    <x v="11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x v="62"/>
    <b v="1"/>
    <x v="11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x v="240"/>
    <b v="1"/>
    <x v="11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x v="287"/>
    <b v="1"/>
    <x v="11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x v="55"/>
    <b v="1"/>
    <x v="11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x v="26"/>
    <b v="1"/>
    <x v="11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x v="44"/>
    <b v="1"/>
    <x v="11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x v="410"/>
    <b v="1"/>
    <x v="11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x v="64"/>
    <b v="1"/>
    <x v="11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x v="76"/>
    <b v="1"/>
    <x v="11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x v="28"/>
    <b v="1"/>
    <x v="32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x v="289"/>
    <b v="1"/>
    <x v="32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x v="411"/>
    <b v="1"/>
    <x v="32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x v="161"/>
    <b v="1"/>
    <x v="32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x v="412"/>
    <b v="1"/>
    <x v="32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x v="413"/>
    <b v="1"/>
    <x v="32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x v="414"/>
    <b v="1"/>
    <x v="32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x v="415"/>
    <b v="1"/>
    <x v="32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x v="106"/>
    <b v="1"/>
    <x v="32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x v="416"/>
    <b v="1"/>
    <x v="32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x v="20"/>
    <b v="1"/>
    <x v="32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x v="417"/>
    <b v="1"/>
    <x v="32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x v="418"/>
    <b v="1"/>
    <x v="32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x v="419"/>
    <b v="1"/>
    <x v="32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x v="248"/>
    <b v="1"/>
    <x v="32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x v="302"/>
    <b v="1"/>
    <x v="32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x v="420"/>
    <b v="1"/>
    <x v="32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x v="421"/>
    <b v="1"/>
    <x v="32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x v="140"/>
    <b v="1"/>
    <x v="32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x v="40"/>
    <b v="1"/>
    <x v="32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x v="33"/>
    <b v="1"/>
    <x v="15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x v="422"/>
    <b v="1"/>
    <x v="15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x v="133"/>
    <b v="1"/>
    <x v="15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x v="196"/>
    <b v="1"/>
    <x v="15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x v="74"/>
    <b v="1"/>
    <x v="15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x v="69"/>
    <b v="1"/>
    <x v="15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x v="63"/>
    <b v="1"/>
    <x v="15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x v="54"/>
    <b v="1"/>
    <x v="15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x v="41"/>
    <b v="1"/>
    <x v="15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x v="250"/>
    <b v="1"/>
    <x v="15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x v="148"/>
    <b v="1"/>
    <x v="15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x v="252"/>
    <b v="1"/>
    <x v="15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x v="29"/>
    <b v="1"/>
    <x v="15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x v="54"/>
    <b v="1"/>
    <x v="15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x v="51"/>
    <b v="1"/>
    <x v="15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x v="25"/>
    <b v="1"/>
    <x v="15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x v="82"/>
    <b v="1"/>
    <x v="15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x v="88"/>
    <b v="1"/>
    <x v="15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x v="10"/>
    <b v="1"/>
    <x v="15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x v="50"/>
    <b v="1"/>
    <x v="15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x v="423"/>
    <b v="1"/>
    <x v="32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x v="209"/>
    <b v="1"/>
    <x v="32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x v="61"/>
    <b v="1"/>
    <x v="32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x v="228"/>
    <b v="1"/>
    <x v="32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x v="424"/>
    <b v="1"/>
    <x v="32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x v="306"/>
    <b v="1"/>
    <x v="32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x v="425"/>
    <b v="1"/>
    <x v="32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x v="296"/>
    <b v="1"/>
    <x v="32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x v="380"/>
    <b v="1"/>
    <x v="32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x v="156"/>
    <b v="1"/>
    <x v="32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x v="426"/>
    <b v="1"/>
    <x v="32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x v="427"/>
    <b v="1"/>
    <x v="32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x v="428"/>
    <b v="1"/>
    <x v="32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x v="33"/>
    <b v="1"/>
    <x v="32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x v="206"/>
    <b v="1"/>
    <x v="32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x v="340"/>
    <b v="1"/>
    <x v="32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x v="429"/>
    <b v="1"/>
    <x v="32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x v="1"/>
    <b v="1"/>
    <x v="32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x v="374"/>
    <b v="1"/>
    <x v="32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x v="93"/>
    <b v="1"/>
    <x v="32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x v="430"/>
    <b v="1"/>
    <x v="32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x v="431"/>
    <b v="1"/>
    <x v="32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x v="432"/>
    <b v="1"/>
    <x v="32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x v="126"/>
    <b v="1"/>
    <x v="32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x v="433"/>
    <b v="1"/>
    <x v="32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x v="7"/>
    <b v="1"/>
    <x v="32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x v="434"/>
    <b v="1"/>
    <x v="32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x v="130"/>
    <b v="1"/>
    <x v="32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x v="387"/>
    <b v="1"/>
    <x v="32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x v="435"/>
    <b v="1"/>
    <x v="32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x v="436"/>
    <b v="1"/>
    <x v="32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x v="437"/>
    <b v="1"/>
    <x v="32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x v="87"/>
    <b v="1"/>
    <x v="32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x v="438"/>
    <b v="1"/>
    <x v="32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x v="197"/>
    <b v="1"/>
    <x v="32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x v="133"/>
    <b v="1"/>
    <x v="32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x v="39"/>
    <b v="1"/>
    <x v="32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x v="242"/>
    <b v="1"/>
    <x v="32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x v="190"/>
    <b v="1"/>
    <x v="32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x v="87"/>
    <b v="1"/>
    <x v="32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x v="439"/>
    <b v="1"/>
    <x v="32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x v="331"/>
    <b v="1"/>
    <x v="32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x v="65"/>
    <b v="1"/>
    <x v="32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x v="440"/>
    <b v="1"/>
    <x v="32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x v="57"/>
    <b v="1"/>
    <x v="32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x v="441"/>
    <b v="1"/>
    <x v="32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x v="442"/>
    <b v="1"/>
    <x v="32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x v="441"/>
    <b v="1"/>
    <x v="32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x v="443"/>
    <b v="1"/>
    <x v="32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x v="444"/>
    <b v="1"/>
    <x v="32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x v="445"/>
    <b v="1"/>
    <x v="32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x v="446"/>
    <b v="1"/>
    <x v="32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x v="206"/>
    <b v="1"/>
    <x v="32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x v="221"/>
    <b v="1"/>
    <x v="32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x v="1"/>
    <b v="1"/>
    <x v="32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x v="11"/>
    <b v="1"/>
    <x v="32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x v="447"/>
    <b v="1"/>
    <x v="32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x v="332"/>
    <b v="1"/>
    <x v="32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x v="58"/>
    <b v="1"/>
    <x v="32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x v="436"/>
    <b v="1"/>
    <x v="32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x v="202"/>
    <b v="1"/>
    <x v="11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x v="8"/>
    <b v="1"/>
    <x v="11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x v="53"/>
    <b v="1"/>
    <x v="11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x v="211"/>
    <b v="1"/>
    <x v="11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x v="1"/>
    <b v="1"/>
    <x v="11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x v="25"/>
    <b v="1"/>
    <x v="11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x v="448"/>
    <b v="1"/>
    <x v="11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x v="20"/>
    <b v="1"/>
    <x v="11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x v="20"/>
    <b v="1"/>
    <x v="11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x v="60"/>
    <b v="1"/>
    <x v="11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x v="68"/>
    <b v="1"/>
    <x v="11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x v="67"/>
    <b v="1"/>
    <x v="11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x v="74"/>
    <b v="1"/>
    <x v="11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x v="300"/>
    <b v="1"/>
    <x v="11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x v="69"/>
    <b v="1"/>
    <x v="11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x v="108"/>
    <b v="1"/>
    <x v="11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x v="10"/>
    <b v="1"/>
    <x v="11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x v="449"/>
    <b v="1"/>
    <x v="11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x v="25"/>
    <b v="1"/>
    <x v="11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x v="63"/>
    <b v="1"/>
    <x v="11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x v="263"/>
    <b v="1"/>
    <x v="14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x v="268"/>
    <b v="1"/>
    <x v="14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x v="273"/>
    <b v="1"/>
    <x v="14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x v="116"/>
    <b v="1"/>
    <x v="14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x v="157"/>
    <b v="1"/>
    <x v="14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x v="196"/>
    <b v="1"/>
    <x v="14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x v="11"/>
    <b v="1"/>
    <x v="14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x v="450"/>
    <b v="1"/>
    <x v="14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x v="329"/>
    <b v="1"/>
    <x v="14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x v="451"/>
    <b v="1"/>
    <x v="14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x v="201"/>
    <b v="1"/>
    <x v="14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x v="1"/>
    <b v="1"/>
    <x v="14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x v="328"/>
    <b v="1"/>
    <x v="14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x v="133"/>
    <b v="1"/>
    <x v="14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x v="31"/>
    <b v="1"/>
    <x v="14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x v="452"/>
    <b v="1"/>
    <x v="14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x v="19"/>
    <b v="1"/>
    <x v="14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x v="430"/>
    <b v="1"/>
    <x v="14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x v="99"/>
    <b v="1"/>
    <x v="14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x v="30"/>
    <b v="1"/>
    <x v="14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x v="31"/>
    <b v="0"/>
    <x v="33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x v="80"/>
    <b v="0"/>
    <x v="33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x v="80"/>
    <b v="0"/>
    <x v="33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x v="42"/>
    <b v="0"/>
    <x v="33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x v="63"/>
    <b v="0"/>
    <x v="33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x v="29"/>
    <b v="0"/>
    <x v="33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x v="453"/>
    <b v="1"/>
    <x v="33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x v="416"/>
    <b v="1"/>
    <x v="33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x v="207"/>
    <b v="1"/>
    <x v="33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x v="430"/>
    <b v="1"/>
    <x v="33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x v="454"/>
    <b v="1"/>
    <x v="33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x v="455"/>
    <b v="1"/>
    <x v="33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x v="225"/>
    <b v="1"/>
    <x v="33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x v="85"/>
    <b v="1"/>
    <x v="33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x v="170"/>
    <b v="1"/>
    <x v="33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x v="456"/>
    <b v="1"/>
    <x v="33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x v="122"/>
    <b v="1"/>
    <x v="33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x v="252"/>
    <b v="1"/>
    <x v="33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x v="457"/>
    <b v="1"/>
    <x v="33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x v="458"/>
    <b v="1"/>
    <x v="33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x v="78"/>
    <b v="0"/>
    <x v="7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x v="78"/>
    <b v="0"/>
    <x v="7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x v="29"/>
    <b v="0"/>
    <x v="7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x v="29"/>
    <b v="0"/>
    <x v="7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x v="78"/>
    <b v="0"/>
    <x v="7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x v="83"/>
    <b v="0"/>
    <x v="7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x v="29"/>
    <b v="0"/>
    <x v="7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x v="81"/>
    <b v="0"/>
    <x v="7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x v="78"/>
    <b v="0"/>
    <x v="7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x v="78"/>
    <b v="0"/>
    <x v="7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x v="63"/>
    <b v="0"/>
    <x v="7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x v="78"/>
    <b v="0"/>
    <x v="7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x v="78"/>
    <b v="0"/>
    <x v="7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x v="29"/>
    <b v="0"/>
    <x v="7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x v="84"/>
    <b v="0"/>
    <x v="7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x v="78"/>
    <b v="0"/>
    <x v="7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x v="78"/>
    <b v="0"/>
    <x v="7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x v="78"/>
    <b v="0"/>
    <x v="7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x v="83"/>
    <b v="0"/>
    <x v="7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x v="29"/>
    <b v="0"/>
    <x v="7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x v="78"/>
    <b v="0"/>
    <x v="7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x v="84"/>
    <b v="0"/>
    <x v="7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x v="78"/>
    <b v="0"/>
    <x v="7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x v="78"/>
    <b v="0"/>
    <x v="7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x v="78"/>
    <b v="0"/>
    <x v="7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x v="74"/>
    <b v="0"/>
    <x v="7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x v="25"/>
    <b v="0"/>
    <x v="7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x v="84"/>
    <b v="0"/>
    <x v="7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x v="78"/>
    <b v="0"/>
    <x v="7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x v="80"/>
    <b v="0"/>
    <x v="7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x v="78"/>
    <b v="0"/>
    <x v="7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x v="79"/>
    <b v="0"/>
    <x v="7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x v="29"/>
    <b v="0"/>
    <x v="7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x v="29"/>
    <b v="0"/>
    <x v="7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x v="78"/>
    <b v="0"/>
    <x v="7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x v="80"/>
    <b v="0"/>
    <x v="7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x v="78"/>
    <b v="0"/>
    <x v="7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x v="78"/>
    <b v="0"/>
    <x v="7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x v="78"/>
    <b v="0"/>
    <x v="7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x v="83"/>
    <b v="0"/>
    <x v="7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x v="63"/>
    <b v="0"/>
    <x v="7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x v="84"/>
    <b v="0"/>
    <x v="7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x v="83"/>
    <b v="0"/>
    <x v="7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x v="22"/>
    <b v="0"/>
    <x v="7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x v="63"/>
    <b v="0"/>
    <x v="7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x v="78"/>
    <b v="0"/>
    <x v="7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x v="83"/>
    <b v="0"/>
    <x v="7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x v="22"/>
    <b v="0"/>
    <x v="7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x v="29"/>
    <b v="0"/>
    <x v="7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x v="78"/>
    <b v="0"/>
    <x v="7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x v="29"/>
    <b v="0"/>
    <x v="7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x v="78"/>
    <b v="0"/>
    <x v="7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x v="29"/>
    <b v="0"/>
    <x v="7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x v="84"/>
    <b v="0"/>
    <x v="7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x v="78"/>
    <b v="0"/>
    <x v="7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x v="29"/>
    <b v="0"/>
    <x v="7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x v="78"/>
    <b v="0"/>
    <x v="7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x v="78"/>
    <b v="0"/>
    <x v="7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x v="78"/>
    <b v="0"/>
    <x v="7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x v="78"/>
    <b v="0"/>
    <x v="7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x v="82"/>
    <b v="0"/>
    <x v="19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x v="29"/>
    <b v="0"/>
    <x v="19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x v="8"/>
    <b v="0"/>
    <x v="19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x v="78"/>
    <b v="0"/>
    <x v="19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x v="9"/>
    <b v="0"/>
    <x v="19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x v="38"/>
    <b v="0"/>
    <x v="19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x v="51"/>
    <b v="0"/>
    <x v="19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x v="84"/>
    <b v="0"/>
    <x v="19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x v="79"/>
    <b v="0"/>
    <x v="19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x v="78"/>
    <b v="0"/>
    <x v="19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x v="83"/>
    <b v="0"/>
    <x v="19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x v="78"/>
    <b v="0"/>
    <x v="19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x v="83"/>
    <b v="0"/>
    <x v="19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x v="62"/>
    <b v="0"/>
    <x v="19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x v="79"/>
    <b v="0"/>
    <x v="19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x v="29"/>
    <b v="0"/>
    <x v="19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x v="78"/>
    <b v="0"/>
    <x v="19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x v="81"/>
    <b v="0"/>
    <x v="19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x v="78"/>
    <b v="0"/>
    <x v="19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x v="17"/>
    <b v="0"/>
    <x v="19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x v="29"/>
    <b v="0"/>
    <x v="19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x v="29"/>
    <b v="0"/>
    <x v="19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x v="29"/>
    <b v="0"/>
    <x v="19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x v="82"/>
    <b v="0"/>
    <x v="19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x v="29"/>
    <b v="0"/>
    <x v="19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x v="78"/>
    <b v="0"/>
    <x v="19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x v="29"/>
    <b v="0"/>
    <x v="19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x v="29"/>
    <b v="0"/>
    <x v="19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x v="80"/>
    <b v="0"/>
    <x v="19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x v="84"/>
    <b v="0"/>
    <x v="19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x v="84"/>
    <b v="0"/>
    <x v="19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x v="84"/>
    <b v="0"/>
    <x v="19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x v="78"/>
    <b v="0"/>
    <x v="19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x v="84"/>
    <b v="0"/>
    <x v="19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x v="80"/>
    <b v="0"/>
    <x v="19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x v="84"/>
    <b v="0"/>
    <x v="19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x v="78"/>
    <b v="0"/>
    <x v="19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x v="29"/>
    <b v="0"/>
    <x v="19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x v="78"/>
    <b v="0"/>
    <x v="19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x v="84"/>
    <b v="0"/>
    <x v="19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x v="280"/>
    <b v="1"/>
    <x v="33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x v="459"/>
    <b v="1"/>
    <x v="33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x v="409"/>
    <b v="1"/>
    <x v="33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x v="42"/>
    <b v="1"/>
    <x v="33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x v="248"/>
    <b v="1"/>
    <x v="33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x v="112"/>
    <b v="1"/>
    <x v="33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x v="152"/>
    <b v="1"/>
    <x v="33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x v="82"/>
    <b v="1"/>
    <x v="33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x v="148"/>
    <b v="1"/>
    <x v="33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x v="332"/>
    <b v="1"/>
    <x v="33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x v="153"/>
    <b v="1"/>
    <x v="33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x v="41"/>
    <b v="1"/>
    <x v="33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x v="85"/>
    <b v="1"/>
    <x v="33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x v="208"/>
    <b v="1"/>
    <x v="33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x v="38"/>
    <b v="1"/>
    <x v="33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x v="85"/>
    <b v="1"/>
    <x v="33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x v="204"/>
    <b v="1"/>
    <x v="33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x v="144"/>
    <b v="1"/>
    <x v="33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x v="460"/>
    <b v="1"/>
    <x v="33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x v="32"/>
    <b v="1"/>
    <x v="33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x v="48"/>
    <b v="1"/>
    <x v="14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x v="248"/>
    <b v="1"/>
    <x v="14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x v="11"/>
    <b v="1"/>
    <x v="14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x v="68"/>
    <b v="1"/>
    <x v="14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x v="53"/>
    <b v="1"/>
    <x v="14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x v="47"/>
    <b v="1"/>
    <x v="14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x v="68"/>
    <b v="1"/>
    <x v="14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x v="6"/>
    <b v="1"/>
    <x v="14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x v="5"/>
    <b v="1"/>
    <x v="14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x v="17"/>
    <b v="1"/>
    <x v="14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x v="57"/>
    <b v="1"/>
    <x v="14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x v="201"/>
    <b v="1"/>
    <x v="14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x v="5"/>
    <b v="1"/>
    <x v="14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x v="44"/>
    <b v="1"/>
    <x v="14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x v="75"/>
    <b v="1"/>
    <x v="14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x v="165"/>
    <b v="1"/>
    <x v="14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x v="14"/>
    <b v="1"/>
    <x v="14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x v="1"/>
    <b v="1"/>
    <x v="14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x v="38"/>
    <b v="1"/>
    <x v="14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x v="22"/>
    <b v="1"/>
    <x v="14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x v="195"/>
    <b v="1"/>
    <x v="14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x v="20"/>
    <b v="1"/>
    <x v="14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x v="10"/>
    <b v="1"/>
    <x v="14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x v="240"/>
    <b v="1"/>
    <x v="14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x v="14"/>
    <b v="1"/>
    <x v="14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x v="209"/>
    <b v="1"/>
    <x v="14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x v="44"/>
    <b v="1"/>
    <x v="14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x v="71"/>
    <b v="1"/>
    <x v="14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x v="11"/>
    <b v="1"/>
    <x v="14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x v="38"/>
    <b v="1"/>
    <x v="14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x v="73"/>
    <b v="1"/>
    <x v="14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x v="74"/>
    <b v="1"/>
    <x v="14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x v="461"/>
    <b v="1"/>
    <x v="14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x v="70"/>
    <b v="1"/>
    <x v="14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x v="288"/>
    <b v="1"/>
    <x v="14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x v="73"/>
    <b v="1"/>
    <x v="14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x v="66"/>
    <b v="1"/>
    <x v="14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x v="9"/>
    <b v="1"/>
    <x v="14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x v="203"/>
    <b v="1"/>
    <x v="14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x v="60"/>
    <b v="1"/>
    <x v="14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x v="63"/>
    <b v="0"/>
    <x v="34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x v="81"/>
    <b v="0"/>
    <x v="34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x v="78"/>
    <b v="0"/>
    <x v="34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x v="78"/>
    <b v="0"/>
    <x v="34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x v="78"/>
    <b v="0"/>
    <x v="34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x v="84"/>
    <b v="0"/>
    <x v="34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x v="78"/>
    <b v="0"/>
    <x v="34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x v="78"/>
    <b v="0"/>
    <x v="34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x v="33"/>
    <b v="0"/>
    <x v="34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x v="84"/>
    <b v="0"/>
    <x v="34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x v="78"/>
    <b v="0"/>
    <x v="34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x v="78"/>
    <b v="0"/>
    <x v="34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x v="78"/>
    <b v="0"/>
    <x v="34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x v="80"/>
    <b v="0"/>
    <x v="34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x v="8"/>
    <b v="0"/>
    <x v="34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x v="78"/>
    <b v="0"/>
    <x v="34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x v="51"/>
    <b v="0"/>
    <x v="34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x v="78"/>
    <b v="0"/>
    <x v="34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x v="80"/>
    <b v="0"/>
    <x v="34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x v="78"/>
    <b v="0"/>
    <x v="34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x v="462"/>
    <b v="1"/>
    <x v="35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x v="74"/>
    <b v="1"/>
    <x v="35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x v="55"/>
    <b v="1"/>
    <x v="35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x v="68"/>
    <b v="1"/>
    <x v="35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x v="144"/>
    <b v="1"/>
    <x v="35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x v="51"/>
    <b v="1"/>
    <x v="35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x v="26"/>
    <b v="1"/>
    <x v="35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x v="75"/>
    <b v="1"/>
    <x v="35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x v="88"/>
    <b v="1"/>
    <x v="35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x v="53"/>
    <b v="1"/>
    <x v="35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x v="42"/>
    <b v="1"/>
    <x v="35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x v="65"/>
    <b v="1"/>
    <x v="35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x v="327"/>
    <b v="1"/>
    <x v="35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x v="25"/>
    <b v="1"/>
    <x v="35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x v="76"/>
    <b v="1"/>
    <x v="35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x v="80"/>
    <b v="1"/>
    <x v="35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x v="202"/>
    <b v="1"/>
    <x v="35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x v="333"/>
    <b v="1"/>
    <x v="35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x v="211"/>
    <b v="1"/>
    <x v="35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x v="74"/>
    <b v="1"/>
    <x v="35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x v="287"/>
    <b v="1"/>
    <x v="35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x v="62"/>
    <b v="1"/>
    <x v="35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x v="62"/>
    <b v="1"/>
    <x v="35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x v="7"/>
    <b v="1"/>
    <x v="35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x v="42"/>
    <b v="1"/>
    <x v="35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x v="71"/>
    <b v="1"/>
    <x v="35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x v="179"/>
    <b v="1"/>
    <x v="35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x v="77"/>
    <b v="1"/>
    <x v="35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x v="77"/>
    <b v="1"/>
    <x v="35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x v="3"/>
    <b v="1"/>
    <x v="35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x v="66"/>
    <b v="1"/>
    <x v="35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x v="59"/>
    <b v="1"/>
    <x v="35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x v="65"/>
    <b v="1"/>
    <x v="35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x v="85"/>
    <b v="1"/>
    <x v="35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x v="2"/>
    <b v="1"/>
    <x v="35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x v="69"/>
    <b v="1"/>
    <x v="35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x v="17"/>
    <b v="1"/>
    <x v="35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x v="59"/>
    <b v="1"/>
    <x v="35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x v="20"/>
    <b v="1"/>
    <x v="35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x v="64"/>
    <b v="1"/>
    <x v="35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x v="78"/>
    <b v="0"/>
    <x v="19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x v="83"/>
    <b v="0"/>
    <x v="19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x v="78"/>
    <b v="0"/>
    <x v="19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x v="78"/>
    <b v="0"/>
    <x v="19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x v="29"/>
    <b v="0"/>
    <x v="19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x v="78"/>
    <b v="0"/>
    <x v="19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x v="84"/>
    <b v="0"/>
    <x v="19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x v="29"/>
    <b v="0"/>
    <x v="19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x v="84"/>
    <b v="0"/>
    <x v="19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x v="84"/>
    <b v="0"/>
    <x v="19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x v="80"/>
    <b v="0"/>
    <x v="19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x v="78"/>
    <b v="0"/>
    <x v="19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x v="78"/>
    <b v="0"/>
    <x v="19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x v="78"/>
    <b v="0"/>
    <x v="19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x v="78"/>
    <b v="0"/>
    <x v="19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x v="78"/>
    <b v="0"/>
    <x v="19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x v="78"/>
    <b v="0"/>
    <x v="19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x v="78"/>
    <b v="0"/>
    <x v="19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x v="8"/>
    <b v="0"/>
    <x v="19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x v="84"/>
    <b v="0"/>
    <x v="19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x v="202"/>
    <b v="0"/>
    <x v="19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x v="29"/>
    <b v="0"/>
    <x v="19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x v="81"/>
    <b v="0"/>
    <x v="19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x v="78"/>
    <b v="0"/>
    <x v="19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x v="29"/>
    <b v="0"/>
    <x v="19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x v="29"/>
    <b v="0"/>
    <x v="19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x v="79"/>
    <b v="0"/>
    <x v="19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x v="22"/>
    <b v="0"/>
    <x v="19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x v="29"/>
    <b v="0"/>
    <x v="19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x v="78"/>
    <b v="0"/>
    <x v="19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x v="84"/>
    <b v="0"/>
    <x v="19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x v="29"/>
    <b v="0"/>
    <x v="19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x v="78"/>
    <b v="0"/>
    <x v="19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x v="29"/>
    <b v="0"/>
    <x v="19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x v="10"/>
    <b v="0"/>
    <x v="19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x v="74"/>
    <b v="0"/>
    <x v="19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x v="63"/>
    <b v="0"/>
    <x v="19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x v="25"/>
    <b v="0"/>
    <x v="19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x v="81"/>
    <b v="0"/>
    <x v="19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x v="209"/>
    <b v="0"/>
    <x v="19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x v="299"/>
    <b v="1"/>
    <x v="36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x v="463"/>
    <b v="1"/>
    <x v="36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x v="133"/>
    <b v="1"/>
    <x v="36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x v="306"/>
    <b v="1"/>
    <x v="36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x v="464"/>
    <b v="1"/>
    <x v="36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x v="465"/>
    <b v="1"/>
    <x v="36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x v="367"/>
    <b v="1"/>
    <x v="36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x v="466"/>
    <b v="1"/>
    <x v="36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x v="467"/>
    <b v="1"/>
    <x v="36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x v="468"/>
    <b v="1"/>
    <x v="36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x v="469"/>
    <b v="1"/>
    <x v="36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x v="324"/>
    <b v="1"/>
    <x v="36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x v="33"/>
    <b v="1"/>
    <x v="36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x v="61"/>
    <b v="1"/>
    <x v="36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x v="250"/>
    <b v="1"/>
    <x v="36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x v="146"/>
    <b v="1"/>
    <x v="36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x v="180"/>
    <b v="1"/>
    <x v="36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x v="99"/>
    <b v="1"/>
    <x v="36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x v="28"/>
    <b v="1"/>
    <x v="36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x v="470"/>
    <b v="1"/>
    <x v="36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x v="471"/>
    <b v="1"/>
    <x v="36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x v="142"/>
    <b v="1"/>
    <x v="36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x v="95"/>
    <b v="1"/>
    <x v="36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x v="472"/>
    <b v="1"/>
    <x v="36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x v="47"/>
    <b v="1"/>
    <x v="36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x v="133"/>
    <b v="1"/>
    <x v="36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x v="43"/>
    <b v="1"/>
    <x v="36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x v="64"/>
    <b v="1"/>
    <x v="36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x v="61"/>
    <b v="1"/>
    <x v="36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x v="75"/>
    <b v="1"/>
    <x v="36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x v="172"/>
    <b v="1"/>
    <x v="36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x v="288"/>
    <b v="1"/>
    <x v="36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x v="473"/>
    <b v="1"/>
    <x v="36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x v="20"/>
    <b v="1"/>
    <x v="36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x v="87"/>
    <b v="1"/>
    <x v="36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x v="133"/>
    <b v="1"/>
    <x v="36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x v="55"/>
    <b v="1"/>
    <x v="36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x v="25"/>
    <b v="1"/>
    <x v="36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x v="72"/>
    <b v="1"/>
    <x v="36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x v="50"/>
    <b v="1"/>
    <x v="36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x v="29"/>
    <b v="0"/>
    <x v="36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x v="78"/>
    <b v="0"/>
    <x v="36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x v="474"/>
    <b v="0"/>
    <x v="36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x v="47"/>
    <b v="0"/>
    <x v="36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x v="23"/>
    <b v="0"/>
    <x v="36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x v="475"/>
    <b v="0"/>
    <x v="36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x v="83"/>
    <b v="0"/>
    <x v="36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x v="79"/>
    <b v="0"/>
    <x v="36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x v="83"/>
    <b v="0"/>
    <x v="36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x v="81"/>
    <b v="0"/>
    <x v="36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x v="57"/>
    <b v="0"/>
    <x v="36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x v="202"/>
    <b v="0"/>
    <x v="36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x v="16"/>
    <b v="0"/>
    <x v="36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x v="79"/>
    <b v="0"/>
    <x v="36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x v="68"/>
    <b v="0"/>
    <x v="36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x v="215"/>
    <b v="0"/>
    <x v="36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x v="211"/>
    <b v="0"/>
    <x v="36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x v="80"/>
    <b v="0"/>
    <x v="36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x v="73"/>
    <b v="0"/>
    <x v="36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x v="81"/>
    <b v="0"/>
    <x v="36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x v="65"/>
    <b v="1"/>
    <x v="37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x v="144"/>
    <b v="1"/>
    <x v="37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x v="66"/>
    <b v="1"/>
    <x v="37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x v="201"/>
    <b v="1"/>
    <x v="37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x v="67"/>
    <b v="1"/>
    <x v="37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x v="190"/>
    <b v="1"/>
    <x v="37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x v="59"/>
    <b v="1"/>
    <x v="37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x v="33"/>
    <b v="1"/>
    <x v="37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x v="202"/>
    <b v="1"/>
    <x v="37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x v="65"/>
    <b v="0"/>
    <x v="37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x v="87"/>
    <b v="0"/>
    <x v="37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x v="5"/>
    <b v="0"/>
    <x v="37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x v="36"/>
    <b v="0"/>
    <x v="37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x v="199"/>
    <b v="0"/>
    <x v="37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x v="60"/>
    <b v="0"/>
    <x v="37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x v="82"/>
    <b v="0"/>
    <x v="37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x v="74"/>
    <b v="0"/>
    <x v="37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x v="84"/>
    <b v="0"/>
    <x v="37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x v="83"/>
    <b v="0"/>
    <x v="37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x v="80"/>
    <b v="0"/>
    <x v="37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x v="84"/>
    <b v="0"/>
    <x v="19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x v="9"/>
    <b v="0"/>
    <x v="19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x v="83"/>
    <b v="0"/>
    <x v="19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x v="80"/>
    <b v="0"/>
    <x v="19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x v="29"/>
    <b v="0"/>
    <x v="19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x v="78"/>
    <b v="0"/>
    <x v="19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x v="78"/>
    <b v="0"/>
    <x v="19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x v="25"/>
    <b v="0"/>
    <x v="19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x v="29"/>
    <b v="0"/>
    <x v="19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x v="115"/>
    <b v="0"/>
    <x v="19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x v="84"/>
    <b v="0"/>
    <x v="19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x v="29"/>
    <b v="0"/>
    <x v="19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x v="83"/>
    <b v="0"/>
    <x v="19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x v="29"/>
    <b v="0"/>
    <x v="19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x v="83"/>
    <b v="0"/>
    <x v="19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x v="44"/>
    <b v="0"/>
    <x v="19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x v="47"/>
    <b v="0"/>
    <x v="19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x v="84"/>
    <b v="0"/>
    <x v="19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x v="78"/>
    <b v="0"/>
    <x v="19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x v="80"/>
    <b v="0"/>
    <x v="19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x v="67"/>
    <b v="0"/>
    <x v="38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x v="55"/>
    <b v="0"/>
    <x v="38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x v="43"/>
    <b v="0"/>
    <x v="38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x v="63"/>
    <b v="0"/>
    <x v="38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x v="22"/>
    <b v="0"/>
    <x v="38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x v="40"/>
    <b v="1"/>
    <x v="38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x v="476"/>
    <b v="1"/>
    <x v="38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x v="477"/>
    <b v="1"/>
    <x v="38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x v="478"/>
    <b v="1"/>
    <x v="38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x v="479"/>
    <b v="1"/>
    <x v="38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x v="196"/>
    <b v="1"/>
    <x v="38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x v="235"/>
    <b v="1"/>
    <x v="38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x v="480"/>
    <b v="1"/>
    <x v="38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x v="120"/>
    <b v="1"/>
    <x v="38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x v="481"/>
    <b v="1"/>
    <x v="38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x v="482"/>
    <b v="1"/>
    <x v="38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x v="166"/>
    <b v="1"/>
    <x v="38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x v="265"/>
    <b v="1"/>
    <x v="38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x v="50"/>
    <b v="1"/>
    <x v="38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x v="210"/>
    <b v="1"/>
    <x v="38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x v="314"/>
    <b v="1"/>
    <x v="30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x v="333"/>
    <b v="1"/>
    <x v="30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x v="282"/>
    <b v="1"/>
    <x v="30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x v="483"/>
    <b v="1"/>
    <x v="30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x v="116"/>
    <b v="1"/>
    <x v="30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x v="442"/>
    <b v="1"/>
    <x v="30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x v="484"/>
    <b v="1"/>
    <x v="30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x v="413"/>
    <b v="1"/>
    <x v="30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x v="23"/>
    <b v="1"/>
    <x v="30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x v="345"/>
    <b v="1"/>
    <x v="30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x v="77"/>
    <b v="1"/>
    <x v="30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x v="96"/>
    <b v="1"/>
    <x v="30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x v="46"/>
    <b v="1"/>
    <x v="30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x v="430"/>
    <b v="1"/>
    <x v="30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x v="485"/>
    <b v="1"/>
    <x v="30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x v="6"/>
    <b v="1"/>
    <x v="30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x v="231"/>
    <b v="1"/>
    <x v="30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x v="41"/>
    <b v="1"/>
    <x v="30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x v="277"/>
    <b v="1"/>
    <x v="30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x v="57"/>
    <b v="1"/>
    <x v="30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x v="80"/>
    <b v="0"/>
    <x v="39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x v="59"/>
    <b v="0"/>
    <x v="39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x v="78"/>
    <b v="0"/>
    <x v="39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x v="19"/>
    <b v="0"/>
    <x v="39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x v="72"/>
    <b v="0"/>
    <x v="39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x v="10"/>
    <b v="0"/>
    <x v="39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x v="80"/>
    <b v="0"/>
    <x v="39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x v="80"/>
    <b v="0"/>
    <x v="39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x v="84"/>
    <b v="0"/>
    <x v="39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x v="78"/>
    <b v="0"/>
    <x v="39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x v="78"/>
    <b v="0"/>
    <x v="39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x v="25"/>
    <b v="0"/>
    <x v="39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x v="22"/>
    <b v="0"/>
    <x v="39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x v="78"/>
    <b v="0"/>
    <x v="39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x v="41"/>
    <b v="0"/>
    <x v="39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x v="51"/>
    <b v="0"/>
    <x v="39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x v="84"/>
    <b v="0"/>
    <x v="39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x v="79"/>
    <b v="0"/>
    <x v="39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x v="84"/>
    <b v="0"/>
    <x v="39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x v="78"/>
    <b v="0"/>
    <x v="39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x v="80"/>
    <b v="0"/>
    <x v="39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x v="29"/>
    <b v="0"/>
    <x v="39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x v="83"/>
    <b v="0"/>
    <x v="39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x v="80"/>
    <b v="0"/>
    <x v="39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x v="78"/>
    <b v="0"/>
    <x v="39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x v="80"/>
    <b v="0"/>
    <x v="39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x v="83"/>
    <b v="0"/>
    <x v="39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x v="69"/>
    <b v="0"/>
    <x v="39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x v="84"/>
    <b v="0"/>
    <x v="39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x v="51"/>
    <b v="0"/>
    <x v="39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x v="78"/>
    <b v="0"/>
    <x v="39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x v="78"/>
    <b v="0"/>
    <x v="39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x v="29"/>
    <b v="0"/>
    <x v="39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x v="62"/>
    <b v="0"/>
    <x v="39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x v="84"/>
    <b v="0"/>
    <x v="39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x v="17"/>
    <b v="0"/>
    <x v="39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x v="29"/>
    <b v="0"/>
    <x v="39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x v="41"/>
    <b v="0"/>
    <x v="39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x v="29"/>
    <b v="0"/>
    <x v="39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x v="78"/>
    <b v="0"/>
    <x v="39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x v="33"/>
    <b v="1"/>
    <x v="6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x v="59"/>
    <b v="1"/>
    <x v="6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x v="42"/>
    <b v="1"/>
    <x v="6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x v="52"/>
    <b v="1"/>
    <x v="6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x v="136"/>
    <b v="1"/>
    <x v="6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x v="142"/>
    <b v="1"/>
    <x v="6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x v="44"/>
    <b v="1"/>
    <x v="6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x v="9"/>
    <b v="1"/>
    <x v="6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x v="54"/>
    <b v="1"/>
    <x v="6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x v="36"/>
    <b v="1"/>
    <x v="6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x v="33"/>
    <b v="1"/>
    <x v="6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x v="54"/>
    <b v="1"/>
    <x v="6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x v="196"/>
    <b v="1"/>
    <x v="6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x v="83"/>
    <b v="1"/>
    <x v="6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x v="9"/>
    <b v="1"/>
    <x v="6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x v="64"/>
    <b v="1"/>
    <x v="6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x v="225"/>
    <b v="1"/>
    <x v="6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x v="237"/>
    <b v="1"/>
    <x v="6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x v="208"/>
    <b v="1"/>
    <x v="6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x v="162"/>
    <b v="1"/>
    <x v="6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x v="62"/>
    <b v="1"/>
    <x v="6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x v="240"/>
    <b v="1"/>
    <x v="6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x v="261"/>
    <b v="1"/>
    <x v="6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x v="23"/>
    <b v="1"/>
    <x v="6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x v="59"/>
    <b v="1"/>
    <x v="6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x v="88"/>
    <b v="1"/>
    <x v="6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x v="251"/>
    <b v="1"/>
    <x v="6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x v="50"/>
    <b v="1"/>
    <x v="6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x v="64"/>
    <b v="1"/>
    <x v="6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x v="7"/>
    <b v="1"/>
    <x v="6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x v="52"/>
    <b v="1"/>
    <x v="6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x v="183"/>
    <b v="1"/>
    <x v="6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x v="93"/>
    <b v="1"/>
    <x v="6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x v="31"/>
    <b v="1"/>
    <x v="6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x v="25"/>
    <b v="1"/>
    <x v="6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x v="39"/>
    <b v="1"/>
    <x v="6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x v="51"/>
    <b v="1"/>
    <x v="6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x v="332"/>
    <b v="1"/>
    <x v="6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x v="201"/>
    <b v="1"/>
    <x v="6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x v="9"/>
    <b v="1"/>
    <x v="6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x v="2"/>
    <b v="1"/>
    <x v="6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x v="225"/>
    <b v="1"/>
    <x v="6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x v="25"/>
    <b v="1"/>
    <x v="6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x v="41"/>
    <b v="1"/>
    <x v="6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x v="13"/>
    <b v="1"/>
    <x v="6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x v="10"/>
    <b v="1"/>
    <x v="6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x v="23"/>
    <b v="1"/>
    <x v="6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x v="174"/>
    <b v="1"/>
    <x v="6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x v="88"/>
    <b v="1"/>
    <x v="6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x v="202"/>
    <b v="1"/>
    <x v="6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x v="47"/>
    <b v="1"/>
    <x v="6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x v="195"/>
    <b v="1"/>
    <x v="6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x v="2"/>
    <b v="1"/>
    <x v="6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x v="64"/>
    <b v="1"/>
    <x v="6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x v="251"/>
    <b v="1"/>
    <x v="6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x v="202"/>
    <b v="1"/>
    <x v="6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x v="64"/>
    <b v="1"/>
    <x v="6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x v="241"/>
    <b v="1"/>
    <x v="6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x v="162"/>
    <b v="1"/>
    <x v="6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x v="462"/>
    <b v="1"/>
    <x v="6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x v="29"/>
    <b v="0"/>
    <x v="6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x v="78"/>
    <b v="0"/>
    <x v="6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x v="78"/>
    <b v="0"/>
    <x v="6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x v="29"/>
    <b v="0"/>
    <x v="6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x v="70"/>
    <b v="0"/>
    <x v="6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x v="78"/>
    <b v="0"/>
    <x v="6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x v="78"/>
    <b v="0"/>
    <x v="6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x v="83"/>
    <b v="0"/>
    <x v="6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x v="29"/>
    <b v="0"/>
    <x v="6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x v="62"/>
    <b v="0"/>
    <x v="6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x v="78"/>
    <b v="0"/>
    <x v="6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x v="79"/>
    <b v="0"/>
    <x v="6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x v="78"/>
    <b v="0"/>
    <x v="6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x v="25"/>
    <b v="0"/>
    <x v="6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x v="81"/>
    <b v="0"/>
    <x v="6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x v="79"/>
    <b v="0"/>
    <x v="6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x v="41"/>
    <b v="0"/>
    <x v="6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x v="78"/>
    <b v="0"/>
    <x v="6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x v="29"/>
    <b v="0"/>
    <x v="6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x v="82"/>
    <b v="0"/>
    <x v="6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x v="83"/>
    <b v="0"/>
    <x v="6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x v="83"/>
    <b v="0"/>
    <x v="6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x v="29"/>
    <b v="0"/>
    <x v="6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x v="83"/>
    <b v="0"/>
    <x v="6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x v="78"/>
    <b v="0"/>
    <x v="6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x v="84"/>
    <b v="0"/>
    <x v="6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x v="73"/>
    <b v="0"/>
    <x v="6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x v="65"/>
    <b v="0"/>
    <x v="6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x v="81"/>
    <b v="0"/>
    <x v="6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x v="82"/>
    <b v="0"/>
    <x v="6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x v="62"/>
    <b v="0"/>
    <x v="6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x v="78"/>
    <b v="0"/>
    <x v="6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x v="22"/>
    <b v="0"/>
    <x v="6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x v="83"/>
    <b v="0"/>
    <x v="6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x v="83"/>
    <b v="0"/>
    <x v="6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x v="78"/>
    <b v="0"/>
    <x v="6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x v="79"/>
    <b v="0"/>
    <x v="6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x v="80"/>
    <b v="0"/>
    <x v="6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x v="29"/>
    <b v="0"/>
    <x v="6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x v="60"/>
    <b v="0"/>
    <x v="6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x v="78"/>
    <b v="0"/>
    <x v="6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x v="80"/>
    <b v="0"/>
    <x v="6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x v="81"/>
    <b v="0"/>
    <x v="6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x v="80"/>
    <b v="0"/>
    <x v="6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x v="81"/>
    <b v="0"/>
    <x v="6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x v="29"/>
    <b v="0"/>
    <x v="6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x v="29"/>
    <b v="0"/>
    <x v="6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x v="78"/>
    <b v="0"/>
    <x v="6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x v="25"/>
    <b v="0"/>
    <x v="6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x v="83"/>
    <b v="0"/>
    <x v="6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x v="73"/>
    <b v="0"/>
    <x v="6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x v="57"/>
    <b v="0"/>
    <x v="6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x v="84"/>
    <b v="0"/>
    <x v="6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x v="78"/>
    <b v="0"/>
    <x v="6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x v="80"/>
    <b v="0"/>
    <x v="6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x v="8"/>
    <b v="0"/>
    <x v="6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x v="83"/>
    <b v="0"/>
    <x v="6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x v="8"/>
    <b v="0"/>
    <x v="6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x v="78"/>
    <b v="0"/>
    <x v="6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x v="63"/>
    <b v="0"/>
    <x v="6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x v="84"/>
    <b v="0"/>
    <x v="6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x v="29"/>
    <b v="0"/>
    <x v="6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x v="80"/>
    <b v="0"/>
    <x v="6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x v="80"/>
    <b v="0"/>
    <x v="6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x v="57"/>
    <b v="0"/>
    <x v="6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x v="63"/>
    <b v="0"/>
    <x v="6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x v="84"/>
    <b v="0"/>
    <x v="6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x v="81"/>
    <b v="0"/>
    <x v="6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x v="29"/>
    <b v="0"/>
    <x v="6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x v="29"/>
    <b v="0"/>
    <x v="6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x v="25"/>
    <b v="0"/>
    <x v="6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x v="55"/>
    <b v="0"/>
    <x v="6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x v="84"/>
    <b v="0"/>
    <x v="6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x v="29"/>
    <b v="0"/>
    <x v="6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x v="83"/>
    <b v="0"/>
    <x v="6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x v="63"/>
    <b v="0"/>
    <x v="6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x v="82"/>
    <b v="0"/>
    <x v="6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x v="9"/>
    <b v="0"/>
    <x v="6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x v="79"/>
    <b v="0"/>
    <x v="6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x v="62"/>
    <b v="0"/>
    <x v="6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x v="83"/>
    <b v="1"/>
    <x v="40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x v="79"/>
    <b v="1"/>
    <x v="40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x v="73"/>
    <b v="1"/>
    <x v="40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x v="206"/>
    <b v="1"/>
    <x v="40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x v="473"/>
    <b v="1"/>
    <x v="40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x v="133"/>
    <b v="1"/>
    <x v="40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x v="64"/>
    <b v="1"/>
    <x v="40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x v="54"/>
    <b v="1"/>
    <x v="40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x v="58"/>
    <b v="1"/>
    <x v="40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x v="95"/>
    <b v="1"/>
    <x v="40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x v="82"/>
    <b v="1"/>
    <x v="40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x v="44"/>
    <b v="1"/>
    <x v="40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x v="241"/>
    <b v="1"/>
    <x v="40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x v="77"/>
    <b v="1"/>
    <x v="40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x v="70"/>
    <b v="1"/>
    <x v="40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x v="69"/>
    <b v="1"/>
    <x v="40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x v="165"/>
    <b v="1"/>
    <x v="40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x v="58"/>
    <b v="1"/>
    <x v="40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x v="20"/>
    <b v="1"/>
    <x v="40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x v="51"/>
    <b v="1"/>
    <x v="40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x v="29"/>
    <b v="0"/>
    <x v="38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x v="91"/>
    <b v="0"/>
    <x v="38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x v="78"/>
    <b v="0"/>
    <x v="38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x v="29"/>
    <b v="0"/>
    <x v="38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x v="78"/>
    <b v="0"/>
    <x v="38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x v="84"/>
    <b v="0"/>
    <x v="38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x v="62"/>
    <b v="0"/>
    <x v="38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x v="82"/>
    <b v="0"/>
    <x v="38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x v="84"/>
    <b v="0"/>
    <x v="38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x v="78"/>
    <b v="0"/>
    <x v="38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x v="6"/>
    <b v="0"/>
    <x v="38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x v="22"/>
    <b v="0"/>
    <x v="38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x v="83"/>
    <b v="0"/>
    <x v="38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x v="78"/>
    <b v="0"/>
    <x v="38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x v="202"/>
    <b v="0"/>
    <x v="38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x v="9"/>
    <b v="0"/>
    <x v="38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x v="83"/>
    <b v="0"/>
    <x v="38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x v="78"/>
    <b v="0"/>
    <x v="38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x v="78"/>
    <b v="0"/>
    <x v="38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x v="78"/>
    <b v="0"/>
    <x v="38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x v="52"/>
    <b v="1"/>
    <x v="6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x v="9"/>
    <b v="1"/>
    <x v="6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x v="15"/>
    <b v="1"/>
    <x v="6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x v="193"/>
    <b v="1"/>
    <x v="6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x v="70"/>
    <b v="1"/>
    <x v="6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x v="130"/>
    <b v="1"/>
    <x v="6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x v="26"/>
    <b v="1"/>
    <x v="6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x v="5"/>
    <b v="1"/>
    <x v="6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x v="57"/>
    <b v="1"/>
    <x v="6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x v="110"/>
    <b v="1"/>
    <x v="6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x v="68"/>
    <b v="1"/>
    <x v="6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x v="57"/>
    <b v="1"/>
    <x v="6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x v="51"/>
    <b v="1"/>
    <x v="6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x v="45"/>
    <b v="1"/>
    <x v="6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x v="116"/>
    <b v="1"/>
    <x v="6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x v="25"/>
    <b v="1"/>
    <x v="6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x v="209"/>
    <b v="1"/>
    <x v="6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x v="38"/>
    <b v="1"/>
    <x v="6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x v="67"/>
    <b v="1"/>
    <x v="6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x v="54"/>
    <b v="1"/>
    <x v="6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x v="174"/>
    <b v="1"/>
    <x v="38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x v="211"/>
    <b v="1"/>
    <x v="38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x v="486"/>
    <b v="1"/>
    <x v="38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x v="423"/>
    <b v="1"/>
    <x v="38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x v="112"/>
    <b v="1"/>
    <x v="38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x v="66"/>
    <b v="1"/>
    <x v="38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x v="236"/>
    <b v="1"/>
    <x v="38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x v="33"/>
    <b v="1"/>
    <x v="38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x v="487"/>
    <b v="1"/>
    <x v="38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x v="74"/>
    <b v="1"/>
    <x v="38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x v="251"/>
    <b v="1"/>
    <x v="38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x v="31"/>
    <b v="1"/>
    <x v="38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x v="19"/>
    <b v="1"/>
    <x v="38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x v="211"/>
    <b v="1"/>
    <x v="38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x v="437"/>
    <b v="1"/>
    <x v="38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x v="413"/>
    <b v="1"/>
    <x v="38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x v="248"/>
    <b v="1"/>
    <x v="38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x v="488"/>
    <b v="1"/>
    <x v="38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x v="9"/>
    <b v="1"/>
    <x v="38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x v="22"/>
    <b v="1"/>
    <x v="38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x v="489"/>
    <b v="1"/>
    <x v="38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x v="201"/>
    <b v="1"/>
    <x v="38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x v="57"/>
    <b v="1"/>
    <x v="38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x v="490"/>
    <b v="1"/>
    <x v="38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x v="115"/>
    <b v="1"/>
    <x v="38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x v="174"/>
    <b v="1"/>
    <x v="38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x v="9"/>
    <b v="1"/>
    <x v="38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x v="55"/>
    <b v="1"/>
    <x v="38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x v="130"/>
    <b v="1"/>
    <x v="38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x v="41"/>
    <b v="1"/>
    <x v="38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x v="20"/>
    <b v="1"/>
    <x v="38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x v="165"/>
    <b v="1"/>
    <x v="38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x v="329"/>
    <b v="1"/>
    <x v="38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x v="491"/>
    <b v="1"/>
    <x v="38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x v="244"/>
    <b v="1"/>
    <x v="38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x v="17"/>
    <b v="1"/>
    <x v="38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x v="180"/>
    <b v="1"/>
    <x v="38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x v="14"/>
    <b v="1"/>
    <x v="38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x v="334"/>
    <b v="1"/>
    <x v="38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x v="209"/>
    <b v="1"/>
    <x v="38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x v="273"/>
    <b v="1"/>
    <x v="38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x v="95"/>
    <b v="1"/>
    <x v="38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x v="79"/>
    <b v="1"/>
    <x v="38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x v="0"/>
    <b v="1"/>
    <x v="38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x v="108"/>
    <b v="1"/>
    <x v="38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x v="20"/>
    <b v="1"/>
    <x v="38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x v="492"/>
    <b v="1"/>
    <x v="38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x v="221"/>
    <b v="1"/>
    <x v="38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x v="493"/>
    <b v="1"/>
    <x v="38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x v="14"/>
    <b v="1"/>
    <x v="38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x v="60"/>
    <b v="1"/>
    <x v="38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x v="20"/>
    <b v="1"/>
    <x v="38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x v="23"/>
    <b v="1"/>
    <x v="38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x v="494"/>
    <b v="1"/>
    <x v="38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x v="495"/>
    <b v="1"/>
    <x v="38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x v="313"/>
    <b v="1"/>
    <x v="38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x v="58"/>
    <b v="1"/>
    <x v="38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x v="74"/>
    <b v="1"/>
    <x v="38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x v="163"/>
    <b v="1"/>
    <x v="38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x v="288"/>
    <b v="1"/>
    <x v="38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x v="195"/>
    <b v="1"/>
    <x v="38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x v="77"/>
    <b v="1"/>
    <x v="38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x v="130"/>
    <b v="1"/>
    <x v="38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x v="239"/>
    <b v="1"/>
    <x v="38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x v="31"/>
    <b v="1"/>
    <x v="38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x v="6"/>
    <b v="1"/>
    <x v="38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x v="9"/>
    <b v="1"/>
    <x v="38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x v="5"/>
    <b v="1"/>
    <x v="38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x v="241"/>
    <b v="1"/>
    <x v="38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x v="82"/>
    <b v="1"/>
    <x v="38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x v="2"/>
    <b v="0"/>
    <x v="38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x v="84"/>
    <b v="0"/>
    <x v="38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x v="83"/>
    <b v="0"/>
    <x v="38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x v="78"/>
    <b v="0"/>
    <x v="38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x v="29"/>
    <b v="0"/>
    <x v="38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x v="78"/>
    <b v="0"/>
    <x v="38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x v="78"/>
    <b v="0"/>
    <x v="38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x v="83"/>
    <b v="0"/>
    <x v="38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x v="202"/>
    <b v="0"/>
    <x v="38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x v="79"/>
    <b v="0"/>
    <x v="38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x v="78"/>
    <b v="0"/>
    <x v="38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x v="85"/>
    <b v="0"/>
    <x v="38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x v="23"/>
    <b v="0"/>
    <x v="38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x v="250"/>
    <b v="0"/>
    <x v="38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x v="84"/>
    <b v="0"/>
    <x v="38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x v="41"/>
    <b v="0"/>
    <x v="38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x v="29"/>
    <b v="0"/>
    <x v="38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x v="84"/>
    <b v="0"/>
    <x v="38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x v="63"/>
    <b v="0"/>
    <x v="38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x v="38"/>
    <b v="0"/>
    <x v="38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x v="27"/>
    <b v="0"/>
    <x v="38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x v="84"/>
    <b v="0"/>
    <x v="38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x v="63"/>
    <b v="0"/>
    <x v="38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x v="83"/>
    <b v="0"/>
    <x v="38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x v="9"/>
    <b v="0"/>
    <x v="38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x v="133"/>
    <b v="0"/>
    <x v="38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x v="84"/>
    <b v="0"/>
    <x v="38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x v="83"/>
    <b v="0"/>
    <x v="38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x v="74"/>
    <b v="0"/>
    <x v="38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x v="63"/>
    <b v="0"/>
    <x v="38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x v="81"/>
    <b v="0"/>
    <x v="38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x v="78"/>
    <b v="0"/>
    <x v="38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x v="83"/>
    <b v="0"/>
    <x v="38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x v="79"/>
    <b v="0"/>
    <x v="38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x v="82"/>
    <b v="0"/>
    <x v="38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x v="83"/>
    <b v="0"/>
    <x v="38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x v="84"/>
    <b v="0"/>
    <x v="38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x v="83"/>
    <b v="0"/>
    <x v="38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x v="43"/>
    <b v="0"/>
    <x v="38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x v="82"/>
    <b v="0"/>
    <x v="38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x v="82"/>
    <b v="0"/>
    <x v="38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x v="64"/>
    <b v="0"/>
    <x v="38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x v="57"/>
    <b v="0"/>
    <x v="38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x v="29"/>
    <b v="0"/>
    <x v="38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x v="29"/>
    <b v="0"/>
    <x v="38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x v="25"/>
    <b v="0"/>
    <x v="38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x v="288"/>
    <b v="0"/>
    <x v="38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x v="74"/>
    <b v="0"/>
    <x v="38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x v="81"/>
    <b v="0"/>
    <x v="38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x v="62"/>
    <b v="0"/>
    <x v="38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x v="8"/>
    <b v="0"/>
    <x v="38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x v="240"/>
    <b v="0"/>
    <x v="38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x v="84"/>
    <b v="0"/>
    <x v="38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x v="81"/>
    <b v="0"/>
    <x v="38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x v="162"/>
    <b v="0"/>
    <x v="38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x v="80"/>
    <b v="0"/>
    <x v="38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x v="60"/>
    <b v="0"/>
    <x v="38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x v="84"/>
    <b v="0"/>
    <x v="38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x v="229"/>
    <b v="0"/>
    <x v="38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x v="29"/>
    <b v="0"/>
    <x v="38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x v="88"/>
    <b v="0"/>
    <x v="38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x v="82"/>
    <b v="0"/>
    <x v="38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x v="77"/>
    <b v="0"/>
    <x v="38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x v="78"/>
    <b v="0"/>
    <x v="38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x v="29"/>
    <b v="0"/>
    <x v="38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x v="73"/>
    <b v="0"/>
    <x v="38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x v="29"/>
    <b v="0"/>
    <x v="38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x v="84"/>
    <b v="0"/>
    <x v="38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x v="29"/>
    <b v="0"/>
    <x v="38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x v="73"/>
    <b v="0"/>
    <x v="38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x v="29"/>
    <b v="0"/>
    <x v="38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x v="84"/>
    <b v="0"/>
    <x v="38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x v="493"/>
    <b v="0"/>
    <x v="38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x v="80"/>
    <b v="0"/>
    <x v="38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x v="78"/>
    <b v="0"/>
    <x v="38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x v="57"/>
    <b v="0"/>
    <x v="38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x v="78"/>
    <b v="0"/>
    <x v="38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x v="27"/>
    <b v="0"/>
    <x v="6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x v="29"/>
    <b v="0"/>
    <x v="6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x v="80"/>
    <b v="0"/>
    <x v="6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x v="8"/>
    <b v="0"/>
    <x v="6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x v="29"/>
    <b v="0"/>
    <x v="6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x v="38"/>
    <b v="0"/>
    <x v="6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x v="8"/>
    <b v="0"/>
    <x v="6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x v="63"/>
    <b v="0"/>
    <x v="6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x v="19"/>
    <b v="0"/>
    <x v="6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x v="29"/>
    <b v="0"/>
    <x v="6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x v="78"/>
    <b v="0"/>
    <x v="6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x v="79"/>
    <b v="0"/>
    <x v="6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x v="80"/>
    <b v="0"/>
    <x v="6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x v="22"/>
    <b v="0"/>
    <x v="6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x v="83"/>
    <b v="0"/>
    <x v="6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x v="78"/>
    <b v="0"/>
    <x v="6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x v="209"/>
    <b v="0"/>
    <x v="6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x v="78"/>
    <b v="0"/>
    <x v="6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x v="8"/>
    <b v="0"/>
    <x v="6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x v="496"/>
    <b v="1"/>
    <x v="6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x v="7"/>
    <b v="1"/>
    <x v="6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x v="20"/>
    <b v="1"/>
    <x v="6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x v="201"/>
    <b v="1"/>
    <x v="6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x v="69"/>
    <b v="1"/>
    <x v="6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x v="85"/>
    <b v="1"/>
    <x v="6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x v="198"/>
    <b v="1"/>
    <x v="6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x v="252"/>
    <b v="1"/>
    <x v="6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x v="177"/>
    <b v="1"/>
    <x v="6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x v="30"/>
    <b v="1"/>
    <x v="6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x v="14"/>
    <b v="1"/>
    <x v="6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x v="50"/>
    <b v="1"/>
    <x v="6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x v="47"/>
    <b v="1"/>
    <x v="6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x v="7"/>
    <b v="1"/>
    <x v="6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x v="142"/>
    <b v="1"/>
    <x v="6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x v="287"/>
    <b v="1"/>
    <x v="6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x v="250"/>
    <b v="1"/>
    <x v="6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x v="26"/>
    <b v="1"/>
    <x v="6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x v="64"/>
    <b v="1"/>
    <x v="6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x v="497"/>
    <b v="1"/>
    <x v="6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x v="165"/>
    <b v="1"/>
    <x v="6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x v="42"/>
    <b v="1"/>
    <x v="6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x v="141"/>
    <b v="1"/>
    <x v="6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x v="26"/>
    <b v="1"/>
    <x v="6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x v="27"/>
    <b v="1"/>
    <x v="6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x v="60"/>
    <b v="1"/>
    <x v="6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x v="142"/>
    <b v="1"/>
    <x v="6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x v="23"/>
    <b v="1"/>
    <x v="6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x v="65"/>
    <b v="1"/>
    <x v="6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x v="165"/>
    <b v="1"/>
    <x v="6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x v="13"/>
    <b v="1"/>
    <x v="6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x v="76"/>
    <b v="1"/>
    <x v="6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x v="95"/>
    <b v="1"/>
    <x v="6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x v="43"/>
    <b v="1"/>
    <x v="6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x v="41"/>
    <b v="1"/>
    <x v="6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x v="299"/>
    <b v="1"/>
    <x v="6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x v="32"/>
    <b v="1"/>
    <x v="6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x v="67"/>
    <b v="1"/>
    <x v="6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x v="54"/>
    <b v="1"/>
    <x v="6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x v="16"/>
    <b v="1"/>
    <x v="6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x v="138"/>
    <b v="1"/>
    <x v="6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x v="82"/>
    <b v="0"/>
    <x v="40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x v="10"/>
    <b v="0"/>
    <x v="40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x v="78"/>
    <b v="0"/>
    <x v="40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x v="80"/>
    <b v="0"/>
    <x v="40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x v="22"/>
    <b v="0"/>
    <x v="40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x v="54"/>
    <b v="0"/>
    <x v="40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x v="78"/>
    <b v="0"/>
    <x v="40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x v="70"/>
    <b v="0"/>
    <x v="40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x v="79"/>
    <b v="0"/>
    <x v="40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x v="80"/>
    <b v="0"/>
    <x v="40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x v="83"/>
    <b v="0"/>
    <x v="40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x v="28"/>
    <b v="0"/>
    <x v="40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x v="29"/>
    <b v="0"/>
    <x v="40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x v="84"/>
    <b v="0"/>
    <x v="40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x v="20"/>
    <b v="0"/>
    <x v="40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x v="79"/>
    <b v="0"/>
    <x v="40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x v="78"/>
    <b v="0"/>
    <x v="40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x v="8"/>
    <b v="0"/>
    <x v="40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x v="78"/>
    <b v="0"/>
    <x v="40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x v="17"/>
    <b v="0"/>
    <x v="40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x v="141"/>
    <b v="1"/>
    <x v="6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x v="334"/>
    <b v="1"/>
    <x v="6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x v="65"/>
    <b v="1"/>
    <x v="6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x v="498"/>
    <b v="1"/>
    <x v="6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x v="225"/>
    <b v="1"/>
    <x v="6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x v="5"/>
    <b v="1"/>
    <x v="6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x v="248"/>
    <b v="1"/>
    <x v="6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x v="179"/>
    <b v="1"/>
    <x v="6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x v="2"/>
    <b v="1"/>
    <x v="6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x v="201"/>
    <b v="1"/>
    <x v="6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x v="192"/>
    <b v="1"/>
    <x v="6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x v="46"/>
    <b v="1"/>
    <x v="6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x v="211"/>
    <b v="1"/>
    <x v="6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x v="116"/>
    <b v="1"/>
    <x v="6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x v="87"/>
    <b v="1"/>
    <x v="6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x v="142"/>
    <b v="1"/>
    <x v="6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x v="499"/>
    <b v="1"/>
    <x v="6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x v="70"/>
    <b v="1"/>
    <x v="6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x v="64"/>
    <b v="1"/>
    <x v="6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x v="209"/>
    <b v="1"/>
    <x v="6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x v="77"/>
    <b v="1"/>
    <x v="6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x v="91"/>
    <b v="1"/>
    <x v="6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x v="77"/>
    <b v="1"/>
    <x v="6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x v="33"/>
    <b v="1"/>
    <x v="6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x v="55"/>
    <b v="1"/>
    <x v="6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x v="42"/>
    <b v="1"/>
    <x v="6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x v="248"/>
    <b v="1"/>
    <x v="6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x v="331"/>
    <b v="1"/>
    <x v="6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x v="238"/>
    <b v="1"/>
    <x v="6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x v="314"/>
    <b v="1"/>
    <x v="6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x v="1"/>
    <b v="1"/>
    <x v="6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x v="201"/>
    <b v="1"/>
    <x v="6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x v="69"/>
    <b v="1"/>
    <x v="6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x v="157"/>
    <b v="1"/>
    <x v="6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x v="275"/>
    <b v="1"/>
    <x v="6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x v="26"/>
    <b v="1"/>
    <x v="6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x v="50"/>
    <b v="1"/>
    <x v="6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x v="500"/>
    <b v="1"/>
    <x v="6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x v="189"/>
    <b v="1"/>
    <x v="6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x v="7"/>
    <b v="1"/>
    <x v="6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x v="452"/>
    <b v="1"/>
    <x v="6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x v="106"/>
    <b v="1"/>
    <x v="6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x v="496"/>
    <b v="1"/>
    <x v="6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x v="9"/>
    <b v="1"/>
    <x v="6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x v="133"/>
    <b v="1"/>
    <x v="6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x v="248"/>
    <b v="1"/>
    <x v="6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x v="153"/>
    <b v="1"/>
    <x v="6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x v="59"/>
    <b v="1"/>
    <x v="6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x v="282"/>
    <b v="1"/>
    <x v="6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x v="14"/>
    <b v="1"/>
    <x v="6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x v="11"/>
    <b v="1"/>
    <x v="6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x v="174"/>
    <b v="1"/>
    <x v="6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x v="196"/>
    <b v="1"/>
    <x v="6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x v="72"/>
    <b v="1"/>
    <x v="6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x v="179"/>
    <b v="1"/>
    <x v="6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x v="32"/>
    <b v="1"/>
    <x v="6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x v="72"/>
    <b v="1"/>
    <x v="6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x v="287"/>
    <b v="1"/>
    <x v="6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x v="430"/>
    <b v="1"/>
    <x v="6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x v="449"/>
    <b v="1"/>
    <x v="6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x v="288"/>
    <b v="1"/>
    <x v="6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x v="16"/>
    <b v="1"/>
    <x v="6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x v="209"/>
    <b v="1"/>
    <x v="6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x v="13"/>
    <b v="1"/>
    <x v="6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x v="108"/>
    <b v="1"/>
    <x v="6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x v="64"/>
    <b v="1"/>
    <x v="6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x v="172"/>
    <b v="1"/>
    <x v="6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x v="8"/>
    <b v="1"/>
    <x v="6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x v="61"/>
    <b v="1"/>
    <x v="6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x v="61"/>
    <b v="1"/>
    <x v="6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x v="69"/>
    <b v="1"/>
    <x v="6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x v="287"/>
    <b v="1"/>
    <x v="6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x v="209"/>
    <b v="1"/>
    <x v="6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x v="5"/>
    <b v="1"/>
    <x v="6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x v="186"/>
    <b v="1"/>
    <x v="6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x v="5"/>
    <b v="1"/>
    <x v="6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x v="41"/>
    <b v="1"/>
    <x v="6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x v="75"/>
    <b v="1"/>
    <x v="6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x v="259"/>
    <b v="1"/>
    <x v="6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x v="69"/>
    <b v="1"/>
    <x v="6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x v="447"/>
    <b v="1"/>
    <x v="6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x v="20"/>
    <b v="1"/>
    <x v="6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x v="250"/>
    <b v="1"/>
    <x v="6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x v="25"/>
    <b v="1"/>
    <x v="6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x v="41"/>
    <b v="1"/>
    <x v="6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x v="110"/>
    <b v="1"/>
    <x v="6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x v="54"/>
    <b v="1"/>
    <x v="6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x v="74"/>
    <b v="1"/>
    <x v="6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x v="5"/>
    <b v="1"/>
    <x v="6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x v="34"/>
    <b v="1"/>
    <x v="6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x v="250"/>
    <b v="1"/>
    <x v="6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x v="287"/>
    <b v="1"/>
    <x v="6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x v="106"/>
    <b v="1"/>
    <x v="6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x v="16"/>
    <b v="1"/>
    <x v="6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x v="133"/>
    <b v="1"/>
    <x v="6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x v="2"/>
    <b v="1"/>
    <x v="6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x v="489"/>
    <b v="1"/>
    <x v="6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x v="9"/>
    <b v="1"/>
    <x v="6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x v="241"/>
    <b v="1"/>
    <x v="6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x v="9"/>
    <b v="1"/>
    <x v="6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x v="7"/>
    <b v="1"/>
    <x v="6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x v="162"/>
    <b v="1"/>
    <x v="6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x v="162"/>
    <b v="1"/>
    <x v="6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x v="43"/>
    <b v="1"/>
    <x v="6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x v="14"/>
    <b v="1"/>
    <x v="6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x v="60"/>
    <b v="1"/>
    <x v="6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x v="6"/>
    <b v="1"/>
    <x v="6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x v="30"/>
    <b v="1"/>
    <x v="6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x v="207"/>
    <b v="1"/>
    <x v="6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x v="59"/>
    <b v="1"/>
    <x v="6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x v="58"/>
    <b v="1"/>
    <x v="6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x v="38"/>
    <b v="1"/>
    <x v="6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x v="44"/>
    <b v="1"/>
    <x v="6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x v="41"/>
    <b v="1"/>
    <x v="6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x v="23"/>
    <b v="1"/>
    <x v="6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x v="72"/>
    <b v="1"/>
    <x v="6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x v="73"/>
    <b v="1"/>
    <x v="6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x v="41"/>
    <b v="1"/>
    <x v="6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x v="7"/>
    <b v="1"/>
    <x v="6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x v="51"/>
    <b v="1"/>
    <x v="6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x v="82"/>
    <b v="1"/>
    <x v="6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x v="55"/>
    <b v="1"/>
    <x v="6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x v="50"/>
    <b v="1"/>
    <x v="6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x v="71"/>
    <b v="1"/>
    <x v="6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x v="183"/>
    <b v="1"/>
    <x v="6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x v="112"/>
    <b v="1"/>
    <x v="6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x v="67"/>
    <b v="1"/>
    <x v="6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x v="287"/>
    <b v="1"/>
    <x v="6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x v="82"/>
    <b v="1"/>
    <x v="6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x v="69"/>
    <b v="1"/>
    <x v="6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x v="300"/>
    <b v="1"/>
    <x v="6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x v="5"/>
    <b v="1"/>
    <x v="6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x v="44"/>
    <b v="1"/>
    <x v="6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x v="33"/>
    <b v="1"/>
    <x v="6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x v="76"/>
    <b v="1"/>
    <x v="6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x v="23"/>
    <b v="1"/>
    <x v="6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x v="244"/>
    <b v="1"/>
    <x v="6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x v="62"/>
    <b v="1"/>
    <x v="6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x v="59"/>
    <b v="1"/>
    <x v="6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x v="19"/>
    <b v="1"/>
    <x v="6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x v="1"/>
    <b v="1"/>
    <x v="6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x v="25"/>
    <b v="1"/>
    <x v="6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x v="13"/>
    <b v="1"/>
    <x v="6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x v="241"/>
    <b v="1"/>
    <x v="6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x v="16"/>
    <b v="1"/>
    <x v="6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x v="34"/>
    <b v="1"/>
    <x v="6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x v="165"/>
    <b v="1"/>
    <x v="6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x v="41"/>
    <b v="1"/>
    <x v="6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x v="74"/>
    <b v="1"/>
    <x v="6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x v="64"/>
    <b v="1"/>
    <x v="6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x v="372"/>
    <b v="1"/>
    <x v="6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x v="23"/>
    <b v="1"/>
    <x v="6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x v="250"/>
    <b v="1"/>
    <x v="6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x v="32"/>
    <b v="1"/>
    <x v="6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x v="9"/>
    <b v="1"/>
    <x v="6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x v="55"/>
    <b v="1"/>
    <x v="6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x v="250"/>
    <b v="1"/>
    <x v="6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x v="83"/>
    <b v="1"/>
    <x v="6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x v="59"/>
    <b v="1"/>
    <x v="6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x v="209"/>
    <b v="1"/>
    <x v="6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x v="23"/>
    <b v="1"/>
    <x v="6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x v="241"/>
    <b v="1"/>
    <x v="6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x v="55"/>
    <b v="1"/>
    <x v="6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x v="82"/>
    <b v="1"/>
    <x v="6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x v="74"/>
    <b v="1"/>
    <x v="6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x v="209"/>
    <b v="1"/>
    <x v="6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x v="47"/>
    <b v="1"/>
    <x v="6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x v="57"/>
    <b v="1"/>
    <x v="6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x v="10"/>
    <b v="1"/>
    <x v="6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x v="99"/>
    <b v="1"/>
    <x v="6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x v="64"/>
    <b v="1"/>
    <x v="6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x v="44"/>
    <b v="1"/>
    <x v="6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x v="33"/>
    <b v="1"/>
    <x v="6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x v="53"/>
    <b v="1"/>
    <x v="6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x v="67"/>
    <b v="1"/>
    <x v="6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x v="209"/>
    <b v="1"/>
    <x v="6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x v="31"/>
    <b v="1"/>
    <x v="6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x v="41"/>
    <b v="1"/>
    <x v="6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x v="14"/>
    <b v="1"/>
    <x v="6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x v="2"/>
    <b v="1"/>
    <x v="6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x v="43"/>
    <b v="1"/>
    <x v="6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x v="95"/>
    <b v="1"/>
    <x v="6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x v="19"/>
    <b v="1"/>
    <x v="6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x v="59"/>
    <b v="1"/>
    <x v="6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x v="8"/>
    <b v="1"/>
    <x v="6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x v="34"/>
    <b v="1"/>
    <x v="6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x v="74"/>
    <b v="1"/>
    <x v="6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x v="44"/>
    <b v="1"/>
    <x v="6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x v="33"/>
    <b v="1"/>
    <x v="6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x v="54"/>
    <b v="1"/>
    <x v="6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x v="71"/>
    <b v="1"/>
    <x v="6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x v="67"/>
    <b v="1"/>
    <x v="6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x v="268"/>
    <b v="1"/>
    <x v="6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x v="36"/>
    <b v="1"/>
    <x v="6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x v="111"/>
    <b v="1"/>
    <x v="6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x v="57"/>
    <b v="1"/>
    <x v="6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x v="83"/>
    <b v="1"/>
    <x v="6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x v="57"/>
    <b v="1"/>
    <x v="6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x v="110"/>
    <b v="1"/>
    <x v="6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x v="85"/>
    <b v="1"/>
    <x v="6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x v="59"/>
    <b v="1"/>
    <x v="6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x v="64"/>
    <b v="1"/>
    <x v="6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x v="244"/>
    <b v="1"/>
    <x v="6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x v="76"/>
    <b v="1"/>
    <x v="6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x v="55"/>
    <b v="1"/>
    <x v="6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x v="25"/>
    <b v="1"/>
    <x v="6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x v="34"/>
    <b v="1"/>
    <x v="6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x v="82"/>
    <b v="1"/>
    <x v="6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x v="209"/>
    <b v="1"/>
    <x v="6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x v="43"/>
    <b v="1"/>
    <x v="6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x v="66"/>
    <b v="1"/>
    <x v="6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x v="67"/>
    <b v="1"/>
    <x v="6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x v="69"/>
    <b v="1"/>
    <x v="6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x v="15"/>
    <b v="1"/>
    <x v="6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x v="67"/>
    <b v="1"/>
    <x v="6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x v="73"/>
    <b v="1"/>
    <x v="6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x v="88"/>
    <b v="1"/>
    <x v="6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x v="201"/>
    <b v="1"/>
    <x v="6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x v="45"/>
    <b v="1"/>
    <x v="6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x v="60"/>
    <b v="1"/>
    <x v="6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x v="13"/>
    <b v="1"/>
    <x v="6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x v="8"/>
    <b v="1"/>
    <x v="6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x v="250"/>
    <b v="1"/>
    <x v="6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x v="64"/>
    <b v="1"/>
    <x v="6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x v="288"/>
    <b v="1"/>
    <x v="6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x v="26"/>
    <b v="1"/>
    <x v="6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x v="129"/>
    <b v="1"/>
    <x v="6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x v="10"/>
    <b v="1"/>
    <x v="6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x v="77"/>
    <b v="1"/>
    <x v="6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x v="17"/>
    <b v="1"/>
    <x v="6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x v="25"/>
    <b v="1"/>
    <x v="6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x v="59"/>
    <b v="1"/>
    <x v="6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x v="141"/>
    <b v="1"/>
    <x v="6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x v="68"/>
    <b v="1"/>
    <x v="6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x v="22"/>
    <b v="1"/>
    <x v="6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x v="43"/>
    <b v="1"/>
    <x v="6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x v="9"/>
    <b v="1"/>
    <x v="6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x v="162"/>
    <b v="1"/>
    <x v="6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x v="20"/>
    <b v="1"/>
    <x v="6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x v="25"/>
    <b v="1"/>
    <x v="6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x v="43"/>
    <b v="1"/>
    <x v="6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x v="9"/>
    <b v="1"/>
    <x v="6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x v="70"/>
    <b v="1"/>
    <x v="6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x v="38"/>
    <b v="1"/>
    <x v="6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x v="77"/>
    <b v="1"/>
    <x v="6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x v="25"/>
    <b v="1"/>
    <x v="6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x v="64"/>
    <b v="1"/>
    <x v="6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x v="50"/>
    <b v="1"/>
    <x v="6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x v="38"/>
    <b v="1"/>
    <x v="6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x v="165"/>
    <b v="1"/>
    <x v="6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x v="74"/>
    <b v="1"/>
    <x v="6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x v="17"/>
    <b v="1"/>
    <x v="6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x v="10"/>
    <b v="1"/>
    <x v="6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x v="8"/>
    <b v="1"/>
    <x v="6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x v="57"/>
    <b v="1"/>
    <x v="6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x v="229"/>
    <b v="1"/>
    <x v="6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x v="251"/>
    <b v="1"/>
    <x v="6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x v="17"/>
    <b v="1"/>
    <x v="6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x v="42"/>
    <b v="1"/>
    <x v="6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x v="5"/>
    <b v="1"/>
    <x v="6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x v="57"/>
    <b v="1"/>
    <x v="6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x v="287"/>
    <b v="1"/>
    <x v="6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x v="82"/>
    <b v="1"/>
    <x v="6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x v="209"/>
    <b v="1"/>
    <x v="6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x v="23"/>
    <b v="1"/>
    <x v="6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x v="51"/>
    <b v="1"/>
    <x v="6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x v="70"/>
    <b v="1"/>
    <x v="6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x v="57"/>
    <b v="1"/>
    <x v="6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x v="79"/>
    <b v="1"/>
    <x v="6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x v="70"/>
    <b v="1"/>
    <x v="6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x v="7"/>
    <b v="1"/>
    <x v="6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x v="66"/>
    <b v="1"/>
    <x v="6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x v="62"/>
    <b v="1"/>
    <x v="6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x v="195"/>
    <b v="1"/>
    <x v="6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x v="144"/>
    <b v="1"/>
    <x v="6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x v="182"/>
    <b v="1"/>
    <x v="6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x v="34"/>
    <b v="1"/>
    <x v="6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x v="209"/>
    <b v="1"/>
    <x v="6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x v="66"/>
    <b v="1"/>
    <x v="6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x v="36"/>
    <b v="1"/>
    <x v="6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x v="60"/>
    <b v="1"/>
    <x v="6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x v="250"/>
    <b v="1"/>
    <x v="6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x v="74"/>
    <b v="1"/>
    <x v="6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x v="73"/>
    <b v="1"/>
    <x v="6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x v="2"/>
    <b v="1"/>
    <x v="6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x v="60"/>
    <b v="1"/>
    <x v="6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x v="62"/>
    <b v="1"/>
    <x v="6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x v="250"/>
    <b v="1"/>
    <x v="6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x v="76"/>
    <b v="1"/>
    <x v="6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x v="72"/>
    <b v="1"/>
    <x v="6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x v="288"/>
    <b v="1"/>
    <x v="6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x v="2"/>
    <b v="1"/>
    <x v="6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x v="288"/>
    <b v="1"/>
    <x v="6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x v="288"/>
    <b v="1"/>
    <x v="6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x v="162"/>
    <b v="1"/>
    <x v="6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x v="44"/>
    <b v="1"/>
    <x v="6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x v="22"/>
    <b v="1"/>
    <x v="6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x v="70"/>
    <b v="1"/>
    <x v="6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x v="60"/>
    <b v="1"/>
    <x v="6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x v="250"/>
    <b v="1"/>
    <x v="6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x v="41"/>
    <b v="1"/>
    <x v="6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x v="51"/>
    <b v="1"/>
    <x v="6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x v="41"/>
    <b v="1"/>
    <x v="6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x v="10"/>
    <b v="1"/>
    <x v="6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x v="57"/>
    <b v="1"/>
    <x v="6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x v="34"/>
    <b v="1"/>
    <x v="6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x v="73"/>
    <b v="1"/>
    <x v="6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x v="67"/>
    <b v="1"/>
    <x v="6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x v="202"/>
    <b v="1"/>
    <x v="6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x v="62"/>
    <b v="1"/>
    <x v="6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x v="51"/>
    <b v="1"/>
    <x v="6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x v="33"/>
    <b v="1"/>
    <x v="6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x v="64"/>
    <b v="1"/>
    <x v="6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x v="62"/>
    <b v="1"/>
    <x v="6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x v="69"/>
    <b v="1"/>
    <x v="6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x v="144"/>
    <b v="1"/>
    <x v="6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x v="142"/>
    <b v="1"/>
    <x v="6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x v="63"/>
    <b v="1"/>
    <x v="6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x v="69"/>
    <b v="1"/>
    <x v="6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x v="48"/>
    <b v="1"/>
    <x v="6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x v="77"/>
    <b v="1"/>
    <x v="6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x v="59"/>
    <b v="1"/>
    <x v="6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x v="19"/>
    <b v="1"/>
    <x v="6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x v="55"/>
    <b v="1"/>
    <x v="6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x v="74"/>
    <b v="1"/>
    <x v="6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x v="22"/>
    <b v="1"/>
    <x v="6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x v="386"/>
    <b v="1"/>
    <x v="6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x v="67"/>
    <b v="1"/>
    <x v="6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x v="57"/>
    <b v="1"/>
    <x v="6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x v="33"/>
    <b v="1"/>
    <x v="6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x v="183"/>
    <b v="1"/>
    <x v="6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x v="62"/>
    <b v="1"/>
    <x v="6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x v="22"/>
    <b v="1"/>
    <x v="6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x v="58"/>
    <b v="1"/>
    <x v="6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x v="268"/>
    <b v="1"/>
    <x v="6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x v="60"/>
    <b v="1"/>
    <x v="6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x v="54"/>
    <b v="1"/>
    <x v="6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x v="22"/>
    <b v="1"/>
    <x v="6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x v="10"/>
    <b v="1"/>
    <x v="6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x v="226"/>
    <b v="1"/>
    <x v="6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x v="62"/>
    <b v="1"/>
    <x v="6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x v="288"/>
    <b v="1"/>
    <x v="6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x v="31"/>
    <b v="1"/>
    <x v="6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x v="20"/>
    <b v="1"/>
    <x v="6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x v="9"/>
    <b v="1"/>
    <x v="6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x v="201"/>
    <b v="1"/>
    <x v="6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x v="28"/>
    <b v="1"/>
    <x v="6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x v="25"/>
    <b v="1"/>
    <x v="6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x v="9"/>
    <b v="1"/>
    <x v="6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x v="501"/>
    <b v="1"/>
    <x v="6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x v="19"/>
    <b v="1"/>
    <x v="6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x v="54"/>
    <b v="1"/>
    <x v="6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x v="142"/>
    <b v="1"/>
    <x v="6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x v="241"/>
    <b v="1"/>
    <x v="6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x v="162"/>
    <b v="1"/>
    <x v="6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x v="20"/>
    <b v="1"/>
    <x v="6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x v="57"/>
    <b v="1"/>
    <x v="6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x v="8"/>
    <b v="1"/>
    <x v="6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x v="44"/>
    <b v="1"/>
    <x v="6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x v="14"/>
    <b v="1"/>
    <x v="6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x v="10"/>
    <b v="1"/>
    <x v="6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x v="14"/>
    <b v="1"/>
    <x v="6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x v="55"/>
    <b v="1"/>
    <x v="6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x v="20"/>
    <b v="1"/>
    <x v="6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x v="82"/>
    <b v="1"/>
    <x v="6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x v="76"/>
    <b v="1"/>
    <x v="6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x v="43"/>
    <b v="1"/>
    <x v="6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x v="332"/>
    <b v="1"/>
    <x v="6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x v="81"/>
    <b v="1"/>
    <x v="6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x v="74"/>
    <b v="1"/>
    <x v="6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x v="77"/>
    <b v="1"/>
    <x v="6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x v="25"/>
    <b v="1"/>
    <x v="6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x v="74"/>
    <b v="1"/>
    <x v="6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x v="43"/>
    <b v="1"/>
    <x v="6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x v="72"/>
    <b v="1"/>
    <x v="6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x v="54"/>
    <b v="1"/>
    <x v="6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x v="300"/>
    <b v="1"/>
    <x v="6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x v="23"/>
    <b v="1"/>
    <x v="6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x v="241"/>
    <b v="1"/>
    <x v="6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x v="33"/>
    <b v="1"/>
    <x v="6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x v="202"/>
    <b v="1"/>
    <x v="6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x v="95"/>
    <b v="1"/>
    <x v="6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x v="196"/>
    <b v="1"/>
    <x v="6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x v="59"/>
    <b v="1"/>
    <x v="6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x v="2"/>
    <b v="1"/>
    <x v="6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x v="68"/>
    <b v="1"/>
    <x v="6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x v="17"/>
    <b v="1"/>
    <x v="6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x v="95"/>
    <b v="1"/>
    <x v="6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x v="41"/>
    <b v="1"/>
    <x v="6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x v="51"/>
    <b v="1"/>
    <x v="6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x v="74"/>
    <b v="1"/>
    <x v="6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x v="57"/>
    <b v="1"/>
    <x v="6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x v="80"/>
    <b v="1"/>
    <x v="6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x v="28"/>
    <b v="1"/>
    <x v="6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x v="72"/>
    <b v="1"/>
    <x v="6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x v="7"/>
    <b v="1"/>
    <x v="6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x v="50"/>
    <b v="1"/>
    <x v="6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x v="41"/>
    <b v="1"/>
    <x v="6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x v="31"/>
    <b v="1"/>
    <x v="6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x v="9"/>
    <b v="1"/>
    <x v="6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x v="74"/>
    <b v="1"/>
    <x v="6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x v="64"/>
    <b v="1"/>
    <x v="6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x v="162"/>
    <b v="1"/>
    <x v="6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x v="13"/>
    <b v="1"/>
    <x v="6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x v="7"/>
    <b v="1"/>
    <x v="6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x v="9"/>
    <b v="1"/>
    <x v="6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x v="26"/>
    <b v="1"/>
    <x v="6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x v="250"/>
    <b v="1"/>
    <x v="6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x v="43"/>
    <b v="1"/>
    <x v="6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x v="13"/>
    <b v="1"/>
    <x v="6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x v="66"/>
    <b v="1"/>
    <x v="6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x v="57"/>
    <b v="1"/>
    <x v="6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x v="438"/>
    <b v="1"/>
    <x v="6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x v="16"/>
    <b v="1"/>
    <x v="6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x v="64"/>
    <b v="1"/>
    <x v="6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x v="69"/>
    <b v="1"/>
    <x v="6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x v="70"/>
    <b v="1"/>
    <x v="6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x v="76"/>
    <b v="1"/>
    <x v="6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x v="53"/>
    <b v="1"/>
    <x v="6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x v="60"/>
    <b v="1"/>
    <x v="6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x v="78"/>
    <b v="0"/>
    <x v="40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x v="84"/>
    <b v="0"/>
    <x v="40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x v="29"/>
    <b v="0"/>
    <x v="40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x v="211"/>
    <b v="0"/>
    <x v="40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x v="29"/>
    <b v="0"/>
    <x v="40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x v="162"/>
    <b v="0"/>
    <x v="40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x v="59"/>
    <b v="0"/>
    <x v="40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x v="73"/>
    <b v="0"/>
    <x v="40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x v="78"/>
    <b v="0"/>
    <x v="40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x v="25"/>
    <b v="0"/>
    <x v="40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x v="84"/>
    <b v="0"/>
    <x v="40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x v="29"/>
    <b v="0"/>
    <x v="40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x v="83"/>
    <b v="0"/>
    <x v="40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x v="78"/>
    <b v="0"/>
    <x v="40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x v="84"/>
    <b v="0"/>
    <x v="40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x v="78"/>
    <b v="0"/>
    <x v="40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x v="8"/>
    <b v="0"/>
    <x v="40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x v="29"/>
    <b v="0"/>
    <x v="40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x v="22"/>
    <b v="0"/>
    <x v="40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x v="84"/>
    <b v="0"/>
    <x v="40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x v="196"/>
    <b v="1"/>
    <x v="6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x v="22"/>
    <b v="1"/>
    <x v="6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x v="57"/>
    <b v="1"/>
    <x v="6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x v="82"/>
    <b v="1"/>
    <x v="6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x v="57"/>
    <b v="1"/>
    <x v="6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x v="51"/>
    <b v="1"/>
    <x v="6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x v="44"/>
    <b v="1"/>
    <x v="6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x v="1"/>
    <b v="1"/>
    <x v="6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x v="67"/>
    <b v="1"/>
    <x v="6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x v="9"/>
    <b v="1"/>
    <x v="6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x v="9"/>
    <b v="1"/>
    <x v="6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x v="62"/>
    <b v="1"/>
    <x v="6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x v="19"/>
    <b v="1"/>
    <x v="6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x v="17"/>
    <b v="1"/>
    <x v="6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x v="244"/>
    <b v="1"/>
    <x v="6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x v="82"/>
    <b v="1"/>
    <x v="6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x v="10"/>
    <b v="1"/>
    <x v="6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x v="25"/>
    <b v="1"/>
    <x v="6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x v="44"/>
    <b v="1"/>
    <x v="6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x v="6"/>
    <b v="1"/>
    <x v="6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x v="33"/>
    <b v="1"/>
    <x v="6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x v="57"/>
    <b v="1"/>
    <x v="6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x v="8"/>
    <b v="1"/>
    <x v="6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x v="244"/>
    <b v="1"/>
    <x v="6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x v="7"/>
    <b v="1"/>
    <x v="6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x v="229"/>
    <b v="1"/>
    <x v="6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x v="162"/>
    <b v="1"/>
    <x v="6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x v="83"/>
    <b v="1"/>
    <x v="6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x v="38"/>
    <b v="1"/>
    <x v="6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x v="473"/>
    <b v="1"/>
    <x v="6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x v="162"/>
    <b v="1"/>
    <x v="6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x v="209"/>
    <b v="1"/>
    <x v="6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x v="69"/>
    <b v="1"/>
    <x v="6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x v="59"/>
    <b v="1"/>
    <x v="6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x v="85"/>
    <b v="1"/>
    <x v="6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x v="36"/>
    <b v="1"/>
    <x v="6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x v="23"/>
    <b v="1"/>
    <x v="6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x v="149"/>
    <b v="1"/>
    <x v="6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x v="79"/>
    <b v="1"/>
    <x v="6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x v="20"/>
    <b v="1"/>
    <x v="6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x v="70"/>
    <b v="1"/>
    <x v="6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x v="95"/>
    <b v="1"/>
    <x v="6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x v="162"/>
    <b v="1"/>
    <x v="6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x v="220"/>
    <b v="1"/>
    <x v="6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x v="57"/>
    <b v="1"/>
    <x v="6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x v="25"/>
    <b v="1"/>
    <x v="6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x v="65"/>
    <b v="1"/>
    <x v="6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x v="51"/>
    <b v="1"/>
    <x v="6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x v="76"/>
    <b v="1"/>
    <x v="6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x v="209"/>
    <b v="1"/>
    <x v="6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x v="327"/>
    <b v="1"/>
    <x v="6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x v="244"/>
    <b v="1"/>
    <x v="6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x v="59"/>
    <b v="1"/>
    <x v="6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x v="70"/>
    <b v="1"/>
    <x v="6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x v="64"/>
    <b v="1"/>
    <x v="6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x v="209"/>
    <b v="1"/>
    <x v="6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x v="74"/>
    <b v="1"/>
    <x v="6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x v="2"/>
    <b v="1"/>
    <x v="6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x v="62"/>
    <b v="1"/>
    <x v="6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x v="23"/>
    <b v="1"/>
    <x v="6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x v="70"/>
    <b v="1"/>
    <x v="6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x v="2"/>
    <b v="1"/>
    <x v="6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x v="74"/>
    <b v="1"/>
    <x v="6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x v="64"/>
    <b v="1"/>
    <x v="6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x v="201"/>
    <b v="1"/>
    <x v="6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x v="10"/>
    <b v="1"/>
    <x v="6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x v="174"/>
    <b v="1"/>
    <x v="6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x v="74"/>
    <b v="1"/>
    <x v="6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x v="54"/>
    <b v="1"/>
    <x v="6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x v="62"/>
    <b v="1"/>
    <x v="6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x v="67"/>
    <b v="1"/>
    <x v="6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x v="80"/>
    <b v="1"/>
    <x v="6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x v="244"/>
    <b v="1"/>
    <x v="6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x v="34"/>
    <b v="1"/>
    <x v="6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x v="2"/>
    <b v="1"/>
    <x v="6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x v="287"/>
    <b v="1"/>
    <x v="6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x v="30"/>
    <b v="1"/>
    <x v="6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x v="41"/>
    <b v="1"/>
    <x v="6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x v="67"/>
    <b v="1"/>
    <x v="6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x v="51"/>
    <b v="1"/>
    <x v="6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x v="162"/>
    <b v="0"/>
    <x v="6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x v="81"/>
    <b v="0"/>
    <x v="6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x v="29"/>
    <b v="0"/>
    <x v="6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x v="8"/>
    <b v="0"/>
    <x v="6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x v="80"/>
    <b v="0"/>
    <x v="6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x v="78"/>
    <b v="0"/>
    <x v="6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x v="63"/>
    <b v="0"/>
    <x v="6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x v="84"/>
    <b v="0"/>
    <x v="6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x v="29"/>
    <b v="0"/>
    <x v="6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x v="80"/>
    <b v="0"/>
    <x v="6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x v="79"/>
    <b v="0"/>
    <x v="6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x v="22"/>
    <b v="0"/>
    <x v="6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x v="25"/>
    <b v="0"/>
    <x v="6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x v="78"/>
    <b v="0"/>
    <x v="6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x v="80"/>
    <b v="0"/>
    <x v="6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x v="78"/>
    <b v="0"/>
    <x v="6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x v="78"/>
    <b v="0"/>
    <x v="6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x v="29"/>
    <b v="0"/>
    <x v="6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x v="29"/>
    <b v="0"/>
    <x v="6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x v="29"/>
    <b v="0"/>
    <x v="6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x v="47"/>
    <b v="1"/>
    <x v="40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x v="63"/>
    <b v="1"/>
    <x v="40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x v="33"/>
    <b v="1"/>
    <x v="40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x v="202"/>
    <b v="1"/>
    <x v="40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x v="41"/>
    <b v="1"/>
    <x v="40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x v="209"/>
    <b v="1"/>
    <x v="40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x v="74"/>
    <b v="1"/>
    <x v="40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x v="33"/>
    <b v="1"/>
    <x v="40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x v="57"/>
    <b v="1"/>
    <x v="40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x v="133"/>
    <b v="1"/>
    <x v="40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x v="55"/>
    <b v="1"/>
    <x v="40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x v="106"/>
    <b v="1"/>
    <x v="40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x v="110"/>
    <b v="1"/>
    <x v="40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x v="83"/>
    <b v="1"/>
    <x v="40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x v="33"/>
    <b v="1"/>
    <x v="40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x v="99"/>
    <b v="1"/>
    <x v="40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x v="74"/>
    <b v="1"/>
    <x v="40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x v="329"/>
    <b v="1"/>
    <x v="40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x v="93"/>
    <b v="1"/>
    <x v="40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x v="66"/>
    <b v="1"/>
    <x v="40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x v="6"/>
    <b v="1"/>
    <x v="40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x v="41"/>
    <b v="1"/>
    <x v="40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x v="9"/>
    <b v="1"/>
    <x v="40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x v="44"/>
    <b v="1"/>
    <x v="40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x v="51"/>
    <b v="1"/>
    <x v="40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x v="7"/>
    <b v="1"/>
    <x v="40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x v="20"/>
    <b v="1"/>
    <x v="40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x v="25"/>
    <b v="1"/>
    <x v="40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x v="225"/>
    <b v="1"/>
    <x v="40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x v="211"/>
    <b v="1"/>
    <x v="40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x v="17"/>
    <b v="1"/>
    <x v="40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x v="248"/>
    <b v="1"/>
    <x v="40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x v="209"/>
    <b v="1"/>
    <x v="40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x v="47"/>
    <b v="1"/>
    <x v="40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x v="74"/>
    <b v="1"/>
    <x v="40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x v="54"/>
    <b v="1"/>
    <x v="40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x v="73"/>
    <b v="1"/>
    <x v="40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x v="209"/>
    <b v="1"/>
    <x v="40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x v="26"/>
    <b v="1"/>
    <x v="40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x v="73"/>
    <b v="1"/>
    <x v="40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x v="29"/>
    <b v="0"/>
    <x v="40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x v="80"/>
    <b v="0"/>
    <x v="40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x v="78"/>
    <b v="0"/>
    <x v="40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x v="78"/>
    <b v="0"/>
    <x v="40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x v="84"/>
    <b v="0"/>
    <x v="40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x v="54"/>
    <b v="0"/>
    <x v="40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x v="29"/>
    <b v="0"/>
    <x v="40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x v="84"/>
    <b v="0"/>
    <x v="40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x v="29"/>
    <b v="0"/>
    <x v="40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x v="77"/>
    <b v="0"/>
    <x v="40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x v="81"/>
    <b v="0"/>
    <x v="40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x v="80"/>
    <b v="0"/>
    <x v="40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x v="38"/>
    <b v="0"/>
    <x v="40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x v="82"/>
    <b v="0"/>
    <x v="40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x v="78"/>
    <b v="0"/>
    <x v="40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x v="244"/>
    <b v="0"/>
    <x v="40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x v="78"/>
    <b v="0"/>
    <x v="40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x v="84"/>
    <b v="0"/>
    <x v="40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x v="29"/>
    <b v="0"/>
    <x v="40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x v="82"/>
    <b v="0"/>
    <x v="40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x v="54"/>
    <b v="1"/>
    <x v="6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x v="44"/>
    <b v="1"/>
    <x v="6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x v="55"/>
    <b v="1"/>
    <x v="6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x v="10"/>
    <b v="1"/>
    <x v="6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x v="202"/>
    <b v="1"/>
    <x v="6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x v="74"/>
    <b v="1"/>
    <x v="6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x v="69"/>
    <b v="1"/>
    <x v="6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x v="9"/>
    <b v="1"/>
    <x v="6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x v="77"/>
    <b v="1"/>
    <x v="6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x v="9"/>
    <b v="1"/>
    <x v="6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x v="73"/>
    <b v="1"/>
    <x v="6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x v="55"/>
    <b v="1"/>
    <x v="6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x v="9"/>
    <b v="1"/>
    <x v="6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x v="67"/>
    <b v="1"/>
    <x v="6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x v="88"/>
    <b v="1"/>
    <x v="6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x v="14"/>
    <b v="1"/>
    <x v="6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x v="63"/>
    <b v="1"/>
    <x v="6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x v="72"/>
    <b v="1"/>
    <x v="6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x v="55"/>
    <b v="1"/>
    <x v="6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x v="71"/>
    <b v="1"/>
    <x v="6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x v="33"/>
    <b v="1"/>
    <x v="6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x v="22"/>
    <b v="1"/>
    <x v="6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x v="83"/>
    <b v="1"/>
    <x v="6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x v="82"/>
    <b v="1"/>
    <x v="6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x v="82"/>
    <b v="1"/>
    <x v="6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x v="9"/>
    <b v="1"/>
    <x v="6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x v="7"/>
    <b v="1"/>
    <x v="6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x v="22"/>
    <b v="1"/>
    <x v="6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x v="25"/>
    <b v="1"/>
    <x v="6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x v="57"/>
    <b v="1"/>
    <x v="6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x v="61"/>
    <b v="1"/>
    <x v="6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x v="58"/>
    <b v="1"/>
    <x v="6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x v="83"/>
    <b v="1"/>
    <x v="6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x v="69"/>
    <b v="0"/>
    <x v="6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x v="23"/>
    <b v="0"/>
    <x v="6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x v="10"/>
    <b v="0"/>
    <x v="6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x v="133"/>
    <b v="0"/>
    <x v="6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x v="8"/>
    <b v="0"/>
    <x v="6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x v="22"/>
    <b v="0"/>
    <x v="6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x v="82"/>
    <b v="0"/>
    <x v="6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x v="68"/>
    <b v="0"/>
    <x v="6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x v="33"/>
    <b v="0"/>
    <x v="6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x v="80"/>
    <b v="0"/>
    <x v="6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x v="54"/>
    <b v="0"/>
    <x v="6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x v="84"/>
    <b v="0"/>
    <x v="6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x v="84"/>
    <b v="0"/>
    <x v="6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x v="9"/>
    <b v="0"/>
    <x v="6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x v="29"/>
    <b v="0"/>
    <x v="6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x v="29"/>
    <b v="0"/>
    <x v="6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x v="80"/>
    <b v="0"/>
    <x v="6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x v="29"/>
    <b v="0"/>
    <x v="6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x v="29"/>
    <b v="0"/>
    <x v="6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x v="62"/>
    <b v="0"/>
    <x v="6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x v="29"/>
    <b v="0"/>
    <x v="6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x v="29"/>
    <b v="0"/>
    <x v="6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x v="78"/>
    <b v="0"/>
    <x v="6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x v="83"/>
    <b v="0"/>
    <x v="6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x v="25"/>
    <b v="0"/>
    <x v="6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x v="84"/>
    <b v="0"/>
    <x v="6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x v="81"/>
    <b v="0"/>
    <x v="6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x v="29"/>
    <b v="0"/>
    <x v="40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x v="41"/>
    <b v="0"/>
    <x v="40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x v="73"/>
    <b v="0"/>
    <x v="40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x v="83"/>
    <b v="0"/>
    <x v="40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x v="78"/>
    <b v="0"/>
    <x v="40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x v="78"/>
    <b v="0"/>
    <x v="40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x v="78"/>
    <b v="0"/>
    <x v="40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x v="78"/>
    <b v="0"/>
    <x v="40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x v="67"/>
    <b v="0"/>
    <x v="40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x v="25"/>
    <b v="0"/>
    <x v="40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x v="29"/>
    <b v="0"/>
    <x v="40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x v="78"/>
    <b v="0"/>
    <x v="40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x v="57"/>
    <b v="0"/>
    <x v="40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x v="29"/>
    <b v="0"/>
    <x v="40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x v="78"/>
    <b v="0"/>
    <x v="40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x v="78"/>
    <b v="0"/>
    <x v="40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x v="78"/>
    <b v="0"/>
    <x v="40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x v="78"/>
    <b v="0"/>
    <x v="40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x v="78"/>
    <b v="0"/>
    <x v="40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x v="84"/>
    <b v="0"/>
    <x v="40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x v="25"/>
    <b v="0"/>
    <x v="6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x v="82"/>
    <b v="0"/>
    <x v="6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x v="22"/>
    <b v="0"/>
    <x v="6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x v="63"/>
    <b v="0"/>
    <x v="6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x v="78"/>
    <b v="0"/>
    <x v="6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x v="87"/>
    <b v="0"/>
    <x v="6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x v="202"/>
    <b v="0"/>
    <x v="6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x v="29"/>
    <b v="0"/>
    <x v="6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x v="80"/>
    <b v="0"/>
    <x v="6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x v="73"/>
    <b v="0"/>
    <x v="6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x v="38"/>
    <b v="0"/>
    <x v="6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x v="84"/>
    <b v="0"/>
    <x v="6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x v="81"/>
    <b v="0"/>
    <x v="6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x v="29"/>
    <b v="0"/>
    <x v="6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x v="162"/>
    <b v="0"/>
    <x v="6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x v="78"/>
    <b v="0"/>
    <x v="6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x v="84"/>
    <b v="0"/>
    <x v="6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x v="63"/>
    <b v="0"/>
    <x v="6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x v="38"/>
    <b v="0"/>
    <x v="6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x v="80"/>
    <b v="0"/>
    <x v="6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x v="80"/>
    <b v="0"/>
    <x v="6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x v="80"/>
    <b v="0"/>
    <x v="6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x v="83"/>
    <b v="0"/>
    <x v="6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x v="17"/>
    <b v="0"/>
    <x v="6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x v="29"/>
    <b v="0"/>
    <x v="6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x v="63"/>
    <b v="0"/>
    <x v="6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x v="74"/>
    <b v="0"/>
    <x v="6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x v="29"/>
    <b v="0"/>
    <x v="6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x v="78"/>
    <b v="0"/>
    <x v="6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x v="29"/>
    <b v="0"/>
    <x v="6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x v="83"/>
    <b v="0"/>
    <x v="6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x v="83"/>
    <b v="0"/>
    <x v="6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x v="83"/>
    <b v="0"/>
    <x v="6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x v="78"/>
    <b v="0"/>
    <x v="6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x v="79"/>
    <b v="0"/>
    <x v="6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x v="57"/>
    <b v="0"/>
    <x v="6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x v="244"/>
    <b v="0"/>
    <x v="6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x v="83"/>
    <b v="0"/>
    <x v="6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x v="29"/>
    <b v="0"/>
    <x v="6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x v="84"/>
    <b v="0"/>
    <x v="6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x v="63"/>
    <b v="0"/>
    <x v="6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x v="25"/>
    <b v="0"/>
    <x v="6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x v="78"/>
    <b v="0"/>
    <x v="6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x v="78"/>
    <b v="0"/>
    <x v="6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x v="29"/>
    <b v="0"/>
    <x v="6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x v="8"/>
    <b v="0"/>
    <x v="6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x v="8"/>
    <b v="0"/>
    <x v="6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x v="23"/>
    <b v="0"/>
    <x v="6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x v="78"/>
    <b v="0"/>
    <x v="6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x v="73"/>
    <b v="0"/>
    <x v="6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x v="81"/>
    <b v="0"/>
    <x v="6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x v="29"/>
    <b v="0"/>
    <x v="6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x v="84"/>
    <b v="0"/>
    <x v="6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x v="84"/>
    <b v="0"/>
    <x v="6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x v="78"/>
    <b v="0"/>
    <x v="6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x v="62"/>
    <b v="0"/>
    <x v="6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x v="78"/>
    <b v="0"/>
    <x v="6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x v="29"/>
    <b v="0"/>
    <x v="6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x v="81"/>
    <b v="0"/>
    <x v="6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x v="84"/>
    <b v="0"/>
    <x v="6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x v="78"/>
    <b v="0"/>
    <x v="6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x v="58"/>
    <b v="0"/>
    <x v="6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x v="29"/>
    <b v="0"/>
    <x v="6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x v="29"/>
    <b v="0"/>
    <x v="6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x v="29"/>
    <b v="0"/>
    <x v="6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x v="78"/>
    <b v="0"/>
    <x v="6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x v="78"/>
    <b v="0"/>
    <x v="6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x v="22"/>
    <b v="0"/>
    <x v="6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x v="78"/>
    <b v="0"/>
    <x v="6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x v="29"/>
    <b v="0"/>
    <x v="6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x v="38"/>
    <b v="0"/>
    <x v="6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x v="8"/>
    <b v="0"/>
    <x v="6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x v="80"/>
    <b v="0"/>
    <x v="6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x v="84"/>
    <b v="0"/>
    <x v="6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x v="83"/>
    <b v="0"/>
    <x v="6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x v="78"/>
    <b v="0"/>
    <x v="6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x v="83"/>
    <b v="0"/>
    <x v="6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x v="80"/>
    <b v="0"/>
    <x v="6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x v="84"/>
    <b v="0"/>
    <x v="6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x v="73"/>
    <b v="0"/>
    <x v="6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x v="202"/>
    <b v="0"/>
    <x v="6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x v="79"/>
    <b v="0"/>
    <x v="6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x v="84"/>
    <b v="0"/>
    <x v="6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x v="79"/>
    <b v="0"/>
    <x v="6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x v="22"/>
    <b v="0"/>
    <x v="6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x v="77"/>
    <b v="0"/>
    <x v="6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x v="202"/>
    <b v="0"/>
    <x v="6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x v="78"/>
    <b v="0"/>
    <x v="6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x v="73"/>
    <b v="0"/>
    <x v="6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x v="79"/>
    <b v="0"/>
    <x v="6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x v="22"/>
    <b v="0"/>
    <x v="6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x v="79"/>
    <b v="0"/>
    <x v="6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x v="63"/>
    <b v="0"/>
    <x v="6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x v="63"/>
    <b v="0"/>
    <x v="6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x v="81"/>
    <b v="0"/>
    <x v="6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x v="67"/>
    <b v="0"/>
    <x v="6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x v="73"/>
    <b v="0"/>
    <x v="6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x v="10"/>
    <b v="0"/>
    <x v="6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x v="62"/>
    <b v="0"/>
    <x v="6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x v="62"/>
    <b v="0"/>
    <x v="6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x v="80"/>
    <b v="0"/>
    <x v="6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x v="78"/>
    <b v="0"/>
    <x v="6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x v="83"/>
    <b v="0"/>
    <x v="6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x v="29"/>
    <b v="0"/>
    <x v="6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x v="82"/>
    <b v="0"/>
    <x v="6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x v="29"/>
    <b v="0"/>
    <x v="6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x v="29"/>
    <b v="0"/>
    <x v="6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x v="80"/>
    <b v="0"/>
    <x v="6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x v="57"/>
    <b v="0"/>
    <x v="6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x v="78"/>
    <b v="0"/>
    <x v="6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x v="8"/>
    <b v="0"/>
    <x v="6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x v="25"/>
    <b v="0"/>
    <x v="6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x v="29"/>
    <b v="0"/>
    <x v="6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x v="25"/>
    <b v="0"/>
    <x v="6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x v="80"/>
    <b v="0"/>
    <x v="6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x v="84"/>
    <b v="0"/>
    <x v="6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x v="29"/>
    <b v="0"/>
    <x v="6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x v="84"/>
    <b v="0"/>
    <x v="6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x v="29"/>
    <b v="0"/>
    <x v="6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x v="29"/>
    <b v="0"/>
    <x v="6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x v="80"/>
    <b v="0"/>
    <x v="6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x v="83"/>
    <b v="0"/>
    <x v="6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x v="44"/>
    <b v="0"/>
    <x v="6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x v="80"/>
    <b v="0"/>
    <x v="6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x v="78"/>
    <b v="0"/>
    <x v="6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x v="84"/>
    <b v="0"/>
    <x v="6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x v="78"/>
    <b v="0"/>
    <x v="6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x v="29"/>
    <b v="0"/>
    <x v="6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x v="63"/>
    <b v="0"/>
    <x v="6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x v="84"/>
    <b v="0"/>
    <x v="6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x v="80"/>
    <b v="0"/>
    <x v="6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x v="80"/>
    <b v="0"/>
    <x v="6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x v="83"/>
    <b v="0"/>
    <x v="6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x v="84"/>
    <b v="0"/>
    <x v="6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x v="438"/>
    <b v="0"/>
    <x v="6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x v="78"/>
    <b v="0"/>
    <x v="6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x v="29"/>
    <b v="0"/>
    <x v="6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x v="80"/>
    <b v="0"/>
    <x v="6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x v="78"/>
    <b v="0"/>
    <x v="6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x v="63"/>
    <b v="0"/>
    <x v="6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x v="202"/>
    <b v="0"/>
    <x v="6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x v="78"/>
    <b v="0"/>
    <x v="6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x v="79"/>
    <b v="0"/>
    <x v="6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x v="78"/>
    <b v="0"/>
    <x v="6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x v="63"/>
    <b v="0"/>
    <x v="6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x v="225"/>
    <b v="0"/>
    <x v="6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x v="84"/>
    <b v="0"/>
    <x v="6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x v="20"/>
    <b v="0"/>
    <x v="6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x v="57"/>
    <b v="0"/>
    <x v="6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x v="84"/>
    <b v="0"/>
    <x v="6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x v="80"/>
    <b v="0"/>
    <x v="6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x v="81"/>
    <b v="0"/>
    <x v="6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x v="84"/>
    <b v="0"/>
    <x v="6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x v="84"/>
    <b v="0"/>
    <x v="6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x v="83"/>
    <b v="0"/>
    <x v="6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x v="78"/>
    <b v="0"/>
    <x v="6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x v="80"/>
    <b v="0"/>
    <x v="6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x v="29"/>
    <b v="0"/>
    <x v="6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x v="8"/>
    <b v="0"/>
    <x v="6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x v="80"/>
    <b v="0"/>
    <x v="6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x v="110"/>
    <b v="0"/>
    <x v="6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x v="29"/>
    <b v="0"/>
    <x v="6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x v="29"/>
    <b v="0"/>
    <x v="6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x v="78"/>
    <b v="0"/>
    <x v="6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x v="62"/>
    <b v="0"/>
    <x v="6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x v="84"/>
    <b v="0"/>
    <x v="6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x v="78"/>
    <b v="0"/>
    <x v="6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x v="64"/>
    <b v="0"/>
    <x v="6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x v="82"/>
    <b v="0"/>
    <x v="6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x v="79"/>
    <b v="0"/>
    <x v="6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x v="80"/>
    <b v="0"/>
    <x v="6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x v="63"/>
    <b v="0"/>
    <x v="6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x v="81"/>
    <b v="0"/>
    <x v="6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x v="78"/>
    <b v="0"/>
    <x v="6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x v="83"/>
    <b v="0"/>
    <x v="6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x v="82"/>
    <b v="0"/>
    <x v="6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x v="79"/>
    <b v="0"/>
    <x v="6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x v="80"/>
    <b v="0"/>
    <x v="6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x v="29"/>
    <b v="0"/>
    <x v="6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x v="57"/>
    <b v="0"/>
    <x v="6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x v="29"/>
    <b v="0"/>
    <x v="6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x v="62"/>
    <b v="0"/>
    <x v="6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x v="79"/>
    <b v="0"/>
    <x v="6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x v="78"/>
    <b v="0"/>
    <x v="6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x v="84"/>
    <b v="0"/>
    <x v="6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x v="84"/>
    <b v="0"/>
    <x v="6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x v="64"/>
    <b v="0"/>
    <x v="6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x v="62"/>
    <b v="0"/>
    <x v="6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x v="78"/>
    <b v="0"/>
    <x v="6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x v="79"/>
    <b v="0"/>
    <x v="6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x v="78"/>
    <b v="0"/>
    <x v="6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x v="29"/>
    <b v="0"/>
    <x v="6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x v="78"/>
    <b v="0"/>
    <x v="6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x v="8"/>
    <b v="0"/>
    <x v="6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x v="84"/>
    <b v="0"/>
    <x v="6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x v="79"/>
    <b v="0"/>
    <x v="6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x v="29"/>
    <b v="0"/>
    <x v="6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x v="29"/>
    <b v="0"/>
    <x v="6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x v="81"/>
    <b v="0"/>
    <x v="6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x v="78"/>
    <b v="0"/>
    <x v="6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x v="83"/>
    <b v="0"/>
    <x v="6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x v="22"/>
    <b v="0"/>
    <x v="6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x v="83"/>
    <b v="0"/>
    <x v="6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x v="22"/>
    <b v="0"/>
    <x v="6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x v="29"/>
    <b v="0"/>
    <x v="6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x v="80"/>
    <b v="0"/>
    <x v="6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x v="22"/>
    <b v="0"/>
    <x v="6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x v="29"/>
    <b v="0"/>
    <x v="6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x v="81"/>
    <b v="0"/>
    <x v="6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x v="78"/>
    <b v="0"/>
    <x v="6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x v="78"/>
    <b v="0"/>
    <x v="6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x v="29"/>
    <b v="0"/>
    <x v="6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x v="78"/>
    <b v="0"/>
    <x v="6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x v="78"/>
    <b v="0"/>
    <x v="6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x v="79"/>
    <b v="0"/>
    <x v="6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x v="79"/>
    <b v="0"/>
    <x v="6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x v="25"/>
    <b v="0"/>
    <x v="6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x v="79"/>
    <b v="0"/>
    <x v="6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x v="51"/>
    <b v="0"/>
    <x v="6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x v="80"/>
    <b v="0"/>
    <x v="6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x v="29"/>
    <b v="0"/>
    <x v="6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x v="78"/>
    <b v="0"/>
    <x v="6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x v="79"/>
    <b v="0"/>
    <x v="6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x v="79"/>
    <b v="0"/>
    <x v="6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x v="29"/>
    <b v="0"/>
    <x v="6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x v="83"/>
    <b v="0"/>
    <x v="6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17F68-597A-4ED5-896D-78CF8831A962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 countASubtotal="1">
      <items count="5">
        <item x="0"/>
        <item h="1" x="3"/>
        <item x="2"/>
        <item x="1"/>
        <item t="countA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2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topLeftCell="C2742" zoomScale="60" zoomScaleNormal="60" workbookViewId="0">
      <selection activeCell="N2748" sqref="N2748"/>
    </sheetView>
  </sheetViews>
  <sheetFormatPr defaultColWidth="8.84375" defaultRowHeight="14.6" x14ac:dyDescent="0.4"/>
  <cols>
    <col min="2" max="2" width="38.4609375" style="3" customWidth="1"/>
    <col min="3" max="3" width="40.3046875" style="3" customWidth="1"/>
    <col min="4" max="4" width="15.69140625" style="6" bestFit="1" customWidth="1"/>
    <col min="5" max="5" width="16.4609375" style="8" customWidth="1"/>
    <col min="6" max="6" width="21.3046875" customWidth="1"/>
    <col min="7" max="7" width="17.84375" customWidth="1"/>
    <col min="8" max="8" width="19.84375" customWidth="1"/>
    <col min="9" max="9" width="19.3046875" customWidth="1"/>
    <col min="10" max="10" width="17.84375" customWidth="1"/>
    <col min="11" max="11" width="15.4609375" customWidth="1"/>
    <col min="12" max="12" width="24.4609375" customWidth="1"/>
    <col min="13" max="13" width="36.4609375" customWidth="1"/>
    <col min="14" max="14" width="41.15234375" customWidth="1"/>
    <col min="15" max="15" width="17.4609375" bestFit="1" customWidth="1"/>
    <col min="17" max="21" width="14.921875" customWidth="1"/>
  </cols>
  <sheetData>
    <row r="1" spans="1:21" x14ac:dyDescent="0.4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" t="s">
        <v>8360</v>
      </c>
      <c r="T1" s="1" t="s">
        <v>8361</v>
      </c>
      <c r="U1" s="1" t="s">
        <v>8362</v>
      </c>
    </row>
    <row r="2" spans="1:21" ht="43.75" x14ac:dyDescent="0.4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1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</row>
    <row r="3" spans="1:21" ht="29.15" x14ac:dyDescent="0.4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 t="shared" ref="U3:U66" si="4">YEAR(S3)</f>
        <v>2017</v>
      </c>
    </row>
    <row r="4" spans="1:21" ht="43.75" x14ac:dyDescent="0.4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</row>
    <row r="5" spans="1:21" ht="29.15" x14ac:dyDescent="0.4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58.3" x14ac:dyDescent="0.4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3.75" x14ac:dyDescent="0.4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43.75" x14ac:dyDescent="0.4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58.3" x14ac:dyDescent="0.4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ht="29.15" x14ac:dyDescent="0.4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3.75" x14ac:dyDescent="0.4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43.75" x14ac:dyDescent="0.4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58.3" x14ac:dyDescent="0.4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58.3" x14ac:dyDescent="0.4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43.75" x14ac:dyDescent="0.4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29.15" x14ac:dyDescent="0.4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3.75" x14ac:dyDescent="0.4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43.75" x14ac:dyDescent="0.4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43.75" x14ac:dyDescent="0.4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3.75" x14ac:dyDescent="0.4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43.75" x14ac:dyDescent="0.4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3.75" x14ac:dyDescent="0.4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3.75" x14ac:dyDescent="0.4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29.15" x14ac:dyDescent="0.4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3.75" x14ac:dyDescent="0.4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29.15" x14ac:dyDescent="0.4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43.75" x14ac:dyDescent="0.4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43.75" x14ac:dyDescent="0.4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3.75" x14ac:dyDescent="0.4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29.15" x14ac:dyDescent="0.4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43.75" x14ac:dyDescent="0.4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3.75" x14ac:dyDescent="0.4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3.75" x14ac:dyDescent="0.4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58.3" x14ac:dyDescent="0.4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43.75" x14ac:dyDescent="0.4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43.75" x14ac:dyDescent="0.4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43.75" x14ac:dyDescent="0.4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29.15" x14ac:dyDescent="0.4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43.75" x14ac:dyDescent="0.4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3.75" x14ac:dyDescent="0.4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58.3" x14ac:dyDescent="0.4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43.75" x14ac:dyDescent="0.4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43.75" x14ac:dyDescent="0.4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43.75" x14ac:dyDescent="0.4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43.75" x14ac:dyDescent="0.4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58.3" x14ac:dyDescent="0.4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3.75" x14ac:dyDescent="0.4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3.75" x14ac:dyDescent="0.4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58.3" x14ac:dyDescent="0.4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43.75" x14ac:dyDescent="0.4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x14ac:dyDescent="0.4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3.75" x14ac:dyDescent="0.4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43.75" x14ac:dyDescent="0.4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3.75" x14ac:dyDescent="0.4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29.15" x14ac:dyDescent="0.4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58.3" x14ac:dyDescent="0.4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3.75" x14ac:dyDescent="0.4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29.15" x14ac:dyDescent="0.4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43.75" x14ac:dyDescent="0.4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43.75" x14ac:dyDescent="0.4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43.75" x14ac:dyDescent="0.4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3.75" x14ac:dyDescent="0.4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43.75" x14ac:dyDescent="0.4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43.75" x14ac:dyDescent="0.4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3.75" x14ac:dyDescent="0.4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43.75" x14ac:dyDescent="0.4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</row>
    <row r="67" spans="1:21" ht="43.75" x14ac:dyDescent="0.4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1">
        <f t="shared" ref="S67:S130" si="7">(((J67/60)/60)/24)+DATE(1970,1,1)</f>
        <v>41835.821226851855</v>
      </c>
      <c r="T67" s="11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9.15" x14ac:dyDescent="0.4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1">
        <f t="shared" si="7"/>
        <v>42539.849768518514</v>
      </c>
      <c r="T68" s="11">
        <f t="shared" si="8"/>
        <v>42569.849768518514</v>
      </c>
      <c r="U68">
        <f t="shared" si="9"/>
        <v>2016</v>
      </c>
    </row>
    <row r="69" spans="1:21" ht="43.75" x14ac:dyDescent="0.4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58.3" x14ac:dyDescent="0.4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43.75" x14ac:dyDescent="0.4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43.75" x14ac:dyDescent="0.4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3.75" x14ac:dyDescent="0.4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43.75" x14ac:dyDescent="0.4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43.75" x14ac:dyDescent="0.4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43.75" x14ac:dyDescent="0.4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3.75" x14ac:dyDescent="0.4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43.75" x14ac:dyDescent="0.4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3.75" x14ac:dyDescent="0.4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87.45" x14ac:dyDescent="0.4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3.75" x14ac:dyDescent="0.4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3.75" x14ac:dyDescent="0.4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43.75" x14ac:dyDescent="0.4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43.75" x14ac:dyDescent="0.4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43.75" x14ac:dyDescent="0.4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3.75" x14ac:dyDescent="0.4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43.75" x14ac:dyDescent="0.4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58.3" x14ac:dyDescent="0.4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3.75" x14ac:dyDescent="0.4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43.75" x14ac:dyDescent="0.4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3.75" x14ac:dyDescent="0.4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29.15" x14ac:dyDescent="0.4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3.75" x14ac:dyDescent="0.4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43.75" x14ac:dyDescent="0.4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58.3" x14ac:dyDescent="0.4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3.75" x14ac:dyDescent="0.4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43.75" x14ac:dyDescent="0.4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58.3" x14ac:dyDescent="0.4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3.75" x14ac:dyDescent="0.4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3.75" x14ac:dyDescent="0.4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29.15" x14ac:dyDescent="0.4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43.75" x14ac:dyDescent="0.4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43.75" x14ac:dyDescent="0.4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43.75" x14ac:dyDescent="0.4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43.75" x14ac:dyDescent="0.4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29.15" x14ac:dyDescent="0.4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3.75" x14ac:dyDescent="0.4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x14ac:dyDescent="0.4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43.75" x14ac:dyDescent="0.4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3.75" x14ac:dyDescent="0.4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3.75" x14ac:dyDescent="0.4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3.75" x14ac:dyDescent="0.4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3.75" x14ac:dyDescent="0.4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43.75" x14ac:dyDescent="0.4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29.15" x14ac:dyDescent="0.4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43.75" x14ac:dyDescent="0.4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x14ac:dyDescent="0.4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43.75" x14ac:dyDescent="0.4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58.3" x14ac:dyDescent="0.4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29.15" x14ac:dyDescent="0.4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43.75" x14ac:dyDescent="0.4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58.3" x14ac:dyDescent="0.4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1">
        <f t="shared" si="7"/>
        <v>42616.049849537041</v>
      </c>
      <c r="T122" s="11">
        <f t="shared" si="8"/>
        <v>42646.049849537041</v>
      </c>
      <c r="U122">
        <f t="shared" si="9"/>
        <v>2016</v>
      </c>
    </row>
    <row r="123" spans="1:21" ht="58.3" x14ac:dyDescent="0.4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1">
        <f t="shared" si="7"/>
        <v>42096.704976851848</v>
      </c>
      <c r="T123" s="11">
        <f t="shared" si="8"/>
        <v>42112.427777777775</v>
      </c>
      <c r="U123">
        <f t="shared" si="9"/>
        <v>2015</v>
      </c>
    </row>
    <row r="124" spans="1:21" ht="29.15" x14ac:dyDescent="0.4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1">
        <f t="shared" si="7"/>
        <v>42593.431793981479</v>
      </c>
      <c r="T124" s="11">
        <f t="shared" si="8"/>
        <v>42653.431793981479</v>
      </c>
      <c r="U124">
        <f t="shared" si="9"/>
        <v>2016</v>
      </c>
    </row>
    <row r="125" spans="1:21" ht="58.3" x14ac:dyDescent="0.4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1">
        <f t="shared" si="7"/>
        <v>41904.781990740739</v>
      </c>
      <c r="T125" s="11">
        <f t="shared" si="8"/>
        <v>41940.916666666664</v>
      </c>
      <c r="U125">
        <f t="shared" si="9"/>
        <v>2014</v>
      </c>
    </row>
    <row r="126" spans="1:21" ht="43.75" x14ac:dyDescent="0.4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1">
        <f t="shared" si="7"/>
        <v>42114.928726851853</v>
      </c>
      <c r="T126" s="11">
        <f t="shared" si="8"/>
        <v>42139.928726851853</v>
      </c>
      <c r="U126">
        <f t="shared" si="9"/>
        <v>2015</v>
      </c>
    </row>
    <row r="127" spans="1:21" ht="43.75" x14ac:dyDescent="0.4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1">
        <f t="shared" si="7"/>
        <v>42709.993981481486</v>
      </c>
      <c r="T127" s="11">
        <f t="shared" si="8"/>
        <v>42769.993981481486</v>
      </c>
      <c r="U127">
        <f t="shared" si="9"/>
        <v>2016</v>
      </c>
    </row>
    <row r="128" spans="1:21" ht="43.75" x14ac:dyDescent="0.4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1">
        <f t="shared" si="7"/>
        <v>42135.589548611111</v>
      </c>
      <c r="T128" s="11">
        <f t="shared" si="8"/>
        <v>42166.083333333328</v>
      </c>
      <c r="U128">
        <f t="shared" si="9"/>
        <v>2015</v>
      </c>
    </row>
    <row r="129" spans="1:21" ht="43.75" x14ac:dyDescent="0.4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1">
        <f t="shared" si="7"/>
        <v>42067.62431712963</v>
      </c>
      <c r="T129" s="11">
        <f t="shared" si="8"/>
        <v>42097.582650462966</v>
      </c>
      <c r="U129">
        <f t="shared" si="9"/>
        <v>2015</v>
      </c>
    </row>
    <row r="130" spans="1:21" ht="29.15" x14ac:dyDescent="0.4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1">
        <f t="shared" si="7"/>
        <v>42628.22792824074</v>
      </c>
      <c r="T130" s="11">
        <f t="shared" si="8"/>
        <v>42663.22792824074</v>
      </c>
      <c r="U130">
        <f t="shared" si="9"/>
        <v>2016</v>
      </c>
    </row>
    <row r="131" spans="1:21" ht="58.3" x14ac:dyDescent="0.4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1">
        <f t="shared" ref="S131:S194" si="12">(((J131/60)/60)/24)+DATE(1970,1,1)</f>
        <v>41882.937303240738</v>
      </c>
      <c r="T131" s="11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75" x14ac:dyDescent="0.4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1">
        <f t="shared" si="12"/>
        <v>41778.915416666663</v>
      </c>
      <c r="T132" s="11">
        <f t="shared" si="13"/>
        <v>41806.844444444447</v>
      </c>
      <c r="U132">
        <f t="shared" si="14"/>
        <v>2014</v>
      </c>
    </row>
    <row r="133" spans="1:21" x14ac:dyDescent="0.4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1">
        <f t="shared" si="12"/>
        <v>42541.837511574078</v>
      </c>
      <c r="T133" s="11">
        <f t="shared" si="13"/>
        <v>42557</v>
      </c>
      <c r="U133">
        <f t="shared" si="14"/>
        <v>2016</v>
      </c>
    </row>
    <row r="134" spans="1:21" ht="43.75" x14ac:dyDescent="0.4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1">
        <f t="shared" si="12"/>
        <v>41905.812581018516</v>
      </c>
      <c r="T134" s="11">
        <f t="shared" si="13"/>
        <v>41950.854247685187</v>
      </c>
      <c r="U134">
        <f t="shared" si="14"/>
        <v>2014</v>
      </c>
    </row>
    <row r="135" spans="1:21" ht="29.15" x14ac:dyDescent="0.4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1">
        <f t="shared" si="12"/>
        <v>42491.80768518518</v>
      </c>
      <c r="T135" s="11">
        <f t="shared" si="13"/>
        <v>42521.729861111111</v>
      </c>
      <c r="U135">
        <f t="shared" si="14"/>
        <v>2016</v>
      </c>
    </row>
    <row r="136" spans="1:21" ht="29.15" x14ac:dyDescent="0.4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1">
        <f t="shared" si="12"/>
        <v>42221.909930555557</v>
      </c>
      <c r="T136" s="11">
        <f t="shared" si="13"/>
        <v>42251.708333333328</v>
      </c>
      <c r="U136">
        <f t="shared" si="14"/>
        <v>2015</v>
      </c>
    </row>
    <row r="137" spans="1:21" ht="43.75" x14ac:dyDescent="0.4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1">
        <f t="shared" si="12"/>
        <v>41788.381909722222</v>
      </c>
      <c r="T137" s="11">
        <f t="shared" si="13"/>
        <v>41821.791666666664</v>
      </c>
      <c r="U137">
        <f t="shared" si="14"/>
        <v>2014</v>
      </c>
    </row>
    <row r="138" spans="1:21" ht="58.3" x14ac:dyDescent="0.4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1">
        <f t="shared" si="12"/>
        <v>42096.410115740742</v>
      </c>
      <c r="T138" s="11">
        <f t="shared" si="13"/>
        <v>42140.427777777775</v>
      </c>
      <c r="U138">
        <f t="shared" si="14"/>
        <v>2015</v>
      </c>
    </row>
    <row r="139" spans="1:21" ht="43.75" x14ac:dyDescent="0.4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1">
        <f t="shared" si="12"/>
        <v>42239.573993055557</v>
      </c>
      <c r="T139" s="11">
        <f t="shared" si="13"/>
        <v>42289.573993055557</v>
      </c>
      <c r="U139">
        <f t="shared" si="14"/>
        <v>2015</v>
      </c>
    </row>
    <row r="140" spans="1:21" ht="43.75" x14ac:dyDescent="0.4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1">
        <f t="shared" si="12"/>
        <v>42186.257418981477</v>
      </c>
      <c r="T140" s="11">
        <f t="shared" si="13"/>
        <v>42217.207638888889</v>
      </c>
      <c r="U140">
        <f t="shared" si="14"/>
        <v>2015</v>
      </c>
    </row>
    <row r="141" spans="1:21" ht="43.75" x14ac:dyDescent="0.4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1">
        <f t="shared" si="12"/>
        <v>42187.920972222222</v>
      </c>
      <c r="T141" s="11">
        <f t="shared" si="13"/>
        <v>42197.920972222222</v>
      </c>
      <c r="U141">
        <f t="shared" si="14"/>
        <v>2015</v>
      </c>
    </row>
    <row r="142" spans="1:21" ht="43.75" x14ac:dyDescent="0.4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1">
        <f t="shared" si="12"/>
        <v>42053.198287037041</v>
      </c>
      <c r="T142" s="11">
        <f t="shared" si="13"/>
        <v>42083.15662037037</v>
      </c>
      <c r="U142">
        <f t="shared" si="14"/>
        <v>2015</v>
      </c>
    </row>
    <row r="143" spans="1:21" ht="43.75" x14ac:dyDescent="0.4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1">
        <f t="shared" si="12"/>
        <v>42110.153043981481</v>
      </c>
      <c r="T143" s="11">
        <f t="shared" si="13"/>
        <v>42155.153043981481</v>
      </c>
      <c r="U143">
        <f t="shared" si="14"/>
        <v>2015</v>
      </c>
    </row>
    <row r="144" spans="1:21" ht="43.75" x14ac:dyDescent="0.4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1">
        <f t="shared" si="12"/>
        <v>41938.893263888887</v>
      </c>
      <c r="T144" s="11">
        <f t="shared" si="13"/>
        <v>41959.934930555552</v>
      </c>
      <c r="U144">
        <f t="shared" si="14"/>
        <v>2014</v>
      </c>
    </row>
    <row r="145" spans="1:21" ht="43.75" x14ac:dyDescent="0.4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1">
        <f t="shared" si="12"/>
        <v>42559.064143518524</v>
      </c>
      <c r="T145" s="11">
        <f t="shared" si="13"/>
        <v>42616.246527777781</v>
      </c>
      <c r="U145">
        <f t="shared" si="14"/>
        <v>2016</v>
      </c>
    </row>
    <row r="146" spans="1:21" ht="43.75" x14ac:dyDescent="0.4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1">
        <f t="shared" si="12"/>
        <v>42047.762407407412</v>
      </c>
      <c r="T146" s="11">
        <f t="shared" si="13"/>
        <v>42107.72074074074</v>
      </c>
      <c r="U146">
        <f t="shared" si="14"/>
        <v>2015</v>
      </c>
    </row>
    <row r="147" spans="1:21" ht="43.75" x14ac:dyDescent="0.4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1">
        <f t="shared" si="12"/>
        <v>42200.542268518519</v>
      </c>
      <c r="T147" s="11">
        <f t="shared" si="13"/>
        <v>42227.542268518519</v>
      </c>
      <c r="U147">
        <f t="shared" si="14"/>
        <v>2015</v>
      </c>
    </row>
    <row r="148" spans="1:21" ht="43.75" x14ac:dyDescent="0.4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1">
        <f t="shared" si="12"/>
        <v>42693.016180555554</v>
      </c>
      <c r="T148" s="11">
        <f t="shared" si="13"/>
        <v>42753.016180555554</v>
      </c>
      <c r="U148">
        <f t="shared" si="14"/>
        <v>2016</v>
      </c>
    </row>
    <row r="149" spans="1:21" ht="29.15" x14ac:dyDescent="0.4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1">
        <f t="shared" si="12"/>
        <v>41969.767824074079</v>
      </c>
      <c r="T149" s="11">
        <f t="shared" si="13"/>
        <v>42012.762499999997</v>
      </c>
      <c r="U149">
        <f t="shared" si="14"/>
        <v>2014</v>
      </c>
    </row>
    <row r="150" spans="1:21" ht="43.75" x14ac:dyDescent="0.4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1">
        <f t="shared" si="12"/>
        <v>42397.281666666662</v>
      </c>
      <c r="T150" s="11">
        <f t="shared" si="13"/>
        <v>42427.281666666662</v>
      </c>
      <c r="U150">
        <f t="shared" si="14"/>
        <v>2016</v>
      </c>
    </row>
    <row r="151" spans="1:21" ht="43.75" x14ac:dyDescent="0.4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1">
        <f t="shared" si="12"/>
        <v>41968.172106481477</v>
      </c>
      <c r="T151" s="11">
        <f t="shared" si="13"/>
        <v>41998.333333333328</v>
      </c>
      <c r="U151">
        <f t="shared" si="14"/>
        <v>2014</v>
      </c>
    </row>
    <row r="152" spans="1:21" ht="43.75" x14ac:dyDescent="0.4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1">
        <f t="shared" si="12"/>
        <v>42090.161828703705</v>
      </c>
      <c r="T152" s="11">
        <f t="shared" si="13"/>
        <v>42150.161828703705</v>
      </c>
      <c r="U152">
        <f t="shared" si="14"/>
        <v>2015</v>
      </c>
    </row>
    <row r="153" spans="1:21" ht="43.75" x14ac:dyDescent="0.4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1">
        <f t="shared" si="12"/>
        <v>42113.550821759258</v>
      </c>
      <c r="T153" s="11">
        <f t="shared" si="13"/>
        <v>42173.550821759258</v>
      </c>
      <c r="U153">
        <f t="shared" si="14"/>
        <v>2015</v>
      </c>
    </row>
    <row r="154" spans="1:21" ht="29.15" x14ac:dyDescent="0.4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1">
        <f t="shared" si="12"/>
        <v>41875.077546296299</v>
      </c>
      <c r="T154" s="11">
        <f t="shared" si="13"/>
        <v>41905.077546296299</v>
      </c>
      <c r="U154">
        <f t="shared" si="14"/>
        <v>2014</v>
      </c>
    </row>
    <row r="155" spans="1:21" ht="43.75" x14ac:dyDescent="0.4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1">
        <f t="shared" si="12"/>
        <v>41933.586157407408</v>
      </c>
      <c r="T155" s="11">
        <f t="shared" si="13"/>
        <v>41975.627824074079</v>
      </c>
      <c r="U155">
        <f t="shared" si="14"/>
        <v>2014</v>
      </c>
    </row>
    <row r="156" spans="1:21" ht="43.75" x14ac:dyDescent="0.4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1">
        <f t="shared" si="12"/>
        <v>42115.547395833331</v>
      </c>
      <c r="T156" s="11">
        <f t="shared" si="13"/>
        <v>42158.547395833331</v>
      </c>
      <c r="U156">
        <f t="shared" si="14"/>
        <v>2015</v>
      </c>
    </row>
    <row r="157" spans="1:21" ht="58.3" x14ac:dyDescent="0.4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1">
        <f t="shared" si="12"/>
        <v>42168.559432870374</v>
      </c>
      <c r="T157" s="11">
        <f t="shared" si="13"/>
        <v>42208.559432870374</v>
      </c>
      <c r="U157">
        <f t="shared" si="14"/>
        <v>2015</v>
      </c>
    </row>
    <row r="158" spans="1:21" ht="58.3" x14ac:dyDescent="0.4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1">
        <f t="shared" si="12"/>
        <v>41794.124953703707</v>
      </c>
      <c r="T158" s="11">
        <f t="shared" si="13"/>
        <v>41854.124953703707</v>
      </c>
      <c r="U158">
        <f t="shared" si="14"/>
        <v>2014</v>
      </c>
    </row>
    <row r="159" spans="1:21" ht="43.75" x14ac:dyDescent="0.4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1">
        <f t="shared" si="12"/>
        <v>42396.911712962959</v>
      </c>
      <c r="T159" s="11">
        <f t="shared" si="13"/>
        <v>42426.911712962959</v>
      </c>
      <c r="U159">
        <f t="shared" si="14"/>
        <v>2016</v>
      </c>
    </row>
    <row r="160" spans="1:21" ht="43.75" x14ac:dyDescent="0.4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1">
        <f t="shared" si="12"/>
        <v>41904.07671296296</v>
      </c>
      <c r="T160" s="11">
        <f t="shared" si="13"/>
        <v>41934.07671296296</v>
      </c>
      <c r="U160">
        <f t="shared" si="14"/>
        <v>2014</v>
      </c>
    </row>
    <row r="161" spans="1:21" ht="43.75" x14ac:dyDescent="0.4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1">
        <f t="shared" si="12"/>
        <v>42514.434548611112</v>
      </c>
      <c r="T161" s="11">
        <f t="shared" si="13"/>
        <v>42554.434548611112</v>
      </c>
      <c r="U161">
        <f t="shared" si="14"/>
        <v>2016</v>
      </c>
    </row>
    <row r="162" spans="1:21" ht="43.75" x14ac:dyDescent="0.4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43.75" x14ac:dyDescent="0.4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3.75" x14ac:dyDescent="0.4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58.3" x14ac:dyDescent="0.4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43.75" x14ac:dyDescent="0.4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29.15" x14ac:dyDescent="0.4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3.75" x14ac:dyDescent="0.4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3.75" x14ac:dyDescent="0.4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43.75" x14ac:dyDescent="0.4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43.75" x14ac:dyDescent="0.4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43.75" x14ac:dyDescent="0.4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3.75" x14ac:dyDescent="0.4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3.75" x14ac:dyDescent="0.4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3.75" x14ac:dyDescent="0.4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43.75" x14ac:dyDescent="0.4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43.75" x14ac:dyDescent="0.4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43.75" x14ac:dyDescent="0.4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29.15" x14ac:dyDescent="0.4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29.15" x14ac:dyDescent="0.4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29.15" x14ac:dyDescent="0.4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3.75" x14ac:dyDescent="0.4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43.75" x14ac:dyDescent="0.4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43.75" x14ac:dyDescent="0.4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x14ac:dyDescent="0.4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43.75" x14ac:dyDescent="0.4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1">
        <f t="shared" si="12"/>
        <v>41825.791226851856</v>
      </c>
      <c r="T186" s="11">
        <f t="shared" si="13"/>
        <v>41883.165972222225</v>
      </c>
      <c r="U186">
        <f t="shared" si="14"/>
        <v>2014</v>
      </c>
    </row>
    <row r="187" spans="1:21" x14ac:dyDescent="0.4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1">
        <f t="shared" si="12"/>
        <v>42570.91133101852</v>
      </c>
      <c r="T187" s="11">
        <f t="shared" si="13"/>
        <v>42600.91133101852</v>
      </c>
      <c r="U187">
        <f t="shared" si="14"/>
        <v>2016</v>
      </c>
    </row>
    <row r="188" spans="1:21" ht="43.75" x14ac:dyDescent="0.4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1">
        <f t="shared" si="12"/>
        <v>42767.812893518523</v>
      </c>
      <c r="T188" s="11">
        <f t="shared" si="13"/>
        <v>42797.833333333328</v>
      </c>
      <c r="U188">
        <f t="shared" si="14"/>
        <v>2017</v>
      </c>
    </row>
    <row r="189" spans="1:21" ht="43.75" x14ac:dyDescent="0.4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1">
        <f t="shared" si="12"/>
        <v>42182.234456018516</v>
      </c>
      <c r="T189" s="11">
        <f t="shared" si="13"/>
        <v>42206.290972222225</v>
      </c>
      <c r="U189">
        <f t="shared" si="14"/>
        <v>2015</v>
      </c>
    </row>
    <row r="190" spans="1:21" ht="58.3" x14ac:dyDescent="0.4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1">
        <f t="shared" si="12"/>
        <v>41857.18304398148</v>
      </c>
      <c r="T190" s="11">
        <f t="shared" si="13"/>
        <v>41887.18304398148</v>
      </c>
      <c r="U190">
        <f t="shared" si="14"/>
        <v>2014</v>
      </c>
    </row>
    <row r="191" spans="1:21" ht="43.75" x14ac:dyDescent="0.4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1">
        <f t="shared" si="12"/>
        <v>42556.690706018519</v>
      </c>
      <c r="T191" s="11">
        <f t="shared" si="13"/>
        <v>42616.690706018519</v>
      </c>
      <c r="U191">
        <f t="shared" si="14"/>
        <v>2016</v>
      </c>
    </row>
    <row r="192" spans="1:21" x14ac:dyDescent="0.4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1">
        <f t="shared" si="12"/>
        <v>42527.650995370372</v>
      </c>
      <c r="T192" s="11">
        <f t="shared" si="13"/>
        <v>42537.650995370372</v>
      </c>
      <c r="U192">
        <f t="shared" si="14"/>
        <v>2016</v>
      </c>
    </row>
    <row r="193" spans="1:21" ht="43.75" x14ac:dyDescent="0.4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1">
        <f t="shared" si="12"/>
        <v>42239.441412037035</v>
      </c>
      <c r="T193" s="11">
        <f t="shared" si="13"/>
        <v>42279.441412037035</v>
      </c>
      <c r="U193">
        <f t="shared" si="14"/>
        <v>2015</v>
      </c>
    </row>
    <row r="194" spans="1:21" ht="58.3" x14ac:dyDescent="0.4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1">
        <f t="shared" si="12"/>
        <v>41899.792037037041</v>
      </c>
      <c r="T194" s="11">
        <f t="shared" si="13"/>
        <v>41929.792037037041</v>
      </c>
      <c r="U194">
        <f t="shared" si="14"/>
        <v>2014</v>
      </c>
    </row>
    <row r="195" spans="1:21" ht="58.3" x14ac:dyDescent="0.4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1">
        <f t="shared" ref="S195:S258" si="17">(((J195/60)/60)/24)+DATE(1970,1,1)</f>
        <v>41911.934791666667</v>
      </c>
      <c r="T195" s="11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75" x14ac:dyDescent="0.4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1">
        <f t="shared" si="17"/>
        <v>42375.996886574074</v>
      </c>
      <c r="T196" s="11">
        <f t="shared" si="18"/>
        <v>42435.996886574074</v>
      </c>
      <c r="U196">
        <f t="shared" si="19"/>
        <v>2016</v>
      </c>
    </row>
    <row r="197" spans="1:21" ht="43.75" x14ac:dyDescent="0.4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3.75" x14ac:dyDescent="0.4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43.75" x14ac:dyDescent="0.4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43.75" x14ac:dyDescent="0.4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43.75" x14ac:dyDescent="0.4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29.15" x14ac:dyDescent="0.4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43.75" x14ac:dyDescent="0.4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x14ac:dyDescent="0.4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43.75" x14ac:dyDescent="0.4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43.75" x14ac:dyDescent="0.4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3.75" x14ac:dyDescent="0.4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3.75" x14ac:dyDescent="0.4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3.75" x14ac:dyDescent="0.4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58.3" x14ac:dyDescent="0.4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43.75" x14ac:dyDescent="0.4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43.75" x14ac:dyDescent="0.4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43.75" x14ac:dyDescent="0.4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29.15" x14ac:dyDescent="0.4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3.75" x14ac:dyDescent="0.4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58.3" x14ac:dyDescent="0.4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43.75" x14ac:dyDescent="0.4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43.75" x14ac:dyDescent="0.4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x14ac:dyDescent="0.4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43.75" x14ac:dyDescent="0.4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29.15" x14ac:dyDescent="0.4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3.75" x14ac:dyDescent="0.4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x14ac:dyDescent="0.4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43.75" x14ac:dyDescent="0.4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43.75" x14ac:dyDescent="0.4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58.3" x14ac:dyDescent="0.4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3.75" x14ac:dyDescent="0.4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43.75" x14ac:dyDescent="0.4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3.75" x14ac:dyDescent="0.4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29.15" x14ac:dyDescent="0.4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43.75" x14ac:dyDescent="0.4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43.75" x14ac:dyDescent="0.4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43.75" x14ac:dyDescent="0.4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43.75" x14ac:dyDescent="0.4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3.75" x14ac:dyDescent="0.4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43.75" x14ac:dyDescent="0.4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43.75" x14ac:dyDescent="0.4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43.75" x14ac:dyDescent="0.4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ht="29.15" x14ac:dyDescent="0.4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43.75" x14ac:dyDescent="0.4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3.75" x14ac:dyDescent="0.4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58.3" x14ac:dyDescent="0.4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43.75" x14ac:dyDescent="0.4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3.75" x14ac:dyDescent="0.4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3.75" x14ac:dyDescent="0.4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58.3" x14ac:dyDescent="0.4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43.75" x14ac:dyDescent="0.4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3.75" x14ac:dyDescent="0.4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58.3" x14ac:dyDescent="0.4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43.75" x14ac:dyDescent="0.4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1">
        <f t="shared" si="17"/>
        <v>40870.774409722224</v>
      </c>
      <c r="T250" s="11">
        <f t="shared" si="18"/>
        <v>40915.774409722224</v>
      </c>
      <c r="U250">
        <f t="shared" si="19"/>
        <v>2011</v>
      </c>
    </row>
    <row r="251" spans="1:21" ht="58.3" x14ac:dyDescent="0.4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1">
        <f t="shared" si="17"/>
        <v>40332.923842592594</v>
      </c>
      <c r="T251" s="11">
        <f t="shared" si="18"/>
        <v>40412.736111111109</v>
      </c>
      <c r="U251">
        <f t="shared" si="19"/>
        <v>2010</v>
      </c>
    </row>
    <row r="252" spans="1:21" ht="43.75" x14ac:dyDescent="0.4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1">
        <f t="shared" si="17"/>
        <v>41401.565868055557</v>
      </c>
      <c r="T252" s="11">
        <f t="shared" si="18"/>
        <v>41431.565868055557</v>
      </c>
      <c r="U252">
        <f t="shared" si="19"/>
        <v>2013</v>
      </c>
    </row>
    <row r="253" spans="1:21" ht="43.75" x14ac:dyDescent="0.4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1">
        <f t="shared" si="17"/>
        <v>41013.787569444445</v>
      </c>
      <c r="T253" s="11">
        <f t="shared" si="18"/>
        <v>41045.791666666664</v>
      </c>
      <c r="U253">
        <f t="shared" si="19"/>
        <v>2012</v>
      </c>
    </row>
    <row r="254" spans="1:21" ht="43.75" x14ac:dyDescent="0.4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1">
        <f t="shared" si="17"/>
        <v>40266.662708333337</v>
      </c>
      <c r="T254" s="11">
        <f t="shared" si="18"/>
        <v>40330.165972222225</v>
      </c>
      <c r="U254">
        <f t="shared" si="19"/>
        <v>2010</v>
      </c>
    </row>
    <row r="255" spans="1:21" ht="58.3" x14ac:dyDescent="0.4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1">
        <f t="shared" si="17"/>
        <v>40924.650868055556</v>
      </c>
      <c r="T255" s="11">
        <f t="shared" si="18"/>
        <v>40954.650868055556</v>
      </c>
      <c r="U255">
        <f t="shared" si="19"/>
        <v>2012</v>
      </c>
    </row>
    <row r="256" spans="1:21" ht="43.75" x14ac:dyDescent="0.4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1">
        <f t="shared" si="17"/>
        <v>42263.952662037031</v>
      </c>
      <c r="T256" s="11">
        <f t="shared" si="18"/>
        <v>42294.083333333328</v>
      </c>
      <c r="U256">
        <f t="shared" si="19"/>
        <v>2015</v>
      </c>
    </row>
    <row r="257" spans="1:21" ht="29.15" x14ac:dyDescent="0.4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1">
        <f t="shared" si="17"/>
        <v>40588.526412037041</v>
      </c>
      <c r="T257" s="11">
        <f t="shared" si="18"/>
        <v>40618.48474537037</v>
      </c>
      <c r="U257">
        <f t="shared" si="19"/>
        <v>2011</v>
      </c>
    </row>
    <row r="258" spans="1:21" ht="43.75" x14ac:dyDescent="0.4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1">
        <f t="shared" si="17"/>
        <v>41319.769293981481</v>
      </c>
      <c r="T258" s="11">
        <f t="shared" si="18"/>
        <v>41349.769293981481</v>
      </c>
      <c r="U258">
        <f t="shared" si="19"/>
        <v>2013</v>
      </c>
    </row>
    <row r="259" spans="1:21" ht="43.75" x14ac:dyDescent="0.4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1">
        <f t="shared" ref="S259:S322" si="22">(((J259/60)/60)/24)+DATE(1970,1,1)</f>
        <v>42479.626875000002</v>
      </c>
      <c r="T259" s="11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58.3" x14ac:dyDescent="0.4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1">
        <f t="shared" si="22"/>
        <v>40682.051689814813</v>
      </c>
      <c r="T260" s="11">
        <f t="shared" si="23"/>
        <v>40712.051689814813</v>
      </c>
      <c r="U260">
        <f t="shared" si="24"/>
        <v>2011</v>
      </c>
    </row>
    <row r="261" spans="1:21" ht="58.3" x14ac:dyDescent="0.4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43.75" x14ac:dyDescent="0.4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29.15" x14ac:dyDescent="0.4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29.15" x14ac:dyDescent="0.4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58.3" x14ac:dyDescent="0.4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58.3" x14ac:dyDescent="0.4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58.3" x14ac:dyDescent="0.4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58.3" x14ac:dyDescent="0.4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3.75" x14ac:dyDescent="0.4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43.75" x14ac:dyDescent="0.4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43.75" x14ac:dyDescent="0.4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3.75" x14ac:dyDescent="0.4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43.75" x14ac:dyDescent="0.4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43.75" x14ac:dyDescent="0.4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58.3" x14ac:dyDescent="0.4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43.75" x14ac:dyDescent="0.4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3.75" x14ac:dyDescent="0.4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43.75" x14ac:dyDescent="0.4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58.3" x14ac:dyDescent="0.4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29.15" x14ac:dyDescent="0.4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43.75" x14ac:dyDescent="0.4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43.75" x14ac:dyDescent="0.4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43.75" x14ac:dyDescent="0.4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3.75" x14ac:dyDescent="0.4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29.15" x14ac:dyDescent="0.4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43.75" x14ac:dyDescent="0.4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3.75" x14ac:dyDescent="0.4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43.75" x14ac:dyDescent="0.4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29.15" x14ac:dyDescent="0.4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58.3" x14ac:dyDescent="0.4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43.75" x14ac:dyDescent="0.4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29.15" x14ac:dyDescent="0.4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3.75" x14ac:dyDescent="0.4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58.3" x14ac:dyDescent="0.4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43.75" x14ac:dyDescent="0.4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72.900000000000006" x14ac:dyDescent="0.4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43.75" x14ac:dyDescent="0.4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3.75" x14ac:dyDescent="0.4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43.75" x14ac:dyDescent="0.4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29.15" x14ac:dyDescent="0.4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58.3" x14ac:dyDescent="0.4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43.75" x14ac:dyDescent="0.4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3.75" x14ac:dyDescent="0.4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58.3" x14ac:dyDescent="0.4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3.75" x14ac:dyDescent="0.4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29.15" x14ac:dyDescent="0.4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43.75" x14ac:dyDescent="0.4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29.15" x14ac:dyDescent="0.4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x14ac:dyDescent="0.4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43.75" x14ac:dyDescent="0.4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43.75" x14ac:dyDescent="0.4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3.75" x14ac:dyDescent="0.4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3.75" x14ac:dyDescent="0.4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58.3" x14ac:dyDescent="0.4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1">
        <f t="shared" si="22"/>
        <v>41348.877685185187</v>
      </c>
      <c r="T314" s="11">
        <f t="shared" si="23"/>
        <v>41378.877685185187</v>
      </c>
      <c r="U314">
        <f t="shared" si="24"/>
        <v>2013</v>
      </c>
    </row>
    <row r="315" spans="1:21" ht="58.3" x14ac:dyDescent="0.4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1">
        <f t="shared" si="22"/>
        <v>40357.227939814817</v>
      </c>
      <c r="T315" s="11">
        <f t="shared" si="23"/>
        <v>40401.665972222225</v>
      </c>
      <c r="U315">
        <f t="shared" si="24"/>
        <v>2010</v>
      </c>
    </row>
    <row r="316" spans="1:21" ht="43.75" x14ac:dyDescent="0.4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1">
        <f t="shared" si="22"/>
        <v>41304.833194444444</v>
      </c>
      <c r="T316" s="11">
        <f t="shared" si="23"/>
        <v>41334.833194444444</v>
      </c>
      <c r="U316">
        <f t="shared" si="24"/>
        <v>2013</v>
      </c>
    </row>
    <row r="317" spans="1:21" ht="43.75" x14ac:dyDescent="0.4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1">
        <f t="shared" si="22"/>
        <v>41113.77238425926</v>
      </c>
      <c r="T317" s="11">
        <f t="shared" si="23"/>
        <v>41143.77238425926</v>
      </c>
      <c r="U317">
        <f t="shared" si="24"/>
        <v>2012</v>
      </c>
    </row>
    <row r="318" spans="1:21" ht="29.15" x14ac:dyDescent="0.4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1">
        <f t="shared" si="22"/>
        <v>41950.923576388886</v>
      </c>
      <c r="T318" s="11">
        <f t="shared" si="23"/>
        <v>41984.207638888889</v>
      </c>
      <c r="U318">
        <f t="shared" si="24"/>
        <v>2014</v>
      </c>
    </row>
    <row r="319" spans="1:21" ht="43.75" x14ac:dyDescent="0.4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1">
        <f t="shared" si="22"/>
        <v>41589.676886574074</v>
      </c>
      <c r="T319" s="11">
        <f t="shared" si="23"/>
        <v>41619.676886574074</v>
      </c>
      <c r="U319">
        <f t="shared" si="24"/>
        <v>2013</v>
      </c>
    </row>
    <row r="320" spans="1:21" ht="43.75" x14ac:dyDescent="0.4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1">
        <f t="shared" si="22"/>
        <v>41330.038784722223</v>
      </c>
      <c r="T320" s="11">
        <f t="shared" si="23"/>
        <v>41359.997118055559</v>
      </c>
      <c r="U320">
        <f t="shared" si="24"/>
        <v>2013</v>
      </c>
    </row>
    <row r="321" spans="1:21" ht="58.3" x14ac:dyDescent="0.4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1">
        <f t="shared" si="22"/>
        <v>40123.83829861111</v>
      </c>
      <c r="T321" s="11">
        <f t="shared" si="23"/>
        <v>40211.332638888889</v>
      </c>
      <c r="U321">
        <f t="shared" si="24"/>
        <v>2009</v>
      </c>
    </row>
    <row r="322" spans="1:21" ht="43.75" x14ac:dyDescent="0.4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1">
        <f t="shared" si="22"/>
        <v>42331.551307870366</v>
      </c>
      <c r="T322" s="11">
        <f t="shared" si="23"/>
        <v>42360.958333333328</v>
      </c>
      <c r="U322">
        <f t="shared" si="24"/>
        <v>2015</v>
      </c>
    </row>
    <row r="323" spans="1:21" ht="43.75" x14ac:dyDescent="0.4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1">
        <f t="shared" ref="S323:S386" si="27">(((J323/60)/60)/24)+DATE(1970,1,1)</f>
        <v>42647.446597222224</v>
      </c>
      <c r="T323" s="11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75" x14ac:dyDescent="0.4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1">
        <f t="shared" si="27"/>
        <v>42473.57</v>
      </c>
      <c r="T324" s="11">
        <f t="shared" si="28"/>
        <v>42503.57</v>
      </c>
      <c r="U324">
        <f t="shared" si="29"/>
        <v>2016</v>
      </c>
    </row>
    <row r="325" spans="1:21" ht="43.75" x14ac:dyDescent="0.4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3.75" x14ac:dyDescent="0.4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3.75" x14ac:dyDescent="0.4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3.75" x14ac:dyDescent="0.4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43.75" x14ac:dyDescent="0.4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3.75" x14ac:dyDescent="0.4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3.75" x14ac:dyDescent="0.4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43.75" x14ac:dyDescent="0.4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3.75" x14ac:dyDescent="0.4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43.75" x14ac:dyDescent="0.4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43.75" x14ac:dyDescent="0.4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58.3" x14ac:dyDescent="0.4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43.75" x14ac:dyDescent="0.4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3.75" x14ac:dyDescent="0.4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43.75" x14ac:dyDescent="0.4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43.75" x14ac:dyDescent="0.4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3.75" x14ac:dyDescent="0.4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3.75" x14ac:dyDescent="0.4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43.75" x14ac:dyDescent="0.4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29.15" x14ac:dyDescent="0.4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43.75" x14ac:dyDescent="0.4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58.3" x14ac:dyDescent="0.4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3.75" x14ac:dyDescent="0.4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43.75" x14ac:dyDescent="0.4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43.75" x14ac:dyDescent="0.4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43.75" x14ac:dyDescent="0.4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43.75" x14ac:dyDescent="0.4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3.75" x14ac:dyDescent="0.4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43.75" x14ac:dyDescent="0.4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43.75" x14ac:dyDescent="0.4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58.3" x14ac:dyDescent="0.4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43.75" x14ac:dyDescent="0.4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43.75" x14ac:dyDescent="0.4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43.75" x14ac:dyDescent="0.4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58.3" x14ac:dyDescent="0.4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3.75" x14ac:dyDescent="0.4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3.75" x14ac:dyDescent="0.4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43.75" x14ac:dyDescent="0.4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43.75" x14ac:dyDescent="0.4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58.3" x14ac:dyDescent="0.4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58.3" x14ac:dyDescent="0.4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43.75" x14ac:dyDescent="0.4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3.75" x14ac:dyDescent="0.4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3.75" x14ac:dyDescent="0.4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43.75" x14ac:dyDescent="0.4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43.75" x14ac:dyDescent="0.4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43.75" x14ac:dyDescent="0.4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43.75" x14ac:dyDescent="0.4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43.75" x14ac:dyDescent="0.4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29.15" x14ac:dyDescent="0.4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3.75" x14ac:dyDescent="0.4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43.75" x14ac:dyDescent="0.4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43.75" x14ac:dyDescent="0.4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43.75" x14ac:dyDescent="0.4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1">
        <f t="shared" si="27"/>
        <v>42576.452731481477</v>
      </c>
      <c r="T378" s="11">
        <f t="shared" si="28"/>
        <v>42607.452731481477</v>
      </c>
      <c r="U378">
        <f t="shared" si="29"/>
        <v>2016</v>
      </c>
    </row>
    <row r="379" spans="1:21" ht="43.75" x14ac:dyDescent="0.4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1">
        <f t="shared" si="27"/>
        <v>42292.250787037032</v>
      </c>
      <c r="T379" s="11">
        <f t="shared" si="28"/>
        <v>42322.292361111111</v>
      </c>
      <c r="U379">
        <f t="shared" si="29"/>
        <v>2015</v>
      </c>
    </row>
    <row r="380" spans="1:21" ht="58.3" x14ac:dyDescent="0.4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1">
        <f t="shared" si="27"/>
        <v>42370.571851851855</v>
      </c>
      <c r="T380" s="11">
        <f t="shared" si="28"/>
        <v>42394.994444444441</v>
      </c>
      <c r="U380">
        <f t="shared" si="29"/>
        <v>2016</v>
      </c>
    </row>
    <row r="381" spans="1:21" ht="43.75" x14ac:dyDescent="0.4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1">
        <f t="shared" si="27"/>
        <v>40987.688333333332</v>
      </c>
      <c r="T381" s="11">
        <f t="shared" si="28"/>
        <v>41032.688333333332</v>
      </c>
      <c r="U381">
        <f t="shared" si="29"/>
        <v>2012</v>
      </c>
    </row>
    <row r="382" spans="1:21" ht="58.3" x14ac:dyDescent="0.4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1">
        <f t="shared" si="27"/>
        <v>42367.719814814816</v>
      </c>
      <c r="T382" s="11">
        <f t="shared" si="28"/>
        <v>42392.719814814816</v>
      </c>
      <c r="U382">
        <f t="shared" si="29"/>
        <v>2015</v>
      </c>
    </row>
    <row r="383" spans="1:21" ht="43.75" x14ac:dyDescent="0.4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1">
        <f t="shared" si="27"/>
        <v>41085.698113425926</v>
      </c>
      <c r="T383" s="11">
        <f t="shared" si="28"/>
        <v>41120.208333333336</v>
      </c>
      <c r="U383">
        <f t="shared" si="29"/>
        <v>2012</v>
      </c>
    </row>
    <row r="384" spans="1:21" ht="58.3" x14ac:dyDescent="0.4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1">
        <f t="shared" si="27"/>
        <v>41144.709490740745</v>
      </c>
      <c r="T384" s="11">
        <f t="shared" si="28"/>
        <v>41158.709490740745</v>
      </c>
      <c r="U384">
        <f t="shared" si="29"/>
        <v>2012</v>
      </c>
    </row>
    <row r="385" spans="1:21" ht="43.75" x14ac:dyDescent="0.4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1">
        <f t="shared" si="27"/>
        <v>41755.117581018516</v>
      </c>
      <c r="T385" s="11">
        <f t="shared" si="28"/>
        <v>41778.117581018516</v>
      </c>
      <c r="U385">
        <f t="shared" si="29"/>
        <v>2014</v>
      </c>
    </row>
    <row r="386" spans="1:21" ht="43.75" x14ac:dyDescent="0.4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1">
        <f t="shared" si="27"/>
        <v>41980.781793981485</v>
      </c>
      <c r="T386" s="11">
        <f t="shared" si="28"/>
        <v>42010.781793981485</v>
      </c>
      <c r="U386">
        <f t="shared" si="29"/>
        <v>2014</v>
      </c>
    </row>
    <row r="387" spans="1:21" ht="43.75" x14ac:dyDescent="0.4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1">
        <f t="shared" ref="S387:S450" si="32">(((J387/60)/60)/24)+DATE(1970,1,1)</f>
        <v>41934.584502314814</v>
      </c>
      <c r="T387" s="11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75" x14ac:dyDescent="0.4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1">
        <f t="shared" si="32"/>
        <v>42211.951284722221</v>
      </c>
      <c r="T388" s="11">
        <f t="shared" si="33"/>
        <v>42226.951284722221</v>
      </c>
      <c r="U388">
        <f t="shared" si="34"/>
        <v>2015</v>
      </c>
    </row>
    <row r="389" spans="1:21" ht="58.3" x14ac:dyDescent="0.4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3.75" x14ac:dyDescent="0.4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58.3" x14ac:dyDescent="0.4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3.75" x14ac:dyDescent="0.4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3.75" x14ac:dyDescent="0.4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43.75" x14ac:dyDescent="0.4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43.75" x14ac:dyDescent="0.4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43.75" x14ac:dyDescent="0.4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3.75" x14ac:dyDescent="0.4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3.75" x14ac:dyDescent="0.4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58.3" x14ac:dyDescent="0.4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3.75" x14ac:dyDescent="0.4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58.3" x14ac:dyDescent="0.4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3.75" x14ac:dyDescent="0.4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43.75" x14ac:dyDescent="0.4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43.75" x14ac:dyDescent="0.4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3.75" x14ac:dyDescent="0.4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3.75" x14ac:dyDescent="0.4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29.15" x14ac:dyDescent="0.4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43.75" x14ac:dyDescent="0.4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3.75" x14ac:dyDescent="0.4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3.75" x14ac:dyDescent="0.4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3.75" x14ac:dyDescent="0.4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3.75" x14ac:dyDescent="0.4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43.75" x14ac:dyDescent="0.4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43.75" x14ac:dyDescent="0.4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3.75" x14ac:dyDescent="0.4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43.75" x14ac:dyDescent="0.4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58.3" x14ac:dyDescent="0.4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43.75" x14ac:dyDescent="0.4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43.75" x14ac:dyDescent="0.4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43.75" x14ac:dyDescent="0.4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3.75" x14ac:dyDescent="0.4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43.75" x14ac:dyDescent="0.4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43.75" x14ac:dyDescent="0.4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43.75" x14ac:dyDescent="0.4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3.75" x14ac:dyDescent="0.4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3.75" x14ac:dyDescent="0.4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43.75" x14ac:dyDescent="0.4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43.75" x14ac:dyDescent="0.4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58.3" x14ac:dyDescent="0.4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29.15" x14ac:dyDescent="0.4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58.3" x14ac:dyDescent="0.4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43.75" x14ac:dyDescent="0.4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3.75" x14ac:dyDescent="0.4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58.3" x14ac:dyDescent="0.4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58.3" x14ac:dyDescent="0.4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58.3" x14ac:dyDescent="0.4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58.3" x14ac:dyDescent="0.4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3.75" x14ac:dyDescent="0.4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3.75" x14ac:dyDescent="0.4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3.75" x14ac:dyDescent="0.4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43.75" x14ac:dyDescent="0.4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3.75" x14ac:dyDescent="0.4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1">
        <f t="shared" si="32"/>
        <v>42423.985567129625</v>
      </c>
      <c r="T442" s="11">
        <f t="shared" si="33"/>
        <v>42453.943900462968</v>
      </c>
      <c r="U442">
        <f t="shared" si="34"/>
        <v>2016</v>
      </c>
    </row>
    <row r="443" spans="1:21" ht="43.75" x14ac:dyDescent="0.4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1">
        <f t="shared" si="32"/>
        <v>41550.793935185182</v>
      </c>
      <c r="T443" s="11">
        <f t="shared" si="33"/>
        <v>41580.793935185182</v>
      </c>
      <c r="U443">
        <f t="shared" si="34"/>
        <v>2013</v>
      </c>
    </row>
    <row r="444" spans="1:21" x14ac:dyDescent="0.4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1">
        <f t="shared" si="32"/>
        <v>42024.888692129629</v>
      </c>
      <c r="T444" s="11">
        <f t="shared" si="33"/>
        <v>42054.888692129629</v>
      </c>
      <c r="U444">
        <f t="shared" si="34"/>
        <v>2015</v>
      </c>
    </row>
    <row r="445" spans="1:21" ht="43.75" x14ac:dyDescent="0.4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1">
        <f t="shared" si="32"/>
        <v>41650.015057870369</v>
      </c>
      <c r="T445" s="11">
        <f t="shared" si="33"/>
        <v>41680.015057870369</v>
      </c>
      <c r="U445">
        <f t="shared" si="34"/>
        <v>2014</v>
      </c>
    </row>
    <row r="446" spans="1:21" ht="43.75" x14ac:dyDescent="0.4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1">
        <f t="shared" si="32"/>
        <v>40894.906956018516</v>
      </c>
      <c r="T446" s="11">
        <f t="shared" si="33"/>
        <v>40954.906956018516</v>
      </c>
      <c r="U446">
        <f t="shared" si="34"/>
        <v>2011</v>
      </c>
    </row>
    <row r="447" spans="1:21" ht="43.75" x14ac:dyDescent="0.4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1">
        <f t="shared" si="32"/>
        <v>42130.335358796292</v>
      </c>
      <c r="T447" s="11">
        <f t="shared" si="33"/>
        <v>42145.335358796292</v>
      </c>
      <c r="U447">
        <f t="shared" si="34"/>
        <v>2015</v>
      </c>
    </row>
    <row r="448" spans="1:21" ht="43.75" x14ac:dyDescent="0.4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1">
        <f t="shared" si="32"/>
        <v>42037.083564814813</v>
      </c>
      <c r="T448" s="11">
        <f t="shared" si="33"/>
        <v>42067.083564814813</v>
      </c>
      <c r="U448">
        <f t="shared" si="34"/>
        <v>2015</v>
      </c>
    </row>
    <row r="449" spans="1:21" ht="43.75" x14ac:dyDescent="0.4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1">
        <f t="shared" si="32"/>
        <v>41331.555127314816</v>
      </c>
      <c r="T449" s="11">
        <f t="shared" si="33"/>
        <v>41356.513460648144</v>
      </c>
      <c r="U449">
        <f t="shared" si="34"/>
        <v>2013</v>
      </c>
    </row>
    <row r="450" spans="1:21" ht="43.75" x14ac:dyDescent="0.4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1">
        <f t="shared" si="32"/>
        <v>41753.758043981477</v>
      </c>
      <c r="T450" s="11">
        <f t="shared" si="33"/>
        <v>41773.758043981477</v>
      </c>
      <c r="U450">
        <f t="shared" si="34"/>
        <v>2014</v>
      </c>
    </row>
    <row r="451" spans="1:21" ht="43.75" x14ac:dyDescent="0.4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1">
        <f t="shared" ref="S451:S514" si="37">(((J451/60)/60)/24)+DATE(1970,1,1)</f>
        <v>41534.568113425928</v>
      </c>
      <c r="T451" s="11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75" x14ac:dyDescent="0.4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1">
        <f t="shared" si="37"/>
        <v>41654.946759259255</v>
      </c>
      <c r="T452" s="11">
        <f t="shared" si="38"/>
        <v>41684.946759259255</v>
      </c>
      <c r="U452">
        <f t="shared" si="39"/>
        <v>2014</v>
      </c>
    </row>
    <row r="453" spans="1:21" ht="43.75" x14ac:dyDescent="0.4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29.15" x14ac:dyDescent="0.4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43.75" x14ac:dyDescent="0.4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3.75" x14ac:dyDescent="0.4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43.75" x14ac:dyDescent="0.4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58.3" x14ac:dyDescent="0.4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43.75" x14ac:dyDescent="0.4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3.75" x14ac:dyDescent="0.4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43.75" x14ac:dyDescent="0.4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29.15" x14ac:dyDescent="0.4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43.75" x14ac:dyDescent="0.4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58.3" x14ac:dyDescent="0.4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3.75" x14ac:dyDescent="0.4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29.15" x14ac:dyDescent="0.4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x14ac:dyDescent="0.4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3.75" x14ac:dyDescent="0.4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43.75" x14ac:dyDescent="0.4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43.75" x14ac:dyDescent="0.4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29.15" x14ac:dyDescent="0.4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43.75" x14ac:dyDescent="0.4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58.3" x14ac:dyDescent="0.4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43.75" x14ac:dyDescent="0.4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3.75" x14ac:dyDescent="0.4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3.75" x14ac:dyDescent="0.4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58.3" x14ac:dyDescent="0.4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29.15" x14ac:dyDescent="0.4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58.3" x14ac:dyDescent="0.4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3.75" x14ac:dyDescent="0.4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3.75" x14ac:dyDescent="0.4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43.75" x14ac:dyDescent="0.4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43.75" x14ac:dyDescent="0.4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3.75" x14ac:dyDescent="0.4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58.3" x14ac:dyDescent="0.4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58.3" x14ac:dyDescent="0.4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43.75" x14ac:dyDescent="0.4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43.75" x14ac:dyDescent="0.4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43.75" x14ac:dyDescent="0.4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43.75" x14ac:dyDescent="0.4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3.75" x14ac:dyDescent="0.4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x14ac:dyDescent="0.4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3.75" x14ac:dyDescent="0.4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43.75" x14ac:dyDescent="0.4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3.75" x14ac:dyDescent="0.4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43.75" x14ac:dyDescent="0.4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3.75" x14ac:dyDescent="0.4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29.15" x14ac:dyDescent="0.4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x14ac:dyDescent="0.4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3.75" x14ac:dyDescent="0.4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58.3" x14ac:dyDescent="0.4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58.3" x14ac:dyDescent="0.4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43.75" x14ac:dyDescent="0.4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58.3" x14ac:dyDescent="0.4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43.75" x14ac:dyDescent="0.4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43.75" x14ac:dyDescent="0.4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1">
        <f t="shared" si="37"/>
        <v>40949.98364583333</v>
      </c>
      <c r="T506" s="11">
        <f t="shared" si="38"/>
        <v>41009.941979166666</v>
      </c>
      <c r="U506">
        <f t="shared" si="39"/>
        <v>2012</v>
      </c>
    </row>
    <row r="507" spans="1:21" ht="43.75" x14ac:dyDescent="0.4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1">
        <f t="shared" si="37"/>
        <v>42318.098217592589</v>
      </c>
      <c r="T507" s="11">
        <f t="shared" si="38"/>
        <v>42363.098217592589</v>
      </c>
      <c r="U507">
        <f t="shared" si="39"/>
        <v>2015</v>
      </c>
    </row>
    <row r="508" spans="1:21" ht="43.75" x14ac:dyDescent="0.4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1">
        <f t="shared" si="37"/>
        <v>41466.552314814813</v>
      </c>
      <c r="T508" s="11">
        <f t="shared" si="38"/>
        <v>41496.552314814813</v>
      </c>
      <c r="U508">
        <f t="shared" si="39"/>
        <v>2013</v>
      </c>
    </row>
    <row r="509" spans="1:21" ht="43.75" x14ac:dyDescent="0.4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1">
        <f t="shared" si="37"/>
        <v>41156.958993055552</v>
      </c>
      <c r="T509" s="11">
        <f t="shared" si="38"/>
        <v>41201.958993055552</v>
      </c>
      <c r="U509">
        <f t="shared" si="39"/>
        <v>2012</v>
      </c>
    </row>
    <row r="510" spans="1:21" ht="58.3" x14ac:dyDescent="0.4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1">
        <f t="shared" si="37"/>
        <v>40995.024317129632</v>
      </c>
      <c r="T510" s="11">
        <f t="shared" si="38"/>
        <v>41054.593055555553</v>
      </c>
      <c r="U510">
        <f t="shared" si="39"/>
        <v>2012</v>
      </c>
    </row>
    <row r="511" spans="1:21" ht="43.75" x14ac:dyDescent="0.4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1">
        <f t="shared" si="37"/>
        <v>42153.631597222222</v>
      </c>
      <c r="T511" s="11">
        <f t="shared" si="38"/>
        <v>42183.631597222222</v>
      </c>
      <c r="U511">
        <f t="shared" si="39"/>
        <v>2015</v>
      </c>
    </row>
    <row r="512" spans="1:21" ht="43.75" x14ac:dyDescent="0.4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1">
        <f t="shared" si="37"/>
        <v>42400.176377314812</v>
      </c>
      <c r="T512" s="11">
        <f t="shared" si="38"/>
        <v>42430.176377314812</v>
      </c>
      <c r="U512">
        <f t="shared" si="39"/>
        <v>2016</v>
      </c>
    </row>
    <row r="513" spans="1:21" ht="43.75" x14ac:dyDescent="0.4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1">
        <f t="shared" si="37"/>
        <v>41340.303032407406</v>
      </c>
      <c r="T513" s="11">
        <f t="shared" si="38"/>
        <v>41370.261365740742</v>
      </c>
      <c r="U513">
        <f t="shared" si="39"/>
        <v>2013</v>
      </c>
    </row>
    <row r="514" spans="1:21" ht="43.75" x14ac:dyDescent="0.4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1">
        <f t="shared" si="37"/>
        <v>42649.742210648154</v>
      </c>
      <c r="T514" s="11">
        <f t="shared" si="38"/>
        <v>42694.783877314811</v>
      </c>
      <c r="U514">
        <f t="shared" si="39"/>
        <v>2016</v>
      </c>
    </row>
    <row r="515" spans="1:21" ht="29.15" x14ac:dyDescent="0.4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0" t="s">
        <v>8308</v>
      </c>
      <c r="R515" t="s">
        <v>8314</v>
      </c>
      <c r="S515" s="11">
        <f t="shared" ref="S515:S578" si="42">(((J515/60)/60)/24)+DATE(1970,1,1)</f>
        <v>42552.653993055559</v>
      </c>
      <c r="T515" s="11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75" x14ac:dyDescent="0.4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1">
        <f t="shared" si="42"/>
        <v>41830.613969907405</v>
      </c>
      <c r="T516" s="11">
        <f t="shared" si="43"/>
        <v>41860.613969907405</v>
      </c>
      <c r="U516">
        <f t="shared" si="44"/>
        <v>2014</v>
      </c>
    </row>
    <row r="517" spans="1:21" ht="43.75" x14ac:dyDescent="0.4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29.15" x14ac:dyDescent="0.4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43.75" x14ac:dyDescent="0.4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58.3" x14ac:dyDescent="0.4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3.75" x14ac:dyDescent="0.4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43.75" x14ac:dyDescent="0.4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43.75" x14ac:dyDescent="0.4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3.75" x14ac:dyDescent="0.4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43.75" x14ac:dyDescent="0.4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43.75" x14ac:dyDescent="0.4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58.3" x14ac:dyDescent="0.4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3.75" x14ac:dyDescent="0.4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58.3" x14ac:dyDescent="0.4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ht="29.15" x14ac:dyDescent="0.4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43.75" x14ac:dyDescent="0.4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43.75" x14ac:dyDescent="0.4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43.75" x14ac:dyDescent="0.4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43.75" x14ac:dyDescent="0.4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43.75" x14ac:dyDescent="0.4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43.75" x14ac:dyDescent="0.4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43.75" x14ac:dyDescent="0.4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58.3" x14ac:dyDescent="0.4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43.75" x14ac:dyDescent="0.4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43.75" x14ac:dyDescent="0.4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3.75" x14ac:dyDescent="0.4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58.3" x14ac:dyDescent="0.4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3.75" x14ac:dyDescent="0.4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3.75" x14ac:dyDescent="0.4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43.75" x14ac:dyDescent="0.4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43.75" x14ac:dyDescent="0.4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43.75" x14ac:dyDescent="0.4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43.75" x14ac:dyDescent="0.4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58.3" x14ac:dyDescent="0.4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3.75" x14ac:dyDescent="0.4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58.3" x14ac:dyDescent="0.4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43.75" x14ac:dyDescent="0.4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43.75" x14ac:dyDescent="0.4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3.75" x14ac:dyDescent="0.4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3.75" x14ac:dyDescent="0.4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43.75" x14ac:dyDescent="0.4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43.75" x14ac:dyDescent="0.4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29.15" x14ac:dyDescent="0.4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43.75" x14ac:dyDescent="0.4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43.75" x14ac:dyDescent="0.4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58.3" x14ac:dyDescent="0.4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3.75" x14ac:dyDescent="0.4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43.75" x14ac:dyDescent="0.4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43.75" x14ac:dyDescent="0.4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43.75" x14ac:dyDescent="0.4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58.3" x14ac:dyDescent="0.4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43.75" x14ac:dyDescent="0.4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43.75" x14ac:dyDescent="0.4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43.75" x14ac:dyDescent="0.4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58.3" x14ac:dyDescent="0.4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1">
        <f t="shared" si="42"/>
        <v>42348.9215625</v>
      </c>
      <c r="T570" s="11">
        <f t="shared" si="43"/>
        <v>42385.458333333328</v>
      </c>
      <c r="U570">
        <f t="shared" si="44"/>
        <v>2015</v>
      </c>
    </row>
    <row r="571" spans="1:21" ht="43.75" x14ac:dyDescent="0.4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1">
        <f t="shared" si="42"/>
        <v>42340.847361111111</v>
      </c>
      <c r="T571" s="11">
        <f t="shared" si="43"/>
        <v>42370.847361111111</v>
      </c>
      <c r="U571">
        <f t="shared" si="44"/>
        <v>2015</v>
      </c>
    </row>
    <row r="572" spans="1:21" ht="29.15" x14ac:dyDescent="0.4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1">
        <f t="shared" si="42"/>
        <v>42388.798252314817</v>
      </c>
      <c r="T572" s="11">
        <f t="shared" si="43"/>
        <v>42418.798252314817</v>
      </c>
      <c r="U572">
        <f t="shared" si="44"/>
        <v>2016</v>
      </c>
    </row>
    <row r="573" spans="1:21" ht="43.75" x14ac:dyDescent="0.4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1">
        <f t="shared" si="42"/>
        <v>42192.816238425927</v>
      </c>
      <c r="T573" s="11">
        <f t="shared" si="43"/>
        <v>42212.165972222225</v>
      </c>
      <c r="U573">
        <f t="shared" si="44"/>
        <v>2015</v>
      </c>
    </row>
    <row r="574" spans="1:21" ht="43.75" x14ac:dyDescent="0.4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1">
        <f t="shared" si="42"/>
        <v>42282.71629629629</v>
      </c>
      <c r="T574" s="11">
        <f t="shared" si="43"/>
        <v>42312.757962962962</v>
      </c>
      <c r="U574">
        <f t="shared" si="44"/>
        <v>2015</v>
      </c>
    </row>
    <row r="575" spans="1:21" ht="58.3" x14ac:dyDescent="0.4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1">
        <f t="shared" si="42"/>
        <v>41963.050127314811</v>
      </c>
      <c r="T575" s="11">
        <f t="shared" si="43"/>
        <v>42022.05</v>
      </c>
      <c r="U575">
        <f t="shared" si="44"/>
        <v>2014</v>
      </c>
    </row>
    <row r="576" spans="1:21" ht="43.75" x14ac:dyDescent="0.4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1">
        <f t="shared" si="42"/>
        <v>42632.443368055552</v>
      </c>
      <c r="T576" s="11">
        <f t="shared" si="43"/>
        <v>42662.443368055552</v>
      </c>
      <c r="U576">
        <f t="shared" si="44"/>
        <v>2016</v>
      </c>
    </row>
    <row r="577" spans="1:21" ht="58.3" x14ac:dyDescent="0.4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1">
        <f t="shared" si="42"/>
        <v>42138.692627314813</v>
      </c>
      <c r="T577" s="11">
        <f t="shared" si="43"/>
        <v>42168.692627314813</v>
      </c>
      <c r="U577">
        <f t="shared" si="44"/>
        <v>2015</v>
      </c>
    </row>
    <row r="578" spans="1:21" ht="43.75" x14ac:dyDescent="0.4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1">
        <f t="shared" si="42"/>
        <v>42031.471666666665</v>
      </c>
      <c r="T578" s="11">
        <f t="shared" si="43"/>
        <v>42091.43</v>
      </c>
      <c r="U578">
        <f t="shared" si="44"/>
        <v>2015</v>
      </c>
    </row>
    <row r="579" spans="1:21" ht="43.75" x14ac:dyDescent="0.4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0" t="s">
        <v>8317</v>
      </c>
      <c r="R579" t="s">
        <v>8318</v>
      </c>
      <c r="S579" s="11">
        <f t="shared" ref="S579:S642" si="47">(((J579/60)/60)/24)+DATE(1970,1,1)</f>
        <v>42450.589143518519</v>
      </c>
      <c r="T579" s="11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9.15" x14ac:dyDescent="0.4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1">
        <f t="shared" si="47"/>
        <v>42230.578622685185</v>
      </c>
      <c r="T580" s="11">
        <f t="shared" si="48"/>
        <v>42254.578622685185</v>
      </c>
      <c r="U580">
        <f t="shared" si="49"/>
        <v>2015</v>
      </c>
    </row>
    <row r="581" spans="1:21" ht="29.15" x14ac:dyDescent="0.4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43.75" x14ac:dyDescent="0.4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43.75" x14ac:dyDescent="0.4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43.75" x14ac:dyDescent="0.4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43.75" x14ac:dyDescent="0.4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43.75" x14ac:dyDescent="0.4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3.75" x14ac:dyDescent="0.4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3.75" x14ac:dyDescent="0.4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72.900000000000006" x14ac:dyDescent="0.4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43.75" x14ac:dyDescent="0.4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x14ac:dyDescent="0.4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58.3" x14ac:dyDescent="0.4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3.75" x14ac:dyDescent="0.4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43.75" x14ac:dyDescent="0.4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58.3" x14ac:dyDescent="0.4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29.15" x14ac:dyDescent="0.4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43.75" x14ac:dyDescent="0.4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43.75" x14ac:dyDescent="0.4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3.75" x14ac:dyDescent="0.4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29.15" x14ac:dyDescent="0.4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58.3" x14ac:dyDescent="0.4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29.15" x14ac:dyDescent="0.4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1">
        <f t="shared" si="47"/>
        <v>42073.798171296294</v>
      </c>
      <c r="T602" s="11">
        <f t="shared" si="48"/>
        <v>42133.798171296294</v>
      </c>
      <c r="U602">
        <f t="shared" si="49"/>
        <v>2015</v>
      </c>
    </row>
    <row r="603" spans="1:21" ht="43.75" x14ac:dyDescent="0.4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1">
        <f t="shared" si="47"/>
        <v>41969.858090277776</v>
      </c>
      <c r="T603" s="11">
        <f t="shared" si="48"/>
        <v>41999.858090277776</v>
      </c>
      <c r="U603">
        <f t="shared" si="49"/>
        <v>2014</v>
      </c>
    </row>
    <row r="604" spans="1:21" ht="43.75" x14ac:dyDescent="0.4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1">
        <f t="shared" si="47"/>
        <v>42143.79415509259</v>
      </c>
      <c r="T604" s="11">
        <f t="shared" si="48"/>
        <v>42173.79415509259</v>
      </c>
      <c r="U604">
        <f t="shared" si="49"/>
        <v>2015</v>
      </c>
    </row>
    <row r="605" spans="1:21" ht="43.75" x14ac:dyDescent="0.4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1">
        <f t="shared" si="47"/>
        <v>41835.639155092591</v>
      </c>
      <c r="T605" s="11">
        <f t="shared" si="48"/>
        <v>41865.639155092591</v>
      </c>
      <c r="U605">
        <f t="shared" si="49"/>
        <v>2014</v>
      </c>
    </row>
    <row r="606" spans="1:21" ht="43.75" x14ac:dyDescent="0.4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1">
        <f t="shared" si="47"/>
        <v>41849.035370370373</v>
      </c>
      <c r="T606" s="11">
        <f t="shared" si="48"/>
        <v>41879.035370370373</v>
      </c>
      <c r="U606">
        <f t="shared" si="49"/>
        <v>2014</v>
      </c>
    </row>
    <row r="607" spans="1:21" ht="29.15" x14ac:dyDescent="0.4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1">
        <f t="shared" si="47"/>
        <v>42194.357731481476</v>
      </c>
      <c r="T607" s="11">
        <f t="shared" si="48"/>
        <v>42239.357731481476</v>
      </c>
      <c r="U607">
        <f t="shared" si="49"/>
        <v>2015</v>
      </c>
    </row>
    <row r="608" spans="1:21" ht="58.3" x14ac:dyDescent="0.4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1">
        <f t="shared" si="47"/>
        <v>42102.650567129633</v>
      </c>
      <c r="T608" s="11">
        <f t="shared" si="48"/>
        <v>42148.625</v>
      </c>
      <c r="U608">
        <f t="shared" si="49"/>
        <v>2015</v>
      </c>
    </row>
    <row r="609" spans="1:21" ht="43.75" x14ac:dyDescent="0.4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1">
        <f t="shared" si="47"/>
        <v>42300.825648148151</v>
      </c>
      <c r="T609" s="11">
        <f t="shared" si="48"/>
        <v>42330.867314814815</v>
      </c>
      <c r="U609">
        <f t="shared" si="49"/>
        <v>2015</v>
      </c>
    </row>
    <row r="610" spans="1:21" ht="43.75" x14ac:dyDescent="0.4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1">
        <f t="shared" si="47"/>
        <v>42140.921064814815</v>
      </c>
      <c r="T610" s="11">
        <f t="shared" si="48"/>
        <v>42170.921064814815</v>
      </c>
      <c r="U610">
        <f t="shared" si="49"/>
        <v>2015</v>
      </c>
    </row>
    <row r="611" spans="1:21" ht="43.75" x14ac:dyDescent="0.4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1">
        <f t="shared" si="47"/>
        <v>42307.034074074079</v>
      </c>
      <c r="T611" s="11">
        <f t="shared" si="48"/>
        <v>42337.075740740736</v>
      </c>
      <c r="U611">
        <f t="shared" si="49"/>
        <v>2015</v>
      </c>
    </row>
    <row r="612" spans="1:21" ht="43.75" x14ac:dyDescent="0.4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1">
        <f t="shared" si="47"/>
        <v>42086.83085648148</v>
      </c>
      <c r="T612" s="11">
        <f t="shared" si="48"/>
        <v>42116.83085648148</v>
      </c>
      <c r="U612">
        <f t="shared" si="49"/>
        <v>2015</v>
      </c>
    </row>
    <row r="613" spans="1:21" ht="43.75" x14ac:dyDescent="0.4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1">
        <f t="shared" si="47"/>
        <v>42328.560613425929</v>
      </c>
      <c r="T613" s="11">
        <f t="shared" si="48"/>
        <v>42388.560613425929</v>
      </c>
      <c r="U613">
        <f t="shared" si="49"/>
        <v>2015</v>
      </c>
    </row>
    <row r="614" spans="1:21" ht="29.15" x14ac:dyDescent="0.4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1">
        <f t="shared" si="47"/>
        <v>42585.031782407401</v>
      </c>
      <c r="T614" s="11">
        <f t="shared" si="48"/>
        <v>42615.031782407401</v>
      </c>
      <c r="U614">
        <f t="shared" si="49"/>
        <v>2016</v>
      </c>
    </row>
    <row r="615" spans="1:21" ht="43.75" x14ac:dyDescent="0.4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1">
        <f t="shared" si="47"/>
        <v>42247.496759259258</v>
      </c>
      <c r="T615" s="11">
        <f t="shared" si="48"/>
        <v>42278.207638888889</v>
      </c>
      <c r="U615">
        <f t="shared" si="49"/>
        <v>2015</v>
      </c>
    </row>
    <row r="616" spans="1:21" ht="43.75" x14ac:dyDescent="0.4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1">
        <f t="shared" si="47"/>
        <v>42515.061805555553</v>
      </c>
      <c r="T616" s="11">
        <f t="shared" si="48"/>
        <v>42545.061805555553</v>
      </c>
      <c r="U616">
        <f t="shared" si="49"/>
        <v>2016</v>
      </c>
    </row>
    <row r="617" spans="1:21" ht="43.75" x14ac:dyDescent="0.4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1">
        <f t="shared" si="47"/>
        <v>42242.122210648144</v>
      </c>
      <c r="T617" s="11">
        <f t="shared" si="48"/>
        <v>42272.122210648144</v>
      </c>
      <c r="U617">
        <f t="shared" si="49"/>
        <v>2015</v>
      </c>
    </row>
    <row r="618" spans="1:21" ht="43.75" x14ac:dyDescent="0.4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1">
        <f t="shared" si="47"/>
        <v>42761.376238425932</v>
      </c>
      <c r="T618" s="11">
        <f t="shared" si="48"/>
        <v>42791.376238425932</v>
      </c>
      <c r="U618">
        <f t="shared" si="49"/>
        <v>2017</v>
      </c>
    </row>
    <row r="619" spans="1:21" ht="58.3" x14ac:dyDescent="0.4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1">
        <f t="shared" si="47"/>
        <v>42087.343090277776</v>
      </c>
      <c r="T619" s="11">
        <f t="shared" si="48"/>
        <v>42132.343090277776</v>
      </c>
      <c r="U619">
        <f t="shared" si="49"/>
        <v>2015</v>
      </c>
    </row>
    <row r="620" spans="1:21" ht="43.75" x14ac:dyDescent="0.4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1">
        <f t="shared" si="47"/>
        <v>42317.810219907406</v>
      </c>
      <c r="T620" s="11">
        <f t="shared" si="48"/>
        <v>42347.810219907406</v>
      </c>
      <c r="U620">
        <f t="shared" si="49"/>
        <v>2015</v>
      </c>
    </row>
    <row r="621" spans="1:21" ht="29.15" x14ac:dyDescent="0.4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1">
        <f t="shared" si="47"/>
        <v>41908.650347222225</v>
      </c>
      <c r="T621" s="11">
        <f t="shared" si="48"/>
        <v>41968.692013888889</v>
      </c>
      <c r="U621">
        <f t="shared" si="49"/>
        <v>2014</v>
      </c>
    </row>
    <row r="622" spans="1:21" ht="43.75" x14ac:dyDescent="0.4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1">
        <f t="shared" si="47"/>
        <v>41831.716874999998</v>
      </c>
      <c r="T622" s="11">
        <f t="shared" si="48"/>
        <v>41876.716874999998</v>
      </c>
      <c r="U622">
        <f t="shared" si="49"/>
        <v>2014</v>
      </c>
    </row>
    <row r="623" spans="1:21" ht="43.75" x14ac:dyDescent="0.4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1">
        <f t="shared" si="47"/>
        <v>42528.987696759257</v>
      </c>
      <c r="T623" s="11">
        <f t="shared" si="48"/>
        <v>42558.987696759257</v>
      </c>
      <c r="U623">
        <f t="shared" si="49"/>
        <v>2016</v>
      </c>
    </row>
    <row r="624" spans="1:21" ht="43.75" x14ac:dyDescent="0.4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1">
        <f t="shared" si="47"/>
        <v>42532.774745370371</v>
      </c>
      <c r="T624" s="11">
        <f t="shared" si="48"/>
        <v>42552.774745370371</v>
      </c>
      <c r="U624">
        <f t="shared" si="49"/>
        <v>2016</v>
      </c>
    </row>
    <row r="625" spans="1:21" ht="58.3" x14ac:dyDescent="0.4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1">
        <f t="shared" si="47"/>
        <v>42122.009224537032</v>
      </c>
      <c r="T625" s="11">
        <f t="shared" si="48"/>
        <v>42152.009224537032</v>
      </c>
      <c r="U625">
        <f t="shared" si="49"/>
        <v>2015</v>
      </c>
    </row>
    <row r="626" spans="1:21" ht="43.75" x14ac:dyDescent="0.4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1">
        <f t="shared" si="47"/>
        <v>42108.988900462966</v>
      </c>
      <c r="T626" s="11">
        <f t="shared" si="48"/>
        <v>42138.988900462966</v>
      </c>
      <c r="U626">
        <f t="shared" si="49"/>
        <v>2015</v>
      </c>
    </row>
    <row r="627" spans="1:21" ht="43.75" x14ac:dyDescent="0.4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1">
        <f t="shared" si="47"/>
        <v>42790.895567129628</v>
      </c>
      <c r="T627" s="11">
        <f t="shared" si="48"/>
        <v>42820.853900462964</v>
      </c>
      <c r="U627">
        <f t="shared" si="49"/>
        <v>2017</v>
      </c>
    </row>
    <row r="628" spans="1:21" ht="43.75" x14ac:dyDescent="0.4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1">
        <f t="shared" si="47"/>
        <v>42198.559479166666</v>
      </c>
      <c r="T628" s="11">
        <f t="shared" si="48"/>
        <v>42231.556944444441</v>
      </c>
      <c r="U628">
        <f t="shared" si="49"/>
        <v>2015</v>
      </c>
    </row>
    <row r="629" spans="1:21" ht="43.75" x14ac:dyDescent="0.4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1">
        <f t="shared" si="47"/>
        <v>42384.306840277779</v>
      </c>
      <c r="T629" s="11">
        <f t="shared" si="48"/>
        <v>42443.958333333328</v>
      </c>
      <c r="U629">
        <f t="shared" si="49"/>
        <v>2016</v>
      </c>
    </row>
    <row r="630" spans="1:21" ht="43.75" x14ac:dyDescent="0.4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1">
        <f t="shared" si="47"/>
        <v>41803.692789351851</v>
      </c>
      <c r="T630" s="11">
        <f t="shared" si="48"/>
        <v>41833.692789351851</v>
      </c>
      <c r="U630">
        <f t="shared" si="49"/>
        <v>2014</v>
      </c>
    </row>
    <row r="631" spans="1:21" ht="43.75" x14ac:dyDescent="0.4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1">
        <f t="shared" si="47"/>
        <v>42474.637824074074</v>
      </c>
      <c r="T631" s="11">
        <f t="shared" si="48"/>
        <v>42504.637824074074</v>
      </c>
      <c r="U631">
        <f t="shared" si="49"/>
        <v>2016</v>
      </c>
    </row>
    <row r="632" spans="1:21" ht="58.3" x14ac:dyDescent="0.4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1">
        <f t="shared" si="47"/>
        <v>42223.619456018518</v>
      </c>
      <c r="T632" s="11">
        <f t="shared" si="48"/>
        <v>42253.215277777781</v>
      </c>
      <c r="U632">
        <f t="shared" si="49"/>
        <v>2015</v>
      </c>
    </row>
    <row r="633" spans="1:21" ht="29.15" x14ac:dyDescent="0.4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1">
        <f t="shared" si="47"/>
        <v>42489.772326388891</v>
      </c>
      <c r="T633" s="11">
        <f t="shared" si="48"/>
        <v>42518.772326388891</v>
      </c>
      <c r="U633">
        <f t="shared" si="49"/>
        <v>2016</v>
      </c>
    </row>
    <row r="634" spans="1:21" ht="43.75" x14ac:dyDescent="0.4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1">
        <f t="shared" si="47"/>
        <v>42303.659317129626</v>
      </c>
      <c r="T634" s="11">
        <f t="shared" si="48"/>
        <v>42333.700983796298</v>
      </c>
      <c r="U634">
        <f t="shared" si="49"/>
        <v>2015</v>
      </c>
    </row>
    <row r="635" spans="1:21" ht="43.75" x14ac:dyDescent="0.4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1">
        <f t="shared" si="47"/>
        <v>42507.29932870371</v>
      </c>
      <c r="T635" s="11">
        <f t="shared" si="48"/>
        <v>42538.958333333328</v>
      </c>
      <c r="U635">
        <f t="shared" si="49"/>
        <v>2016</v>
      </c>
    </row>
    <row r="636" spans="1:21" ht="29.15" x14ac:dyDescent="0.4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1">
        <f t="shared" si="47"/>
        <v>42031.928576388891</v>
      </c>
      <c r="T636" s="11">
        <f t="shared" si="48"/>
        <v>42061.928576388891</v>
      </c>
      <c r="U636">
        <f t="shared" si="49"/>
        <v>2015</v>
      </c>
    </row>
    <row r="637" spans="1:21" ht="29.15" x14ac:dyDescent="0.4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1">
        <f t="shared" si="47"/>
        <v>42076.092152777783</v>
      </c>
      <c r="T637" s="11">
        <f t="shared" si="48"/>
        <v>42106.092152777783</v>
      </c>
      <c r="U637">
        <f t="shared" si="49"/>
        <v>2015</v>
      </c>
    </row>
    <row r="638" spans="1:21" ht="43.75" x14ac:dyDescent="0.4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1">
        <f t="shared" si="47"/>
        <v>42131.455439814818</v>
      </c>
      <c r="T638" s="11">
        <f t="shared" si="48"/>
        <v>42161.44930555555</v>
      </c>
      <c r="U638">
        <f t="shared" si="49"/>
        <v>2015</v>
      </c>
    </row>
    <row r="639" spans="1:21" ht="43.75" x14ac:dyDescent="0.4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1">
        <f t="shared" si="47"/>
        <v>42762.962013888886</v>
      </c>
      <c r="T639" s="11">
        <f t="shared" si="48"/>
        <v>42791.961111111115</v>
      </c>
      <c r="U639">
        <f t="shared" si="49"/>
        <v>2017</v>
      </c>
    </row>
    <row r="640" spans="1:21" x14ac:dyDescent="0.4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1">
        <f t="shared" si="47"/>
        <v>42759.593310185184</v>
      </c>
      <c r="T640" s="11">
        <f t="shared" si="48"/>
        <v>42819.55164351852</v>
      </c>
      <c r="U640">
        <f t="shared" si="49"/>
        <v>2017</v>
      </c>
    </row>
    <row r="641" spans="1:21" ht="29.15" x14ac:dyDescent="0.4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1">
        <f t="shared" si="47"/>
        <v>41865.583275462966</v>
      </c>
      <c r="T641" s="11">
        <f t="shared" si="48"/>
        <v>41925.583275462966</v>
      </c>
      <c r="U641">
        <f t="shared" si="49"/>
        <v>2014</v>
      </c>
    </row>
    <row r="642" spans="1:21" ht="43.75" x14ac:dyDescent="0.4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1">
        <f t="shared" si="47"/>
        <v>42683.420312500006</v>
      </c>
      <c r="T642" s="11">
        <f t="shared" si="48"/>
        <v>42698.958333333328</v>
      </c>
      <c r="U642">
        <f t="shared" si="49"/>
        <v>2016</v>
      </c>
    </row>
    <row r="643" spans="1:21" ht="43.75" x14ac:dyDescent="0.4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0" t="s">
        <v>8317</v>
      </c>
      <c r="R643" t="s">
        <v>8319</v>
      </c>
      <c r="S643" s="11">
        <f t="shared" ref="S643:S706" si="52">(((J643/60)/60)/24)+DATE(1970,1,1)</f>
        <v>42199.57</v>
      </c>
      <c r="T643" s="11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75" x14ac:dyDescent="0.4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1">
        <f t="shared" si="52"/>
        <v>42199.651319444441</v>
      </c>
      <c r="T644" s="11">
        <f t="shared" si="53"/>
        <v>42235.651319444441</v>
      </c>
      <c r="U644">
        <f t="shared" si="54"/>
        <v>2015</v>
      </c>
    </row>
    <row r="645" spans="1:21" ht="43.75" x14ac:dyDescent="0.4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43.75" x14ac:dyDescent="0.4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29.15" x14ac:dyDescent="0.4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43.75" x14ac:dyDescent="0.4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43.75" x14ac:dyDescent="0.4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29.15" x14ac:dyDescent="0.4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43.75" x14ac:dyDescent="0.4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43.75" x14ac:dyDescent="0.4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43.75" x14ac:dyDescent="0.4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58.3" x14ac:dyDescent="0.4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58.3" x14ac:dyDescent="0.4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43.75" x14ac:dyDescent="0.4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3.75" x14ac:dyDescent="0.4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43.75" x14ac:dyDescent="0.4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43.75" x14ac:dyDescent="0.4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43.75" x14ac:dyDescent="0.4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x14ac:dyDescent="0.4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43.75" x14ac:dyDescent="0.4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3.75" x14ac:dyDescent="0.4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43.75" x14ac:dyDescent="0.4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43.75" x14ac:dyDescent="0.4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43.75" x14ac:dyDescent="0.4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58.3" x14ac:dyDescent="0.4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43.75" x14ac:dyDescent="0.4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58.3" x14ac:dyDescent="0.4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3.75" x14ac:dyDescent="0.4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58.3" x14ac:dyDescent="0.4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58.3" x14ac:dyDescent="0.4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58.3" x14ac:dyDescent="0.4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43.75" x14ac:dyDescent="0.4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58.3" x14ac:dyDescent="0.4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29.15" x14ac:dyDescent="0.4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43.75" x14ac:dyDescent="0.4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58.3" x14ac:dyDescent="0.4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58.3" x14ac:dyDescent="0.4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43.75" x14ac:dyDescent="0.4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43.75" x14ac:dyDescent="0.4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58.3" x14ac:dyDescent="0.4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43.75" x14ac:dyDescent="0.4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3.75" x14ac:dyDescent="0.4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43.75" x14ac:dyDescent="0.4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29.15" x14ac:dyDescent="0.4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43.75" x14ac:dyDescent="0.4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58.3" x14ac:dyDescent="0.4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43.75" x14ac:dyDescent="0.4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43.75" x14ac:dyDescent="0.4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43.75" x14ac:dyDescent="0.4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29.15" x14ac:dyDescent="0.4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3.75" x14ac:dyDescent="0.4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43.75" x14ac:dyDescent="0.4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43.75" x14ac:dyDescent="0.4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43.75" x14ac:dyDescent="0.4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58.3" x14ac:dyDescent="0.4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29.15" x14ac:dyDescent="0.4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1">
        <f t="shared" si="52"/>
        <v>41815.927106481482</v>
      </c>
      <c r="T698" s="11">
        <f t="shared" si="53"/>
        <v>41845.927106481482</v>
      </c>
      <c r="U698">
        <f t="shared" si="54"/>
        <v>2014</v>
      </c>
    </row>
    <row r="699" spans="1:21" ht="43.75" x14ac:dyDescent="0.4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1">
        <f t="shared" si="52"/>
        <v>42388.523020833338</v>
      </c>
      <c r="T699" s="11">
        <f t="shared" si="53"/>
        <v>42403.523020833338</v>
      </c>
      <c r="U699">
        <f t="shared" si="54"/>
        <v>2016</v>
      </c>
    </row>
    <row r="700" spans="1:21" ht="43.75" x14ac:dyDescent="0.4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1">
        <f t="shared" si="52"/>
        <v>41866.931076388886</v>
      </c>
      <c r="T700" s="11">
        <f t="shared" si="53"/>
        <v>41900.083333333336</v>
      </c>
      <c r="U700">
        <f t="shared" si="54"/>
        <v>2014</v>
      </c>
    </row>
    <row r="701" spans="1:21" ht="43.75" x14ac:dyDescent="0.4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1">
        <f t="shared" si="52"/>
        <v>41563.485509259262</v>
      </c>
      <c r="T701" s="11">
        <f t="shared" si="53"/>
        <v>41600.666666666664</v>
      </c>
      <c r="U701">
        <f t="shared" si="54"/>
        <v>2013</v>
      </c>
    </row>
    <row r="702" spans="1:21" ht="43.75" x14ac:dyDescent="0.4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1">
        <f t="shared" si="52"/>
        <v>42715.688437500001</v>
      </c>
      <c r="T702" s="11">
        <f t="shared" si="53"/>
        <v>42745.688437500001</v>
      </c>
      <c r="U702">
        <f t="shared" si="54"/>
        <v>2016</v>
      </c>
    </row>
    <row r="703" spans="1:21" ht="43.75" x14ac:dyDescent="0.4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1">
        <f t="shared" si="52"/>
        <v>41813.662962962961</v>
      </c>
      <c r="T703" s="11">
        <f t="shared" si="53"/>
        <v>41843.662962962961</v>
      </c>
      <c r="U703">
        <f t="shared" si="54"/>
        <v>2014</v>
      </c>
    </row>
    <row r="704" spans="1:21" ht="43.75" x14ac:dyDescent="0.4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1">
        <f t="shared" si="52"/>
        <v>42668.726701388892</v>
      </c>
      <c r="T704" s="11">
        <f t="shared" si="53"/>
        <v>42698.768368055549</v>
      </c>
      <c r="U704">
        <f t="shared" si="54"/>
        <v>2016</v>
      </c>
    </row>
    <row r="705" spans="1:21" ht="43.75" x14ac:dyDescent="0.4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1">
        <f t="shared" si="52"/>
        <v>42711.950798611113</v>
      </c>
      <c r="T705" s="11">
        <f t="shared" si="53"/>
        <v>42766.98055555555</v>
      </c>
      <c r="U705">
        <f t="shared" si="54"/>
        <v>2016</v>
      </c>
    </row>
    <row r="706" spans="1:21" ht="43.75" x14ac:dyDescent="0.4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1">
        <f t="shared" si="52"/>
        <v>42726.192916666667</v>
      </c>
      <c r="T706" s="11">
        <f t="shared" si="53"/>
        <v>42786.192916666667</v>
      </c>
      <c r="U706">
        <f t="shared" si="54"/>
        <v>2016</v>
      </c>
    </row>
    <row r="707" spans="1:21" ht="29.15" x14ac:dyDescent="0.4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0" t="s">
        <v>8317</v>
      </c>
      <c r="R707" t="s">
        <v>8319</v>
      </c>
      <c r="S707" s="11">
        <f t="shared" ref="S707:S770" si="57">(((J707/60)/60)/24)+DATE(1970,1,1)</f>
        <v>42726.491643518515</v>
      </c>
      <c r="T707" s="11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75" x14ac:dyDescent="0.4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1">
        <f t="shared" si="57"/>
        <v>42676.995173611111</v>
      </c>
      <c r="T708" s="11">
        <f t="shared" si="58"/>
        <v>42718.777083333334</v>
      </c>
      <c r="U708">
        <f t="shared" si="59"/>
        <v>2016</v>
      </c>
    </row>
    <row r="709" spans="1:21" ht="43.75" x14ac:dyDescent="0.4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43.75" x14ac:dyDescent="0.4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29.15" x14ac:dyDescent="0.4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29.15" x14ac:dyDescent="0.4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58.3" x14ac:dyDescent="0.4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58.3" x14ac:dyDescent="0.4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43.75" x14ac:dyDescent="0.4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3.75" x14ac:dyDescent="0.4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58.3" x14ac:dyDescent="0.4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3.75" x14ac:dyDescent="0.4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x14ac:dyDescent="0.4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43.75" x14ac:dyDescent="0.4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43.75" x14ac:dyDescent="0.4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3.75" x14ac:dyDescent="0.4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58.3" x14ac:dyDescent="0.4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43.75" x14ac:dyDescent="0.4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29.15" x14ac:dyDescent="0.4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43.75" x14ac:dyDescent="0.4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3.75" x14ac:dyDescent="0.4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43.75" x14ac:dyDescent="0.4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58.3" x14ac:dyDescent="0.4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3.75" x14ac:dyDescent="0.4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43.75" x14ac:dyDescent="0.4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29.15" x14ac:dyDescent="0.4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3.75" x14ac:dyDescent="0.4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43.75" x14ac:dyDescent="0.4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58.3" x14ac:dyDescent="0.4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43.75" x14ac:dyDescent="0.4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3.75" x14ac:dyDescent="0.4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43.75" x14ac:dyDescent="0.4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43.75" x14ac:dyDescent="0.4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29.15" x14ac:dyDescent="0.4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43.75" x14ac:dyDescent="0.4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58.3" x14ac:dyDescent="0.4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29.15" x14ac:dyDescent="0.4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58.3" x14ac:dyDescent="0.4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43.75" x14ac:dyDescent="0.4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43.75" x14ac:dyDescent="0.4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43.75" x14ac:dyDescent="0.4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ht="29.15" x14ac:dyDescent="0.4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43.75" x14ac:dyDescent="0.4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3.75" x14ac:dyDescent="0.4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43.75" x14ac:dyDescent="0.4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43.75" x14ac:dyDescent="0.4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3.75" x14ac:dyDescent="0.4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58.3" x14ac:dyDescent="0.4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43.75" x14ac:dyDescent="0.4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43.75" x14ac:dyDescent="0.4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3.75" x14ac:dyDescent="0.4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3.75" x14ac:dyDescent="0.4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43.75" x14ac:dyDescent="0.4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29.15" x14ac:dyDescent="0.4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3.75" x14ac:dyDescent="0.4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43.75" x14ac:dyDescent="0.4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1">
        <f t="shared" si="57"/>
        <v>42670.764039351852</v>
      </c>
      <c r="T762" s="11">
        <f t="shared" si="58"/>
        <v>42700.805706018517</v>
      </c>
      <c r="U762">
        <f t="shared" si="59"/>
        <v>2016</v>
      </c>
    </row>
    <row r="763" spans="1:21" ht="43.75" x14ac:dyDescent="0.4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1">
        <f t="shared" si="57"/>
        <v>41642.751458333332</v>
      </c>
      <c r="T763" s="11">
        <f t="shared" si="58"/>
        <v>41672.751458333332</v>
      </c>
      <c r="U763">
        <f t="shared" si="59"/>
        <v>2014</v>
      </c>
    </row>
    <row r="764" spans="1:21" ht="43.75" x14ac:dyDescent="0.4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1">
        <f t="shared" si="57"/>
        <v>42690.858449074076</v>
      </c>
      <c r="T764" s="11">
        <f t="shared" si="58"/>
        <v>42708.25</v>
      </c>
      <c r="U764">
        <f t="shared" si="59"/>
        <v>2016</v>
      </c>
    </row>
    <row r="765" spans="1:21" ht="43.75" x14ac:dyDescent="0.4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1">
        <f t="shared" si="57"/>
        <v>41471.446851851848</v>
      </c>
      <c r="T765" s="11">
        <f t="shared" si="58"/>
        <v>41501.446851851848</v>
      </c>
      <c r="U765">
        <f t="shared" si="59"/>
        <v>2013</v>
      </c>
    </row>
    <row r="766" spans="1:21" ht="43.75" x14ac:dyDescent="0.4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1">
        <f t="shared" si="57"/>
        <v>42227.173159722224</v>
      </c>
      <c r="T766" s="11">
        <f t="shared" si="58"/>
        <v>42257.173159722224</v>
      </c>
      <c r="U766">
        <f t="shared" si="59"/>
        <v>2015</v>
      </c>
    </row>
    <row r="767" spans="1:21" ht="43.75" x14ac:dyDescent="0.4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1">
        <f t="shared" si="57"/>
        <v>41901.542638888888</v>
      </c>
      <c r="T767" s="11">
        <f t="shared" si="58"/>
        <v>41931.542638888888</v>
      </c>
      <c r="U767">
        <f t="shared" si="59"/>
        <v>2014</v>
      </c>
    </row>
    <row r="768" spans="1:21" ht="43.75" x14ac:dyDescent="0.4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1">
        <f t="shared" si="57"/>
        <v>42021.783368055556</v>
      </c>
      <c r="T768" s="11">
        <f t="shared" si="58"/>
        <v>42051.783368055556</v>
      </c>
      <c r="U768">
        <f t="shared" si="59"/>
        <v>2015</v>
      </c>
    </row>
    <row r="769" spans="1:21" ht="58.3" x14ac:dyDescent="0.4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1">
        <f t="shared" si="57"/>
        <v>42115.143634259264</v>
      </c>
      <c r="T769" s="11">
        <f t="shared" si="58"/>
        <v>42145.143634259264</v>
      </c>
      <c r="U769">
        <f t="shared" si="59"/>
        <v>2015</v>
      </c>
    </row>
    <row r="770" spans="1:21" ht="43.75" x14ac:dyDescent="0.4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1">
        <f t="shared" si="57"/>
        <v>41594.207060185188</v>
      </c>
      <c r="T770" s="11">
        <f t="shared" si="58"/>
        <v>41624.207060185188</v>
      </c>
      <c r="U770">
        <f t="shared" si="59"/>
        <v>2013</v>
      </c>
    </row>
    <row r="771" spans="1:21" ht="58.3" x14ac:dyDescent="0.4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0" t="s">
        <v>8320</v>
      </c>
      <c r="R771" t="s">
        <v>8322</v>
      </c>
      <c r="S771" s="11">
        <f t="shared" ref="S771:S834" si="62">(((J771/60)/60)/24)+DATE(1970,1,1)</f>
        <v>41604.996458333335</v>
      </c>
      <c r="T771" s="11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75" x14ac:dyDescent="0.4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1">
        <f t="shared" si="62"/>
        <v>41289.999641203707</v>
      </c>
      <c r="T772" s="11">
        <f t="shared" si="63"/>
        <v>41329.999641203707</v>
      </c>
      <c r="U772">
        <f t="shared" si="64"/>
        <v>2013</v>
      </c>
    </row>
    <row r="773" spans="1:21" ht="43.75" x14ac:dyDescent="0.4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58.3" x14ac:dyDescent="0.4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43.75" x14ac:dyDescent="0.4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43.75" x14ac:dyDescent="0.4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3.75" x14ac:dyDescent="0.4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43.75" x14ac:dyDescent="0.4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58.3" x14ac:dyDescent="0.4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3.75" x14ac:dyDescent="0.4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58.3" x14ac:dyDescent="0.4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43.75" x14ac:dyDescent="0.4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3.75" x14ac:dyDescent="0.4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3.75" x14ac:dyDescent="0.4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43.75" x14ac:dyDescent="0.4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43.75" x14ac:dyDescent="0.4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43.75" x14ac:dyDescent="0.4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3.75" x14ac:dyDescent="0.4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43.75" x14ac:dyDescent="0.4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43.75" x14ac:dyDescent="0.4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3.75" x14ac:dyDescent="0.4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43.75" x14ac:dyDescent="0.4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43.75" x14ac:dyDescent="0.4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29.15" x14ac:dyDescent="0.4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43.75" x14ac:dyDescent="0.4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43.75" x14ac:dyDescent="0.4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43.75" x14ac:dyDescent="0.4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58.3" x14ac:dyDescent="0.4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43.75" x14ac:dyDescent="0.4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3.75" x14ac:dyDescent="0.4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43.75" x14ac:dyDescent="0.4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3.75" x14ac:dyDescent="0.4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3.75" x14ac:dyDescent="0.4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58.3" x14ac:dyDescent="0.4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43.75" x14ac:dyDescent="0.4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43.75" x14ac:dyDescent="0.4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3.75" x14ac:dyDescent="0.4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x14ac:dyDescent="0.4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29.15" x14ac:dyDescent="0.4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43.75" x14ac:dyDescent="0.4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43.75" x14ac:dyDescent="0.4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43.75" x14ac:dyDescent="0.4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29.15" x14ac:dyDescent="0.4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43.75" x14ac:dyDescent="0.4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29.15" x14ac:dyDescent="0.4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43.75" x14ac:dyDescent="0.4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29.15" x14ac:dyDescent="0.4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29.15" x14ac:dyDescent="0.4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3.75" x14ac:dyDescent="0.4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43.75" x14ac:dyDescent="0.4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29.15" x14ac:dyDescent="0.4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3.75" x14ac:dyDescent="0.4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3.75" x14ac:dyDescent="0.4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43.75" x14ac:dyDescent="0.4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3.75" x14ac:dyDescent="0.4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58.3" x14ac:dyDescent="0.4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1">
        <f t="shared" si="62"/>
        <v>40250.242106481484</v>
      </c>
      <c r="T826" s="11">
        <f t="shared" si="63"/>
        <v>40286.290972222225</v>
      </c>
      <c r="U826">
        <f t="shared" si="64"/>
        <v>2010</v>
      </c>
    </row>
    <row r="827" spans="1:21" ht="29.15" x14ac:dyDescent="0.4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1">
        <f t="shared" si="62"/>
        <v>41186.306527777779</v>
      </c>
      <c r="T827" s="11">
        <f t="shared" si="63"/>
        <v>41211.306527777779</v>
      </c>
      <c r="U827">
        <f t="shared" si="64"/>
        <v>2012</v>
      </c>
    </row>
    <row r="828" spans="1:21" ht="43.75" x14ac:dyDescent="0.4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1">
        <f t="shared" si="62"/>
        <v>40973.038541666669</v>
      </c>
      <c r="T828" s="11">
        <f t="shared" si="63"/>
        <v>40993.996874999997</v>
      </c>
      <c r="U828">
        <f t="shared" si="64"/>
        <v>2012</v>
      </c>
    </row>
    <row r="829" spans="1:21" ht="58.3" x14ac:dyDescent="0.4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1">
        <f t="shared" si="62"/>
        <v>40927.473460648151</v>
      </c>
      <c r="T829" s="11">
        <f t="shared" si="63"/>
        <v>40953.825694444444</v>
      </c>
      <c r="U829">
        <f t="shared" si="64"/>
        <v>2012</v>
      </c>
    </row>
    <row r="830" spans="1:21" ht="58.3" x14ac:dyDescent="0.4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1">
        <f t="shared" si="62"/>
        <v>41073.050717592596</v>
      </c>
      <c r="T830" s="11">
        <f t="shared" si="63"/>
        <v>41085.683333333334</v>
      </c>
      <c r="U830">
        <f t="shared" si="64"/>
        <v>2012</v>
      </c>
    </row>
    <row r="831" spans="1:21" ht="58.3" x14ac:dyDescent="0.4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1">
        <f t="shared" si="62"/>
        <v>42504.801388888889</v>
      </c>
      <c r="T831" s="11">
        <f t="shared" si="63"/>
        <v>42564.801388888889</v>
      </c>
      <c r="U831">
        <f t="shared" si="64"/>
        <v>2016</v>
      </c>
    </row>
    <row r="832" spans="1:21" ht="43.75" x14ac:dyDescent="0.4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1">
        <f t="shared" si="62"/>
        <v>41325.525752314818</v>
      </c>
      <c r="T832" s="11">
        <f t="shared" si="63"/>
        <v>41355.484085648146</v>
      </c>
      <c r="U832">
        <f t="shared" si="64"/>
        <v>2013</v>
      </c>
    </row>
    <row r="833" spans="1:21" ht="29.15" x14ac:dyDescent="0.4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1">
        <f t="shared" si="62"/>
        <v>40996.646921296298</v>
      </c>
      <c r="T833" s="11">
        <f t="shared" si="63"/>
        <v>41026.646921296298</v>
      </c>
      <c r="U833">
        <f t="shared" si="64"/>
        <v>2012</v>
      </c>
    </row>
    <row r="834" spans="1:21" ht="43.75" x14ac:dyDescent="0.4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1">
        <f t="shared" si="62"/>
        <v>40869.675173611111</v>
      </c>
      <c r="T834" s="11">
        <f t="shared" si="63"/>
        <v>40929.342361111114</v>
      </c>
      <c r="U834">
        <f t="shared" si="64"/>
        <v>2011</v>
      </c>
    </row>
    <row r="835" spans="1:21" x14ac:dyDescent="0.4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0" t="s">
        <v>8323</v>
      </c>
      <c r="R835" t="s">
        <v>8324</v>
      </c>
      <c r="S835" s="11">
        <f t="shared" ref="S835:S898" si="67">(((J835/60)/60)/24)+DATE(1970,1,1)</f>
        <v>41718.878182870372</v>
      </c>
      <c r="T835" s="11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8.3" x14ac:dyDescent="0.4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1">
        <f t="shared" si="67"/>
        <v>41422.822824074072</v>
      </c>
      <c r="T836" s="11">
        <f t="shared" si="68"/>
        <v>41456.165972222225</v>
      </c>
      <c r="U836">
        <f t="shared" si="69"/>
        <v>2013</v>
      </c>
    </row>
    <row r="837" spans="1:21" ht="43.75" x14ac:dyDescent="0.4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x14ac:dyDescent="0.4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43.75" x14ac:dyDescent="0.4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43.75" x14ac:dyDescent="0.4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3.75" x14ac:dyDescent="0.4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43.75" x14ac:dyDescent="0.4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58.3" x14ac:dyDescent="0.4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3.75" x14ac:dyDescent="0.4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43.75" x14ac:dyDescent="0.4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58.3" x14ac:dyDescent="0.4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3.75" x14ac:dyDescent="0.4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43.75" x14ac:dyDescent="0.4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ht="29.15" x14ac:dyDescent="0.4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3.75" x14ac:dyDescent="0.4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58.3" x14ac:dyDescent="0.4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3.75" x14ac:dyDescent="0.4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43.75" x14ac:dyDescent="0.4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29.15" x14ac:dyDescent="0.4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3.75" x14ac:dyDescent="0.4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43.75" x14ac:dyDescent="0.4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29.15" x14ac:dyDescent="0.4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58.3" x14ac:dyDescent="0.4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43.75" x14ac:dyDescent="0.4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43.75" x14ac:dyDescent="0.4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43.75" x14ac:dyDescent="0.4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43.75" x14ac:dyDescent="0.4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3.75" x14ac:dyDescent="0.4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3.75" x14ac:dyDescent="0.4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3.75" x14ac:dyDescent="0.4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3.75" x14ac:dyDescent="0.4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43.75" x14ac:dyDescent="0.4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3.75" x14ac:dyDescent="0.4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58.3" x14ac:dyDescent="0.4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58.3" x14ac:dyDescent="0.4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58.3" x14ac:dyDescent="0.4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43.75" x14ac:dyDescent="0.4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43.75" x14ac:dyDescent="0.4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3.75" x14ac:dyDescent="0.4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29.15" x14ac:dyDescent="0.4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58.3" x14ac:dyDescent="0.4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58.3" x14ac:dyDescent="0.4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29.15" x14ac:dyDescent="0.4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43.75" x14ac:dyDescent="0.4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43.75" x14ac:dyDescent="0.4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43.75" x14ac:dyDescent="0.4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43.75" x14ac:dyDescent="0.4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3.75" x14ac:dyDescent="0.4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43.75" x14ac:dyDescent="0.4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58.3" x14ac:dyDescent="0.4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3.75" x14ac:dyDescent="0.4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3.75" x14ac:dyDescent="0.4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58.3" x14ac:dyDescent="0.4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43.75" x14ac:dyDescent="0.4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58.3" x14ac:dyDescent="0.4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1">
        <f t="shared" si="67"/>
        <v>40751.753298611111</v>
      </c>
      <c r="T890" s="11">
        <f t="shared" si="68"/>
        <v>40787.25</v>
      </c>
      <c r="U890">
        <f t="shared" si="69"/>
        <v>2011</v>
      </c>
    </row>
    <row r="891" spans="1:21" ht="43.75" x14ac:dyDescent="0.4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1">
        <f t="shared" si="67"/>
        <v>41887.784062500003</v>
      </c>
      <c r="T891" s="11">
        <f t="shared" si="68"/>
        <v>41917.784062500003</v>
      </c>
      <c r="U891">
        <f t="shared" si="69"/>
        <v>2014</v>
      </c>
    </row>
    <row r="892" spans="1:21" ht="58.3" x14ac:dyDescent="0.4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1">
        <f t="shared" si="67"/>
        <v>41569.698831018519</v>
      </c>
      <c r="T892" s="11">
        <f t="shared" si="68"/>
        <v>41599.740497685183</v>
      </c>
      <c r="U892">
        <f t="shared" si="69"/>
        <v>2013</v>
      </c>
    </row>
    <row r="893" spans="1:21" ht="43.75" x14ac:dyDescent="0.4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1">
        <f t="shared" si="67"/>
        <v>41842.031597222223</v>
      </c>
      <c r="T893" s="11">
        <f t="shared" si="68"/>
        <v>41872.031597222223</v>
      </c>
      <c r="U893">
        <f t="shared" si="69"/>
        <v>2014</v>
      </c>
    </row>
    <row r="894" spans="1:21" ht="43.75" x14ac:dyDescent="0.4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1">
        <f t="shared" si="67"/>
        <v>40304.20003472222</v>
      </c>
      <c r="T894" s="11">
        <f t="shared" si="68"/>
        <v>40391.166666666664</v>
      </c>
      <c r="U894">
        <f t="shared" si="69"/>
        <v>2010</v>
      </c>
    </row>
    <row r="895" spans="1:21" ht="43.75" x14ac:dyDescent="0.4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1">
        <f t="shared" si="67"/>
        <v>42065.897719907407</v>
      </c>
      <c r="T895" s="11">
        <f t="shared" si="68"/>
        <v>42095.856053240743</v>
      </c>
      <c r="U895">
        <f t="shared" si="69"/>
        <v>2015</v>
      </c>
    </row>
    <row r="896" spans="1:21" ht="43.75" x14ac:dyDescent="0.4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1">
        <f t="shared" si="67"/>
        <v>42496.981597222228</v>
      </c>
      <c r="T896" s="11">
        <f t="shared" si="68"/>
        <v>42526.981597222228</v>
      </c>
      <c r="U896">
        <f t="shared" si="69"/>
        <v>2016</v>
      </c>
    </row>
    <row r="897" spans="1:21" ht="58.3" x14ac:dyDescent="0.4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1">
        <f t="shared" si="67"/>
        <v>40431.127650462964</v>
      </c>
      <c r="T897" s="11">
        <f t="shared" si="68"/>
        <v>40476.127650462964</v>
      </c>
      <c r="U897">
        <f t="shared" si="69"/>
        <v>2010</v>
      </c>
    </row>
    <row r="898" spans="1:21" ht="43.75" x14ac:dyDescent="0.4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1">
        <f t="shared" si="67"/>
        <v>42218.872986111113</v>
      </c>
      <c r="T898" s="11">
        <f t="shared" si="68"/>
        <v>42244.166666666672</v>
      </c>
      <c r="U898">
        <f t="shared" si="69"/>
        <v>2015</v>
      </c>
    </row>
    <row r="899" spans="1:21" ht="43.75" x14ac:dyDescent="0.4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0" t="s">
        <v>8323</v>
      </c>
      <c r="R899" t="s">
        <v>8327</v>
      </c>
      <c r="S899" s="11">
        <f t="shared" ref="S899:S962" si="72">(((J899/60)/60)/24)+DATE(1970,1,1)</f>
        <v>41211.688750000001</v>
      </c>
      <c r="T899" s="11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75" x14ac:dyDescent="0.4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1">
        <f t="shared" si="72"/>
        <v>40878.758217592593</v>
      </c>
      <c r="T900" s="11">
        <f t="shared" si="73"/>
        <v>40923.758217592593</v>
      </c>
      <c r="U900">
        <f t="shared" si="74"/>
        <v>2011</v>
      </c>
    </row>
    <row r="901" spans="1:21" ht="43.75" x14ac:dyDescent="0.4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29.15" x14ac:dyDescent="0.4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58.3" x14ac:dyDescent="0.4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58.3" x14ac:dyDescent="0.4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3.75" x14ac:dyDescent="0.4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3.75" x14ac:dyDescent="0.4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3.75" x14ac:dyDescent="0.4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29.15" x14ac:dyDescent="0.4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43.75" x14ac:dyDescent="0.4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3.75" x14ac:dyDescent="0.4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58.3" x14ac:dyDescent="0.4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3.75" x14ac:dyDescent="0.4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43.75" x14ac:dyDescent="0.4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3.75" x14ac:dyDescent="0.4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43.75" x14ac:dyDescent="0.4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3.75" x14ac:dyDescent="0.4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3.75" x14ac:dyDescent="0.4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3.75" x14ac:dyDescent="0.4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43.75" x14ac:dyDescent="0.4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58.3" x14ac:dyDescent="0.4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x14ac:dyDescent="0.4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3.75" x14ac:dyDescent="0.4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43.75" x14ac:dyDescent="0.4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3.75" x14ac:dyDescent="0.4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43.75" x14ac:dyDescent="0.4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43.75" x14ac:dyDescent="0.4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3.75" x14ac:dyDescent="0.4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58.3" x14ac:dyDescent="0.4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29.15" x14ac:dyDescent="0.4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3.75" x14ac:dyDescent="0.4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3.75" x14ac:dyDescent="0.4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58.3" x14ac:dyDescent="0.4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3.75" x14ac:dyDescent="0.4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29.15" x14ac:dyDescent="0.4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43.75" x14ac:dyDescent="0.4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43.75" x14ac:dyDescent="0.4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43.75" x14ac:dyDescent="0.4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3.75" x14ac:dyDescent="0.4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3.75" x14ac:dyDescent="0.4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3.75" x14ac:dyDescent="0.4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43.75" x14ac:dyDescent="0.4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3.75" x14ac:dyDescent="0.4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58.3" x14ac:dyDescent="0.4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58.3" x14ac:dyDescent="0.4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29.15" x14ac:dyDescent="0.4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3.75" x14ac:dyDescent="0.4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3.75" x14ac:dyDescent="0.4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43.75" x14ac:dyDescent="0.4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58.3" x14ac:dyDescent="0.4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58.3" x14ac:dyDescent="0.4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3.75" x14ac:dyDescent="0.4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3.75" x14ac:dyDescent="0.4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x14ac:dyDescent="0.4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29.15" x14ac:dyDescent="0.4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1">
        <f t="shared" si="72"/>
        <v>42662.613564814819</v>
      </c>
      <c r="T954" s="11">
        <f t="shared" si="73"/>
        <v>42692.655231481483</v>
      </c>
      <c r="U954">
        <f t="shared" si="74"/>
        <v>2016</v>
      </c>
    </row>
    <row r="955" spans="1:21" ht="43.75" x14ac:dyDescent="0.4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1">
        <f t="shared" si="72"/>
        <v>41999.164340277777</v>
      </c>
      <c r="T955" s="11">
        <f t="shared" si="73"/>
        <v>42029.164340277777</v>
      </c>
      <c r="U955">
        <f t="shared" si="74"/>
        <v>2014</v>
      </c>
    </row>
    <row r="956" spans="1:21" ht="43.75" x14ac:dyDescent="0.4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1">
        <f t="shared" si="72"/>
        <v>42194.833784722221</v>
      </c>
      <c r="T956" s="11">
        <f t="shared" si="73"/>
        <v>42236.833784722221</v>
      </c>
      <c r="U956">
        <f t="shared" si="74"/>
        <v>2015</v>
      </c>
    </row>
    <row r="957" spans="1:21" ht="43.75" x14ac:dyDescent="0.4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1">
        <f t="shared" si="72"/>
        <v>42586.295138888891</v>
      </c>
      <c r="T957" s="11">
        <f t="shared" si="73"/>
        <v>42626.295138888891</v>
      </c>
      <c r="U957">
        <f t="shared" si="74"/>
        <v>2016</v>
      </c>
    </row>
    <row r="958" spans="1:21" ht="58.3" x14ac:dyDescent="0.4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1">
        <f t="shared" si="72"/>
        <v>42060.913877314815</v>
      </c>
      <c r="T958" s="11">
        <f t="shared" si="73"/>
        <v>42120.872210648144</v>
      </c>
      <c r="U958">
        <f t="shared" si="74"/>
        <v>2015</v>
      </c>
    </row>
    <row r="959" spans="1:21" ht="29.15" x14ac:dyDescent="0.4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1">
        <f t="shared" si="72"/>
        <v>42660.552465277782</v>
      </c>
      <c r="T959" s="11">
        <f t="shared" si="73"/>
        <v>42691.594131944439</v>
      </c>
      <c r="U959">
        <f t="shared" si="74"/>
        <v>2016</v>
      </c>
    </row>
    <row r="960" spans="1:21" ht="58.3" x14ac:dyDescent="0.4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1">
        <f t="shared" si="72"/>
        <v>42082.802812499998</v>
      </c>
      <c r="T960" s="11">
        <f t="shared" si="73"/>
        <v>42104.207638888889</v>
      </c>
      <c r="U960">
        <f t="shared" si="74"/>
        <v>2015</v>
      </c>
    </row>
    <row r="961" spans="1:21" ht="43.75" x14ac:dyDescent="0.4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1">
        <f t="shared" si="72"/>
        <v>41993.174363425926</v>
      </c>
      <c r="T961" s="11">
        <f t="shared" si="73"/>
        <v>42023.174363425926</v>
      </c>
      <c r="U961">
        <f t="shared" si="74"/>
        <v>2014</v>
      </c>
    </row>
    <row r="962" spans="1:21" ht="43.75" x14ac:dyDescent="0.4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1">
        <f t="shared" si="72"/>
        <v>42766.626793981486</v>
      </c>
      <c r="T962" s="11">
        <f t="shared" si="73"/>
        <v>42808.585127314815</v>
      </c>
      <c r="U962">
        <f t="shared" si="74"/>
        <v>2017</v>
      </c>
    </row>
    <row r="963" spans="1:21" ht="43.75" x14ac:dyDescent="0.4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0" t="s">
        <v>8317</v>
      </c>
      <c r="R963" t="s">
        <v>8319</v>
      </c>
      <c r="S963" s="11">
        <f t="shared" ref="S963:S1026" si="77">(((J963/60)/60)/24)+DATE(1970,1,1)</f>
        <v>42740.693692129629</v>
      </c>
      <c r="T963" s="11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75" x14ac:dyDescent="0.4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1">
        <f t="shared" si="77"/>
        <v>42373.712418981479</v>
      </c>
      <c r="T964" s="11">
        <f t="shared" si="78"/>
        <v>42411.712418981479</v>
      </c>
      <c r="U964">
        <f t="shared" si="79"/>
        <v>2016</v>
      </c>
    </row>
    <row r="965" spans="1:21" ht="29.15" x14ac:dyDescent="0.4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43.75" x14ac:dyDescent="0.4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43.75" x14ac:dyDescent="0.4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3.75" x14ac:dyDescent="0.4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3.75" x14ac:dyDescent="0.4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43.75" x14ac:dyDescent="0.4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29.15" x14ac:dyDescent="0.4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58.3" x14ac:dyDescent="0.4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43.75" x14ac:dyDescent="0.4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3.75" x14ac:dyDescent="0.4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58.3" x14ac:dyDescent="0.4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3.75" x14ac:dyDescent="0.4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43.75" x14ac:dyDescent="0.4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43.75" x14ac:dyDescent="0.4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43.75" x14ac:dyDescent="0.4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3.75" x14ac:dyDescent="0.4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43.75" x14ac:dyDescent="0.4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58.3" x14ac:dyDescent="0.4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58.3" x14ac:dyDescent="0.4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29.15" x14ac:dyDescent="0.4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58.3" x14ac:dyDescent="0.4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72.900000000000006" x14ac:dyDescent="0.4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43.75" x14ac:dyDescent="0.4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58.3" x14ac:dyDescent="0.4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3.75" x14ac:dyDescent="0.4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58.3" x14ac:dyDescent="0.4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ht="29.15" x14ac:dyDescent="0.4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43.75" x14ac:dyDescent="0.4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72.900000000000006" x14ac:dyDescent="0.4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3.75" x14ac:dyDescent="0.4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3.75" x14ac:dyDescent="0.4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58.3" x14ac:dyDescent="0.4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43.75" x14ac:dyDescent="0.4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43.75" x14ac:dyDescent="0.4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29.15" x14ac:dyDescent="0.4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43.75" x14ac:dyDescent="0.4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3.75" x14ac:dyDescent="0.4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43.75" x14ac:dyDescent="0.4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1">
        <f t="shared" si="77"/>
        <v>42749.059722222228</v>
      </c>
      <c r="T1002" s="11">
        <f t="shared" si="78"/>
        <v>42809.018055555556</v>
      </c>
      <c r="U1002">
        <f t="shared" si="79"/>
        <v>2017</v>
      </c>
    </row>
    <row r="1003" spans="1:21" ht="58.3" x14ac:dyDescent="0.4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1">
        <f t="shared" si="77"/>
        <v>42720.720057870371</v>
      </c>
      <c r="T1003" s="11">
        <f t="shared" si="78"/>
        <v>42765.720057870371</v>
      </c>
      <c r="U1003">
        <f t="shared" si="79"/>
        <v>2016</v>
      </c>
    </row>
    <row r="1004" spans="1:21" ht="43.75" x14ac:dyDescent="0.4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1">
        <f t="shared" si="77"/>
        <v>42325.684189814812</v>
      </c>
      <c r="T1004" s="11">
        <f t="shared" si="78"/>
        <v>42355.249305555553</v>
      </c>
      <c r="U1004">
        <f t="shared" si="79"/>
        <v>2015</v>
      </c>
    </row>
    <row r="1005" spans="1:21" ht="43.75" x14ac:dyDescent="0.4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1">
        <f t="shared" si="77"/>
        <v>42780.709039351852</v>
      </c>
      <c r="T1005" s="11">
        <f t="shared" si="78"/>
        <v>42810.667372685188</v>
      </c>
      <c r="U1005">
        <f t="shared" si="79"/>
        <v>2017</v>
      </c>
    </row>
    <row r="1006" spans="1:21" ht="29.15" x14ac:dyDescent="0.4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1">
        <f t="shared" si="77"/>
        <v>42388.708645833336</v>
      </c>
      <c r="T1006" s="11">
        <f t="shared" si="78"/>
        <v>42418.708645833336</v>
      </c>
      <c r="U1006">
        <f t="shared" si="79"/>
        <v>2016</v>
      </c>
    </row>
    <row r="1007" spans="1:21" ht="43.75" x14ac:dyDescent="0.4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1">
        <f t="shared" si="77"/>
        <v>42276.624803240738</v>
      </c>
      <c r="T1007" s="11">
        <f t="shared" si="78"/>
        <v>42307.624803240738</v>
      </c>
      <c r="U1007">
        <f t="shared" si="79"/>
        <v>2015</v>
      </c>
    </row>
    <row r="1008" spans="1:21" ht="43.75" x14ac:dyDescent="0.4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1">
        <f t="shared" si="77"/>
        <v>41977.040185185186</v>
      </c>
      <c r="T1008" s="11">
        <f t="shared" si="78"/>
        <v>41985.299305555556</v>
      </c>
      <c r="U1008">
        <f t="shared" si="79"/>
        <v>2014</v>
      </c>
    </row>
    <row r="1009" spans="1:21" ht="43.75" x14ac:dyDescent="0.4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1">
        <f t="shared" si="77"/>
        <v>42676.583599537036</v>
      </c>
      <c r="T1009" s="11">
        <f t="shared" si="78"/>
        <v>42718.6252662037</v>
      </c>
      <c r="U1009">
        <f t="shared" si="79"/>
        <v>2016</v>
      </c>
    </row>
    <row r="1010" spans="1:21" ht="43.75" x14ac:dyDescent="0.4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1">
        <f t="shared" si="77"/>
        <v>42702.809201388889</v>
      </c>
      <c r="T1010" s="11">
        <f t="shared" si="78"/>
        <v>42732.809201388889</v>
      </c>
      <c r="U1010">
        <f t="shared" si="79"/>
        <v>2016</v>
      </c>
    </row>
    <row r="1011" spans="1:21" ht="58.3" x14ac:dyDescent="0.4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1">
        <f t="shared" si="77"/>
        <v>42510.604699074072</v>
      </c>
      <c r="T1011" s="11">
        <f t="shared" si="78"/>
        <v>42540.604699074072</v>
      </c>
      <c r="U1011">
        <f t="shared" si="79"/>
        <v>2016</v>
      </c>
    </row>
    <row r="1012" spans="1:21" ht="43.75" x14ac:dyDescent="0.4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1">
        <f t="shared" si="77"/>
        <v>42561.829421296294</v>
      </c>
      <c r="T1012" s="11">
        <f t="shared" si="78"/>
        <v>42618.124305555553</v>
      </c>
      <c r="U1012">
        <f t="shared" si="79"/>
        <v>2016</v>
      </c>
    </row>
    <row r="1013" spans="1:21" ht="43.75" x14ac:dyDescent="0.4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1">
        <f t="shared" si="77"/>
        <v>41946.898090277777</v>
      </c>
      <c r="T1013" s="11">
        <f t="shared" si="78"/>
        <v>41991.898090277777</v>
      </c>
      <c r="U1013">
        <f t="shared" si="79"/>
        <v>2014</v>
      </c>
    </row>
    <row r="1014" spans="1:21" ht="58.3" x14ac:dyDescent="0.4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1">
        <f t="shared" si="77"/>
        <v>42714.440416666665</v>
      </c>
      <c r="T1014" s="11">
        <f t="shared" si="78"/>
        <v>42759.440416666665</v>
      </c>
      <c r="U1014">
        <f t="shared" si="79"/>
        <v>2016</v>
      </c>
    </row>
    <row r="1015" spans="1:21" ht="43.75" x14ac:dyDescent="0.4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1">
        <f t="shared" si="77"/>
        <v>42339.833981481483</v>
      </c>
      <c r="T1015" s="11">
        <f t="shared" si="78"/>
        <v>42367.833333333328</v>
      </c>
      <c r="U1015">
        <f t="shared" si="79"/>
        <v>2015</v>
      </c>
    </row>
    <row r="1016" spans="1:21" ht="29.15" x14ac:dyDescent="0.4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1">
        <f t="shared" si="77"/>
        <v>41955.002488425926</v>
      </c>
      <c r="T1016" s="11">
        <f t="shared" si="78"/>
        <v>42005.002488425926</v>
      </c>
      <c r="U1016">
        <f t="shared" si="79"/>
        <v>2014</v>
      </c>
    </row>
    <row r="1017" spans="1:21" ht="29.15" x14ac:dyDescent="0.4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1">
        <f t="shared" si="77"/>
        <v>42303.878414351857</v>
      </c>
      <c r="T1017" s="11">
        <f t="shared" si="78"/>
        <v>42333.920081018514</v>
      </c>
      <c r="U1017">
        <f t="shared" si="79"/>
        <v>2015</v>
      </c>
    </row>
    <row r="1018" spans="1:21" ht="43.75" x14ac:dyDescent="0.4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1">
        <f t="shared" si="77"/>
        <v>42422.107129629629</v>
      </c>
      <c r="T1018" s="11">
        <f t="shared" si="78"/>
        <v>42467.065462962957</v>
      </c>
      <c r="U1018">
        <f t="shared" si="79"/>
        <v>2016</v>
      </c>
    </row>
    <row r="1019" spans="1:21" ht="58.3" x14ac:dyDescent="0.4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1">
        <f t="shared" si="77"/>
        <v>42289.675173611111</v>
      </c>
      <c r="T1019" s="11">
        <f t="shared" si="78"/>
        <v>42329.716840277775</v>
      </c>
      <c r="U1019">
        <f t="shared" si="79"/>
        <v>2015</v>
      </c>
    </row>
    <row r="1020" spans="1:21" ht="43.75" x14ac:dyDescent="0.4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1">
        <f t="shared" si="77"/>
        <v>42535.492280092592</v>
      </c>
      <c r="T1020" s="11">
        <f t="shared" si="78"/>
        <v>42565.492280092592</v>
      </c>
      <c r="U1020">
        <f t="shared" si="79"/>
        <v>2016</v>
      </c>
    </row>
    <row r="1021" spans="1:21" ht="43.75" x14ac:dyDescent="0.4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1">
        <f t="shared" si="77"/>
        <v>42009.973946759259</v>
      </c>
      <c r="T1021" s="11">
        <f t="shared" si="78"/>
        <v>42039.973946759259</v>
      </c>
      <c r="U1021">
        <f t="shared" si="79"/>
        <v>2015</v>
      </c>
    </row>
    <row r="1022" spans="1:21" ht="43.75" x14ac:dyDescent="0.4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1">
        <f t="shared" si="77"/>
        <v>42127.069548611107</v>
      </c>
      <c r="T1022" s="11">
        <f t="shared" si="78"/>
        <v>42157.032638888893</v>
      </c>
      <c r="U1022">
        <f t="shared" si="79"/>
        <v>2015</v>
      </c>
    </row>
    <row r="1023" spans="1:21" ht="43.75" x14ac:dyDescent="0.4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1">
        <f t="shared" si="77"/>
        <v>42271.251979166671</v>
      </c>
      <c r="T1023" s="11">
        <f t="shared" si="78"/>
        <v>42294.166666666672</v>
      </c>
      <c r="U1023">
        <f t="shared" si="79"/>
        <v>2015</v>
      </c>
    </row>
    <row r="1024" spans="1:21" ht="29.15" x14ac:dyDescent="0.4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1">
        <f t="shared" si="77"/>
        <v>42111.646724537044</v>
      </c>
      <c r="T1024" s="11">
        <f t="shared" si="78"/>
        <v>42141.646724537044</v>
      </c>
      <c r="U1024">
        <f t="shared" si="79"/>
        <v>2015</v>
      </c>
    </row>
    <row r="1025" spans="1:21" ht="43.75" x14ac:dyDescent="0.4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1">
        <f t="shared" si="77"/>
        <v>42145.919687500005</v>
      </c>
      <c r="T1025" s="11">
        <f t="shared" si="78"/>
        <v>42175.919687500005</v>
      </c>
      <c r="U1025">
        <f t="shared" si="79"/>
        <v>2015</v>
      </c>
    </row>
    <row r="1026" spans="1:21" ht="43.75" x14ac:dyDescent="0.4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1">
        <f t="shared" si="77"/>
        <v>42370.580590277779</v>
      </c>
      <c r="T1026" s="11">
        <f t="shared" si="78"/>
        <v>42400.580590277779</v>
      </c>
      <c r="U1026">
        <f t="shared" si="79"/>
        <v>2016</v>
      </c>
    </row>
    <row r="1027" spans="1:21" ht="29.15" x14ac:dyDescent="0.4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0" t="s">
        <v>8323</v>
      </c>
      <c r="R1027" t="s">
        <v>8328</v>
      </c>
      <c r="S1027" s="11">
        <f t="shared" ref="S1027:S1090" si="82">(((J1027/60)/60)/24)+DATE(1970,1,1)</f>
        <v>42049.833761574075</v>
      </c>
      <c r="T1027" s="11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8.3" x14ac:dyDescent="0.4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1">
        <f t="shared" si="82"/>
        <v>42426.407592592594</v>
      </c>
      <c r="T1028" s="11">
        <f t="shared" si="83"/>
        <v>42460.365925925929</v>
      </c>
      <c r="U1028">
        <f t="shared" si="84"/>
        <v>2016</v>
      </c>
    </row>
    <row r="1029" spans="1:21" ht="43.75" x14ac:dyDescent="0.4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3.75" x14ac:dyDescent="0.4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29.15" x14ac:dyDescent="0.4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29.15" x14ac:dyDescent="0.4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58.3" x14ac:dyDescent="0.4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x14ac:dyDescent="0.4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43.75" x14ac:dyDescent="0.4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3.75" x14ac:dyDescent="0.4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43.75" x14ac:dyDescent="0.4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3.75" x14ac:dyDescent="0.4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43.75" x14ac:dyDescent="0.4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3.75" x14ac:dyDescent="0.4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43.75" x14ac:dyDescent="0.4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ht="43.75" x14ac:dyDescent="0.4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1">
        <f t="shared" si="82"/>
        <v>42579.708437499998</v>
      </c>
      <c r="T1042" s="11">
        <f t="shared" si="83"/>
        <v>42609.708437499998</v>
      </c>
      <c r="U1042">
        <f t="shared" si="84"/>
        <v>2016</v>
      </c>
    </row>
    <row r="1043" spans="1:21" ht="43.75" x14ac:dyDescent="0.4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1">
        <f t="shared" si="82"/>
        <v>41831.060092592597</v>
      </c>
      <c r="T1043" s="11">
        <f t="shared" si="83"/>
        <v>41851.060092592597</v>
      </c>
      <c r="U1043">
        <f t="shared" si="84"/>
        <v>2014</v>
      </c>
    </row>
    <row r="1044" spans="1:21" ht="43.75" x14ac:dyDescent="0.4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1">
        <f t="shared" si="82"/>
        <v>41851.696157407408</v>
      </c>
      <c r="T1044" s="11">
        <f t="shared" si="83"/>
        <v>41894.416666666664</v>
      </c>
      <c r="U1044">
        <f t="shared" si="84"/>
        <v>2014</v>
      </c>
    </row>
    <row r="1045" spans="1:21" ht="43.75" x14ac:dyDescent="0.4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1">
        <f t="shared" si="82"/>
        <v>42114.252951388888</v>
      </c>
      <c r="T1045" s="11">
        <f t="shared" si="83"/>
        <v>42144.252951388888</v>
      </c>
      <c r="U1045">
        <f t="shared" si="84"/>
        <v>2015</v>
      </c>
    </row>
    <row r="1046" spans="1:21" ht="43.75" x14ac:dyDescent="0.4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1">
        <f t="shared" si="82"/>
        <v>42011.925937499997</v>
      </c>
      <c r="T1046" s="11">
        <f t="shared" si="83"/>
        <v>42068.852083333331</v>
      </c>
      <c r="U1046">
        <f t="shared" si="84"/>
        <v>2015</v>
      </c>
    </row>
    <row r="1047" spans="1:21" ht="43.75" x14ac:dyDescent="0.4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1">
        <f t="shared" si="82"/>
        <v>41844.874421296299</v>
      </c>
      <c r="T1047" s="11">
        <f t="shared" si="83"/>
        <v>41874.874421296299</v>
      </c>
      <c r="U1047">
        <f t="shared" si="84"/>
        <v>2014</v>
      </c>
    </row>
    <row r="1048" spans="1:21" ht="43.75" x14ac:dyDescent="0.4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1">
        <f t="shared" si="82"/>
        <v>42319.851388888885</v>
      </c>
      <c r="T1048" s="11">
        <f t="shared" si="83"/>
        <v>42364.851388888885</v>
      </c>
      <c r="U1048">
        <f t="shared" si="84"/>
        <v>2015</v>
      </c>
    </row>
    <row r="1049" spans="1:21" ht="43.75" x14ac:dyDescent="0.4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1">
        <f t="shared" si="82"/>
        <v>41918.818460648145</v>
      </c>
      <c r="T1049" s="11">
        <f t="shared" si="83"/>
        <v>41948.860127314816</v>
      </c>
      <c r="U1049">
        <f t="shared" si="84"/>
        <v>2014</v>
      </c>
    </row>
    <row r="1050" spans="1:21" ht="43.75" x14ac:dyDescent="0.4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1">
        <f t="shared" si="82"/>
        <v>42598.053113425922</v>
      </c>
      <c r="T1050" s="11">
        <f t="shared" si="83"/>
        <v>42638.053113425922</v>
      </c>
      <c r="U1050">
        <f t="shared" si="84"/>
        <v>2016</v>
      </c>
    </row>
    <row r="1051" spans="1:21" x14ac:dyDescent="0.4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1">
        <f t="shared" si="82"/>
        <v>42382.431076388893</v>
      </c>
      <c r="T1051" s="11">
        <f t="shared" si="83"/>
        <v>42412.431076388893</v>
      </c>
      <c r="U1051">
        <f t="shared" si="84"/>
        <v>2016</v>
      </c>
    </row>
    <row r="1052" spans="1:21" ht="29.15" x14ac:dyDescent="0.4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1">
        <f t="shared" si="82"/>
        <v>42231.7971875</v>
      </c>
      <c r="T1052" s="11">
        <f t="shared" si="83"/>
        <v>42261.7971875</v>
      </c>
      <c r="U1052">
        <f t="shared" si="84"/>
        <v>2015</v>
      </c>
    </row>
    <row r="1053" spans="1:21" ht="43.75" x14ac:dyDescent="0.4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1">
        <f t="shared" si="82"/>
        <v>41850.014178240745</v>
      </c>
      <c r="T1053" s="11">
        <f t="shared" si="83"/>
        <v>41878.014178240745</v>
      </c>
      <c r="U1053">
        <f t="shared" si="84"/>
        <v>2014</v>
      </c>
    </row>
    <row r="1054" spans="1:21" ht="58.3" x14ac:dyDescent="0.4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1">
        <f t="shared" si="82"/>
        <v>42483.797395833331</v>
      </c>
      <c r="T1054" s="11">
        <f t="shared" si="83"/>
        <v>42527.839583333334</v>
      </c>
      <c r="U1054">
        <f t="shared" si="84"/>
        <v>2016</v>
      </c>
    </row>
    <row r="1055" spans="1:21" ht="43.75" x14ac:dyDescent="0.4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1">
        <f t="shared" si="82"/>
        <v>42775.172824074078</v>
      </c>
      <c r="T1055" s="11">
        <f t="shared" si="83"/>
        <v>42800.172824074078</v>
      </c>
      <c r="U1055">
        <f t="shared" si="84"/>
        <v>2017</v>
      </c>
    </row>
    <row r="1056" spans="1:21" ht="58.3" x14ac:dyDescent="0.4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1">
        <f t="shared" si="82"/>
        <v>41831.851840277777</v>
      </c>
      <c r="T1056" s="11">
        <f t="shared" si="83"/>
        <v>41861.916666666664</v>
      </c>
      <c r="U1056">
        <f t="shared" si="84"/>
        <v>2014</v>
      </c>
    </row>
    <row r="1057" spans="1:21" ht="43.75" x14ac:dyDescent="0.4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1">
        <f t="shared" si="82"/>
        <v>42406.992418981477</v>
      </c>
      <c r="T1057" s="11">
        <f t="shared" si="83"/>
        <v>42436.992418981477</v>
      </c>
      <c r="U1057">
        <f t="shared" si="84"/>
        <v>2016</v>
      </c>
    </row>
    <row r="1058" spans="1:21" ht="43.75" x14ac:dyDescent="0.4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1">
        <f t="shared" si="82"/>
        <v>42058.719641203701</v>
      </c>
      <c r="T1058" s="11">
        <f t="shared" si="83"/>
        <v>42118.677974537044</v>
      </c>
      <c r="U1058">
        <f t="shared" si="84"/>
        <v>2015</v>
      </c>
    </row>
    <row r="1059" spans="1:21" ht="43.75" x14ac:dyDescent="0.4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1">
        <f t="shared" si="82"/>
        <v>42678.871331018512</v>
      </c>
      <c r="T1059" s="11">
        <f t="shared" si="83"/>
        <v>42708.912997685184</v>
      </c>
      <c r="U1059">
        <f t="shared" si="84"/>
        <v>2016</v>
      </c>
    </row>
    <row r="1060" spans="1:21" ht="43.75" x14ac:dyDescent="0.4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1">
        <f t="shared" si="82"/>
        <v>42047.900960648149</v>
      </c>
      <c r="T1060" s="11">
        <f t="shared" si="83"/>
        <v>42089</v>
      </c>
      <c r="U1060">
        <f t="shared" si="84"/>
        <v>2015</v>
      </c>
    </row>
    <row r="1061" spans="1:21" x14ac:dyDescent="0.4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1">
        <f t="shared" si="82"/>
        <v>42046.79</v>
      </c>
      <c r="T1061" s="11">
        <f t="shared" si="83"/>
        <v>42076.748333333337</v>
      </c>
      <c r="U1061">
        <f t="shared" si="84"/>
        <v>2015</v>
      </c>
    </row>
    <row r="1062" spans="1:21" ht="43.75" x14ac:dyDescent="0.4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1">
        <f t="shared" si="82"/>
        <v>42079.913113425922</v>
      </c>
      <c r="T1062" s="11">
        <f t="shared" si="83"/>
        <v>42109.913113425922</v>
      </c>
      <c r="U1062">
        <f t="shared" si="84"/>
        <v>2015</v>
      </c>
    </row>
    <row r="1063" spans="1:21" ht="29.15" x14ac:dyDescent="0.4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1">
        <f t="shared" si="82"/>
        <v>42432.276712962965</v>
      </c>
      <c r="T1063" s="11">
        <f t="shared" si="83"/>
        <v>42492.041666666672</v>
      </c>
      <c r="U1063">
        <f t="shared" si="84"/>
        <v>2016</v>
      </c>
    </row>
    <row r="1064" spans="1:21" x14ac:dyDescent="0.4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1">
        <f t="shared" si="82"/>
        <v>42556.807187500002</v>
      </c>
      <c r="T1064" s="11">
        <f t="shared" si="83"/>
        <v>42563.807187500002</v>
      </c>
      <c r="U1064">
        <f t="shared" si="84"/>
        <v>2016</v>
      </c>
    </row>
    <row r="1065" spans="1:21" ht="43.75" x14ac:dyDescent="0.4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1">
        <f t="shared" si="82"/>
        <v>42583.030810185184</v>
      </c>
      <c r="T1065" s="11">
        <f t="shared" si="83"/>
        <v>42613.030810185184</v>
      </c>
      <c r="U1065">
        <f t="shared" si="84"/>
        <v>2016</v>
      </c>
    </row>
    <row r="1066" spans="1:21" ht="43.75" x14ac:dyDescent="0.4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43.75" x14ac:dyDescent="0.4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3.75" x14ac:dyDescent="0.4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43.75" x14ac:dyDescent="0.4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58.3" x14ac:dyDescent="0.4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3.75" x14ac:dyDescent="0.4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3.75" x14ac:dyDescent="0.4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43.75" x14ac:dyDescent="0.4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43.75" x14ac:dyDescent="0.4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29.15" x14ac:dyDescent="0.4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58.3" x14ac:dyDescent="0.4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29.15" x14ac:dyDescent="0.4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3.75" x14ac:dyDescent="0.4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3.75" x14ac:dyDescent="0.4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58.3" x14ac:dyDescent="0.4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43.75" x14ac:dyDescent="0.4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3.75" x14ac:dyDescent="0.4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1">
        <f t="shared" si="82"/>
        <v>41740.138113425928</v>
      </c>
      <c r="T1082" s="11">
        <f t="shared" si="83"/>
        <v>41770.138113425928</v>
      </c>
      <c r="U1082">
        <f t="shared" si="84"/>
        <v>2014</v>
      </c>
    </row>
    <row r="1083" spans="1:21" ht="43.75" x14ac:dyDescent="0.4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1">
        <f t="shared" si="82"/>
        <v>42002.926990740743</v>
      </c>
      <c r="T1083" s="11">
        <f t="shared" si="83"/>
        <v>42032.926990740743</v>
      </c>
      <c r="U1083">
        <f t="shared" si="84"/>
        <v>2014</v>
      </c>
    </row>
    <row r="1084" spans="1:21" ht="43.75" x14ac:dyDescent="0.4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1">
        <f t="shared" si="82"/>
        <v>41101.906111111115</v>
      </c>
      <c r="T1084" s="11">
        <f t="shared" si="83"/>
        <v>41131.906111111115</v>
      </c>
      <c r="U1084">
        <f t="shared" si="84"/>
        <v>2012</v>
      </c>
    </row>
    <row r="1085" spans="1:21" ht="58.3" x14ac:dyDescent="0.4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1">
        <f t="shared" si="82"/>
        <v>41793.659525462965</v>
      </c>
      <c r="T1085" s="11">
        <f t="shared" si="83"/>
        <v>41853.659525462965</v>
      </c>
      <c r="U1085">
        <f t="shared" si="84"/>
        <v>2014</v>
      </c>
    </row>
    <row r="1086" spans="1:21" x14ac:dyDescent="0.4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1">
        <f t="shared" si="82"/>
        <v>41829.912083333329</v>
      </c>
      <c r="T1086" s="11">
        <f t="shared" si="83"/>
        <v>41859.912083333329</v>
      </c>
      <c r="U1086">
        <f t="shared" si="84"/>
        <v>2014</v>
      </c>
    </row>
    <row r="1087" spans="1:21" ht="43.75" x14ac:dyDescent="0.4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1">
        <f t="shared" si="82"/>
        <v>42413.671006944445</v>
      </c>
      <c r="T1087" s="11">
        <f t="shared" si="83"/>
        <v>42443.629340277781</v>
      </c>
      <c r="U1087">
        <f t="shared" si="84"/>
        <v>2016</v>
      </c>
    </row>
    <row r="1088" spans="1:21" x14ac:dyDescent="0.4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1">
        <f t="shared" si="82"/>
        <v>41845.866793981484</v>
      </c>
      <c r="T1088" s="11">
        <f t="shared" si="83"/>
        <v>41875.866793981484</v>
      </c>
      <c r="U1088">
        <f t="shared" si="84"/>
        <v>2014</v>
      </c>
    </row>
    <row r="1089" spans="1:21" ht="43.75" x14ac:dyDescent="0.4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1">
        <f t="shared" si="82"/>
        <v>41775.713969907411</v>
      </c>
      <c r="T1089" s="11">
        <f t="shared" si="83"/>
        <v>41805.713969907411</v>
      </c>
      <c r="U1089">
        <f t="shared" si="84"/>
        <v>2014</v>
      </c>
    </row>
    <row r="1090" spans="1:21" ht="29.15" x14ac:dyDescent="0.4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1">
        <f t="shared" si="82"/>
        <v>41723.799386574072</v>
      </c>
      <c r="T1090" s="11">
        <f t="shared" si="83"/>
        <v>41753.799386574072</v>
      </c>
      <c r="U1090">
        <f t="shared" si="84"/>
        <v>2014</v>
      </c>
    </row>
    <row r="1091" spans="1:21" ht="29.15" x14ac:dyDescent="0.4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0" t="s">
        <v>8331</v>
      </c>
      <c r="R1091" t="s">
        <v>8332</v>
      </c>
      <c r="S1091" s="11">
        <f t="shared" ref="S1091:S1154" si="87">(((J1091/60)/60)/24)+DATE(1970,1,1)</f>
        <v>42151.189525462964</v>
      </c>
      <c r="T1091" s="11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75" x14ac:dyDescent="0.4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1">
        <f t="shared" si="87"/>
        <v>42123.185798611114</v>
      </c>
      <c r="T1092" s="11">
        <f t="shared" si="88"/>
        <v>42153.185798611114</v>
      </c>
      <c r="U1092">
        <f t="shared" si="89"/>
        <v>2015</v>
      </c>
    </row>
    <row r="1093" spans="1:21" ht="43.75" x14ac:dyDescent="0.4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58.3" x14ac:dyDescent="0.4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3.75" x14ac:dyDescent="0.4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43.75" x14ac:dyDescent="0.4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43.75" x14ac:dyDescent="0.4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43.75" x14ac:dyDescent="0.4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3.75" x14ac:dyDescent="0.4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29.15" x14ac:dyDescent="0.4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58.3" x14ac:dyDescent="0.4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3.75" x14ac:dyDescent="0.4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29.15" x14ac:dyDescent="0.4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43.75" x14ac:dyDescent="0.4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3.75" x14ac:dyDescent="0.4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43.75" x14ac:dyDescent="0.4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58.3" x14ac:dyDescent="0.4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3.75" x14ac:dyDescent="0.4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58.3" x14ac:dyDescent="0.4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58.3" x14ac:dyDescent="0.4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43.75" x14ac:dyDescent="0.4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43.75" x14ac:dyDescent="0.4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43.75" x14ac:dyDescent="0.4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3.75" x14ac:dyDescent="0.4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43.75" x14ac:dyDescent="0.4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43.75" x14ac:dyDescent="0.4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43.75" x14ac:dyDescent="0.4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43.75" x14ac:dyDescent="0.4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3.75" x14ac:dyDescent="0.4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43.75" x14ac:dyDescent="0.4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58.3" x14ac:dyDescent="0.4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43.75" x14ac:dyDescent="0.4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3.75" x14ac:dyDescent="0.4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58.3" x14ac:dyDescent="0.4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43.75" x14ac:dyDescent="0.4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43.75" x14ac:dyDescent="0.4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43.75" x14ac:dyDescent="0.4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43.75" x14ac:dyDescent="0.4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58.3" x14ac:dyDescent="0.4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x14ac:dyDescent="0.4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3.75" x14ac:dyDescent="0.4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43.75" x14ac:dyDescent="0.4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43.75" x14ac:dyDescent="0.4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3.75" x14ac:dyDescent="0.4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43.75" x14ac:dyDescent="0.4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3.75" x14ac:dyDescent="0.4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58.3" x14ac:dyDescent="0.4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3.75" x14ac:dyDescent="0.4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43.75" x14ac:dyDescent="0.4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43.75" x14ac:dyDescent="0.4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43.75" x14ac:dyDescent="0.4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3.75" x14ac:dyDescent="0.4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x14ac:dyDescent="0.4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3.75" x14ac:dyDescent="0.4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43.75" x14ac:dyDescent="0.4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3.75" x14ac:dyDescent="0.4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1">
        <f t="shared" si="87"/>
        <v>42093.181944444441</v>
      </c>
      <c r="T1146" s="11">
        <f t="shared" si="88"/>
        <v>42123.181944444441</v>
      </c>
      <c r="U1146">
        <f t="shared" si="89"/>
        <v>2015</v>
      </c>
    </row>
    <row r="1147" spans="1:21" ht="43.75" x14ac:dyDescent="0.4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1">
        <f t="shared" si="87"/>
        <v>41854.747592592597</v>
      </c>
      <c r="T1147" s="11">
        <f t="shared" si="88"/>
        <v>41914.747592592597</v>
      </c>
      <c r="U1147">
        <f t="shared" si="89"/>
        <v>2014</v>
      </c>
    </row>
    <row r="1148" spans="1:21" ht="43.75" x14ac:dyDescent="0.4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1">
        <f t="shared" si="87"/>
        <v>41723.9533912037</v>
      </c>
      <c r="T1148" s="11">
        <f t="shared" si="88"/>
        <v>41761.9533912037</v>
      </c>
      <c r="U1148">
        <f t="shared" si="89"/>
        <v>2014</v>
      </c>
    </row>
    <row r="1149" spans="1:21" ht="43.75" x14ac:dyDescent="0.4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1">
        <f t="shared" si="87"/>
        <v>41871.972025462965</v>
      </c>
      <c r="T1149" s="11">
        <f t="shared" si="88"/>
        <v>41931.972025462965</v>
      </c>
      <c r="U1149">
        <f t="shared" si="89"/>
        <v>2014</v>
      </c>
    </row>
    <row r="1150" spans="1:21" ht="29.15" x14ac:dyDescent="0.4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1">
        <f t="shared" si="87"/>
        <v>42675.171076388884</v>
      </c>
      <c r="T1150" s="11">
        <f t="shared" si="88"/>
        <v>42705.212743055556</v>
      </c>
      <c r="U1150">
        <f t="shared" si="89"/>
        <v>2016</v>
      </c>
    </row>
    <row r="1151" spans="1:21" ht="29.15" x14ac:dyDescent="0.4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1">
        <f t="shared" si="87"/>
        <v>42507.71025462963</v>
      </c>
      <c r="T1151" s="11">
        <f t="shared" si="88"/>
        <v>42537.71025462963</v>
      </c>
      <c r="U1151">
        <f t="shared" si="89"/>
        <v>2016</v>
      </c>
    </row>
    <row r="1152" spans="1:21" ht="29.15" x14ac:dyDescent="0.4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1">
        <f t="shared" si="87"/>
        <v>42317.954571759255</v>
      </c>
      <c r="T1152" s="11">
        <f t="shared" si="88"/>
        <v>42377.954571759255</v>
      </c>
      <c r="U1152">
        <f t="shared" si="89"/>
        <v>2015</v>
      </c>
    </row>
    <row r="1153" spans="1:21" ht="58.3" x14ac:dyDescent="0.4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1">
        <f t="shared" si="87"/>
        <v>42224.102581018517</v>
      </c>
      <c r="T1153" s="11">
        <f t="shared" si="88"/>
        <v>42254.102581018517</v>
      </c>
      <c r="U1153">
        <f t="shared" si="89"/>
        <v>2015</v>
      </c>
    </row>
    <row r="1154" spans="1:21" x14ac:dyDescent="0.4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1">
        <f t="shared" si="87"/>
        <v>42109.709629629629</v>
      </c>
      <c r="T1154" s="11">
        <f t="shared" si="88"/>
        <v>42139.709629629629</v>
      </c>
      <c r="U1154">
        <f t="shared" si="89"/>
        <v>2015</v>
      </c>
    </row>
    <row r="1155" spans="1:21" ht="29.15" x14ac:dyDescent="0.4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0" t="s">
        <v>8334</v>
      </c>
      <c r="R1155" t="s">
        <v>8335</v>
      </c>
      <c r="S1155" s="11">
        <f t="shared" ref="S1155:S1218" si="92">(((J1155/60)/60)/24)+DATE(1970,1,1)</f>
        <v>42143.714178240742</v>
      </c>
      <c r="T1155" s="11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75" x14ac:dyDescent="0.4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1">
        <f t="shared" si="92"/>
        <v>42223.108865740738</v>
      </c>
      <c r="T1156" s="11">
        <f t="shared" si="93"/>
        <v>42253.108865740738</v>
      </c>
      <c r="U1156">
        <f t="shared" si="94"/>
        <v>2015</v>
      </c>
    </row>
    <row r="1157" spans="1:21" ht="43.75" x14ac:dyDescent="0.4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3.75" x14ac:dyDescent="0.4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43.75" x14ac:dyDescent="0.4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43.75" x14ac:dyDescent="0.4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43.75" x14ac:dyDescent="0.4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3.75" x14ac:dyDescent="0.4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43.75" x14ac:dyDescent="0.4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58.3" x14ac:dyDescent="0.4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43.75" x14ac:dyDescent="0.4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58.3" x14ac:dyDescent="0.4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43.75" x14ac:dyDescent="0.4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43.75" x14ac:dyDescent="0.4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3.75" x14ac:dyDescent="0.4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3.75" x14ac:dyDescent="0.4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3.75" x14ac:dyDescent="0.4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3.75" x14ac:dyDescent="0.4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43.75" x14ac:dyDescent="0.4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ht="29.15" x14ac:dyDescent="0.4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43.75" x14ac:dyDescent="0.4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3.75" x14ac:dyDescent="0.4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3.75" x14ac:dyDescent="0.4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58.3" x14ac:dyDescent="0.4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43.75" x14ac:dyDescent="0.4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43.75" x14ac:dyDescent="0.4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3.75" x14ac:dyDescent="0.4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43.75" x14ac:dyDescent="0.4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ht="29.15" x14ac:dyDescent="0.4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58.3" x14ac:dyDescent="0.4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43.75" x14ac:dyDescent="0.4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43.75" x14ac:dyDescent="0.4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58.3" x14ac:dyDescent="0.4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43.75" x14ac:dyDescent="0.4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43.75" x14ac:dyDescent="0.4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3.75" x14ac:dyDescent="0.4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43.75" x14ac:dyDescent="0.4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29.15" x14ac:dyDescent="0.4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43.75" x14ac:dyDescent="0.4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29.15" x14ac:dyDescent="0.4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58.3" x14ac:dyDescent="0.4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43.75" x14ac:dyDescent="0.4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58.3" x14ac:dyDescent="0.4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29.15" x14ac:dyDescent="0.4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58.3" x14ac:dyDescent="0.4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43.75" x14ac:dyDescent="0.4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43.75" x14ac:dyDescent="0.4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43.75" x14ac:dyDescent="0.4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43.75" x14ac:dyDescent="0.4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43.75" x14ac:dyDescent="0.4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3.75" x14ac:dyDescent="0.4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3.75" x14ac:dyDescent="0.4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43.75" x14ac:dyDescent="0.4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43.75" x14ac:dyDescent="0.4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29.15" x14ac:dyDescent="0.4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58.3" x14ac:dyDescent="0.4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1">
        <f t="shared" si="92"/>
        <v>42423.709074074075</v>
      </c>
      <c r="T1210" s="11">
        <f t="shared" si="93"/>
        <v>42453.667407407411</v>
      </c>
      <c r="U1210">
        <f t="shared" si="94"/>
        <v>2016</v>
      </c>
    </row>
    <row r="1211" spans="1:21" ht="43.75" x14ac:dyDescent="0.4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1">
        <f t="shared" si="92"/>
        <v>42761.846122685187</v>
      </c>
      <c r="T1211" s="11">
        <f t="shared" si="93"/>
        <v>42791.846122685187</v>
      </c>
      <c r="U1211">
        <f t="shared" si="94"/>
        <v>2017</v>
      </c>
    </row>
    <row r="1212" spans="1:21" ht="29.15" x14ac:dyDescent="0.4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1">
        <f t="shared" si="92"/>
        <v>42132.941805555558</v>
      </c>
      <c r="T1212" s="11">
        <f t="shared" si="93"/>
        <v>42155.875</v>
      </c>
      <c r="U1212">
        <f t="shared" si="94"/>
        <v>2015</v>
      </c>
    </row>
    <row r="1213" spans="1:21" ht="43.75" x14ac:dyDescent="0.4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1">
        <f t="shared" si="92"/>
        <v>42515.866446759261</v>
      </c>
      <c r="T1213" s="11">
        <f t="shared" si="93"/>
        <v>42530.866446759261</v>
      </c>
      <c r="U1213">
        <f t="shared" si="94"/>
        <v>2016</v>
      </c>
    </row>
    <row r="1214" spans="1:21" ht="58.3" x14ac:dyDescent="0.4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1">
        <f t="shared" si="92"/>
        <v>42318.950173611112</v>
      </c>
      <c r="T1214" s="11">
        <f t="shared" si="93"/>
        <v>42335.041666666672</v>
      </c>
      <c r="U1214">
        <f t="shared" si="94"/>
        <v>2015</v>
      </c>
    </row>
    <row r="1215" spans="1:21" ht="58.3" x14ac:dyDescent="0.4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1">
        <f t="shared" si="92"/>
        <v>42731.755787037036</v>
      </c>
      <c r="T1215" s="11">
        <f t="shared" si="93"/>
        <v>42766.755787037036</v>
      </c>
      <c r="U1215">
        <f t="shared" si="94"/>
        <v>2016</v>
      </c>
    </row>
    <row r="1216" spans="1:21" ht="43.75" x14ac:dyDescent="0.4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1">
        <f t="shared" si="92"/>
        <v>42104.840335648143</v>
      </c>
      <c r="T1216" s="11">
        <f t="shared" si="93"/>
        <v>42164.840335648143</v>
      </c>
      <c r="U1216">
        <f t="shared" si="94"/>
        <v>2015</v>
      </c>
    </row>
    <row r="1217" spans="1:21" ht="43.75" x14ac:dyDescent="0.4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1">
        <f t="shared" si="92"/>
        <v>41759.923101851848</v>
      </c>
      <c r="T1217" s="11">
        <f t="shared" si="93"/>
        <v>41789.923101851848</v>
      </c>
      <c r="U1217">
        <f t="shared" si="94"/>
        <v>2014</v>
      </c>
    </row>
    <row r="1218" spans="1:21" ht="29.15" x14ac:dyDescent="0.4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1">
        <f t="shared" si="92"/>
        <v>42247.616400462968</v>
      </c>
      <c r="T1218" s="11">
        <f t="shared" si="93"/>
        <v>42279.960416666669</v>
      </c>
      <c r="U1218">
        <f t="shared" si="94"/>
        <v>2015</v>
      </c>
    </row>
    <row r="1219" spans="1:21" ht="43.75" x14ac:dyDescent="0.4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0" t="s">
        <v>8336</v>
      </c>
      <c r="R1219" t="s">
        <v>8337</v>
      </c>
      <c r="S1219" s="11">
        <f t="shared" ref="S1219:S1282" si="97">(((J1219/60)/60)/24)+DATE(1970,1,1)</f>
        <v>42535.809490740736</v>
      </c>
      <c r="T1219" s="11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58.3" x14ac:dyDescent="0.4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1">
        <f t="shared" si="97"/>
        <v>42278.662037037036</v>
      </c>
      <c r="T1220" s="11">
        <f t="shared" si="98"/>
        <v>42309.125</v>
      </c>
      <c r="U1220">
        <f t="shared" si="99"/>
        <v>2015</v>
      </c>
    </row>
    <row r="1221" spans="1:21" ht="29.15" x14ac:dyDescent="0.4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3.75" x14ac:dyDescent="0.4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43.75" x14ac:dyDescent="0.4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29.15" x14ac:dyDescent="0.4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43.75" x14ac:dyDescent="0.4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29.15" x14ac:dyDescent="0.4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1">
        <f t="shared" si="97"/>
        <v>41736.549791666665</v>
      </c>
      <c r="T1226" s="11">
        <f t="shared" si="98"/>
        <v>41796.549791666665</v>
      </c>
      <c r="U1226">
        <f t="shared" si="99"/>
        <v>2014</v>
      </c>
    </row>
    <row r="1227" spans="1:21" ht="43.75" x14ac:dyDescent="0.4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1">
        <f t="shared" si="97"/>
        <v>41509.905995370369</v>
      </c>
      <c r="T1227" s="11">
        <f t="shared" si="98"/>
        <v>41569.905995370369</v>
      </c>
      <c r="U1227">
        <f t="shared" si="99"/>
        <v>2013</v>
      </c>
    </row>
    <row r="1228" spans="1:21" ht="43.75" x14ac:dyDescent="0.4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1">
        <f t="shared" si="97"/>
        <v>41715.874780092592</v>
      </c>
      <c r="T1228" s="11">
        <f t="shared" si="98"/>
        <v>41750.041666666664</v>
      </c>
      <c r="U1228">
        <f t="shared" si="99"/>
        <v>2014</v>
      </c>
    </row>
    <row r="1229" spans="1:21" ht="43.75" x14ac:dyDescent="0.4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1">
        <f t="shared" si="97"/>
        <v>41827.919166666667</v>
      </c>
      <c r="T1229" s="11">
        <f t="shared" si="98"/>
        <v>41858.291666666664</v>
      </c>
      <c r="U1229">
        <f t="shared" si="99"/>
        <v>2014</v>
      </c>
    </row>
    <row r="1230" spans="1:21" ht="43.75" x14ac:dyDescent="0.4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1">
        <f t="shared" si="97"/>
        <v>40754.729259259257</v>
      </c>
      <c r="T1230" s="11">
        <f t="shared" si="98"/>
        <v>40814.729259259257</v>
      </c>
      <c r="U1230">
        <f t="shared" si="99"/>
        <v>2011</v>
      </c>
    </row>
    <row r="1231" spans="1:21" ht="58.3" x14ac:dyDescent="0.4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1">
        <f t="shared" si="97"/>
        <v>40985.459803240738</v>
      </c>
      <c r="T1231" s="11">
        <f t="shared" si="98"/>
        <v>41015.666666666664</v>
      </c>
      <c r="U1231">
        <f t="shared" si="99"/>
        <v>2012</v>
      </c>
    </row>
    <row r="1232" spans="1:21" ht="43.75" x14ac:dyDescent="0.4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1">
        <f t="shared" si="97"/>
        <v>40568.972569444442</v>
      </c>
      <c r="T1232" s="11">
        <f t="shared" si="98"/>
        <v>40598.972569444442</v>
      </c>
      <c r="U1232">
        <f t="shared" si="99"/>
        <v>2011</v>
      </c>
    </row>
    <row r="1233" spans="1:21" ht="43.75" x14ac:dyDescent="0.4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1">
        <f t="shared" si="97"/>
        <v>42193.941759259258</v>
      </c>
      <c r="T1233" s="11">
        <f t="shared" si="98"/>
        <v>42244.041666666672</v>
      </c>
      <c r="U1233">
        <f t="shared" si="99"/>
        <v>2015</v>
      </c>
    </row>
    <row r="1234" spans="1:21" ht="43.75" x14ac:dyDescent="0.4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1">
        <f t="shared" si="97"/>
        <v>41506.848032407412</v>
      </c>
      <c r="T1234" s="11">
        <f t="shared" si="98"/>
        <v>41553.848032407412</v>
      </c>
      <c r="U1234">
        <f t="shared" si="99"/>
        <v>2013</v>
      </c>
    </row>
    <row r="1235" spans="1:21" ht="43.75" x14ac:dyDescent="0.4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1">
        <f t="shared" si="97"/>
        <v>40939.948773148149</v>
      </c>
      <c r="T1235" s="11">
        <f t="shared" si="98"/>
        <v>40960.948773148149</v>
      </c>
      <c r="U1235">
        <f t="shared" si="99"/>
        <v>2012</v>
      </c>
    </row>
    <row r="1236" spans="1:21" ht="43.75" x14ac:dyDescent="0.4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1">
        <f t="shared" si="97"/>
        <v>42007.788680555561</v>
      </c>
      <c r="T1236" s="11">
        <f t="shared" si="98"/>
        <v>42037.788680555561</v>
      </c>
      <c r="U1236">
        <f t="shared" si="99"/>
        <v>2015</v>
      </c>
    </row>
    <row r="1237" spans="1:21" ht="43.75" x14ac:dyDescent="0.4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1">
        <f t="shared" si="97"/>
        <v>41583.135405092595</v>
      </c>
      <c r="T1237" s="11">
        <f t="shared" si="98"/>
        <v>41623.135405092595</v>
      </c>
      <c r="U1237">
        <f t="shared" si="99"/>
        <v>2013</v>
      </c>
    </row>
    <row r="1238" spans="1:21" x14ac:dyDescent="0.4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1">
        <f t="shared" si="97"/>
        <v>41110.680138888885</v>
      </c>
      <c r="T1238" s="11">
        <f t="shared" si="98"/>
        <v>41118.666666666664</v>
      </c>
      <c r="U1238">
        <f t="shared" si="99"/>
        <v>2012</v>
      </c>
    </row>
    <row r="1239" spans="1:21" ht="43.75" x14ac:dyDescent="0.4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1">
        <f t="shared" si="97"/>
        <v>41125.283159722225</v>
      </c>
      <c r="T1239" s="11">
        <f t="shared" si="98"/>
        <v>41145.283159722225</v>
      </c>
      <c r="U1239">
        <f t="shared" si="99"/>
        <v>2012</v>
      </c>
    </row>
    <row r="1240" spans="1:21" ht="58.3" x14ac:dyDescent="0.4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1">
        <f t="shared" si="97"/>
        <v>40731.61037037037</v>
      </c>
      <c r="T1240" s="11">
        <f t="shared" si="98"/>
        <v>40761.61037037037</v>
      </c>
      <c r="U1240">
        <f t="shared" si="99"/>
        <v>2011</v>
      </c>
    </row>
    <row r="1241" spans="1:21" ht="29.15" x14ac:dyDescent="0.4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1">
        <f t="shared" si="97"/>
        <v>40883.962581018517</v>
      </c>
      <c r="T1241" s="11">
        <f t="shared" si="98"/>
        <v>40913.962581018517</v>
      </c>
      <c r="U1241">
        <f t="shared" si="99"/>
        <v>2011</v>
      </c>
    </row>
    <row r="1242" spans="1:21" ht="43.75" x14ac:dyDescent="0.4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1">
        <f t="shared" si="97"/>
        <v>41409.040011574078</v>
      </c>
      <c r="T1242" s="11">
        <f t="shared" si="98"/>
        <v>41467.910416666666</v>
      </c>
      <c r="U1242">
        <f t="shared" si="99"/>
        <v>2013</v>
      </c>
    </row>
    <row r="1243" spans="1:21" ht="58.3" x14ac:dyDescent="0.4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1">
        <f t="shared" si="97"/>
        <v>41923.837731481479</v>
      </c>
      <c r="T1243" s="11">
        <f t="shared" si="98"/>
        <v>41946.249305555553</v>
      </c>
      <c r="U1243">
        <f t="shared" si="99"/>
        <v>2014</v>
      </c>
    </row>
    <row r="1244" spans="1:21" ht="43.75" x14ac:dyDescent="0.4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1">
        <f t="shared" si="97"/>
        <v>40782.165532407409</v>
      </c>
      <c r="T1244" s="11">
        <f t="shared" si="98"/>
        <v>40797.554166666669</v>
      </c>
      <c r="U1244">
        <f t="shared" si="99"/>
        <v>2011</v>
      </c>
    </row>
    <row r="1245" spans="1:21" ht="43.75" x14ac:dyDescent="0.4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1">
        <f t="shared" si="97"/>
        <v>40671.879293981481</v>
      </c>
      <c r="T1245" s="11">
        <f t="shared" si="98"/>
        <v>40732.875</v>
      </c>
      <c r="U1245">
        <f t="shared" si="99"/>
        <v>2011</v>
      </c>
    </row>
    <row r="1246" spans="1:21" ht="43.75" x14ac:dyDescent="0.4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3.75" x14ac:dyDescent="0.4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43.75" x14ac:dyDescent="0.4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29.15" x14ac:dyDescent="0.4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43.75" x14ac:dyDescent="0.4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3.75" x14ac:dyDescent="0.4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58.3" x14ac:dyDescent="0.4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29.15" x14ac:dyDescent="0.4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3.75" x14ac:dyDescent="0.4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58.3" x14ac:dyDescent="0.4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43.75" x14ac:dyDescent="0.4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3.75" x14ac:dyDescent="0.4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43.75" x14ac:dyDescent="0.4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43.75" x14ac:dyDescent="0.4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3.75" x14ac:dyDescent="0.4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43.75" x14ac:dyDescent="0.4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3.75" x14ac:dyDescent="0.4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43.75" x14ac:dyDescent="0.4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43.75" x14ac:dyDescent="0.4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29.15" x14ac:dyDescent="0.4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43.75" x14ac:dyDescent="0.4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58.3" x14ac:dyDescent="0.4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29.15" x14ac:dyDescent="0.4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43.75" x14ac:dyDescent="0.4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29.15" x14ac:dyDescent="0.4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43.75" x14ac:dyDescent="0.4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29.15" x14ac:dyDescent="0.4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43.75" x14ac:dyDescent="0.4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58.3" x14ac:dyDescent="0.4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1">
        <f t="shared" si="97"/>
        <v>40274.745127314818</v>
      </c>
      <c r="T1274" s="11">
        <f t="shared" si="98"/>
        <v>40344.166666666664</v>
      </c>
      <c r="U1274">
        <f t="shared" si="99"/>
        <v>2010</v>
      </c>
    </row>
    <row r="1275" spans="1:21" ht="43.75" x14ac:dyDescent="0.4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1">
        <f t="shared" si="97"/>
        <v>41852.730219907404</v>
      </c>
      <c r="T1275" s="11">
        <f t="shared" si="98"/>
        <v>41882.730219907404</v>
      </c>
      <c r="U1275">
        <f t="shared" si="99"/>
        <v>2014</v>
      </c>
    </row>
    <row r="1276" spans="1:21" ht="43.75" x14ac:dyDescent="0.4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1">
        <f t="shared" si="97"/>
        <v>41116.690104166664</v>
      </c>
      <c r="T1276" s="11">
        <f t="shared" si="98"/>
        <v>41151.690104166664</v>
      </c>
      <c r="U1276">
        <f t="shared" si="99"/>
        <v>2012</v>
      </c>
    </row>
    <row r="1277" spans="1:21" ht="43.75" x14ac:dyDescent="0.4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1">
        <f t="shared" si="97"/>
        <v>41458.867905092593</v>
      </c>
      <c r="T1277" s="11">
        <f t="shared" si="98"/>
        <v>41493.867905092593</v>
      </c>
      <c r="U1277">
        <f t="shared" si="99"/>
        <v>2013</v>
      </c>
    </row>
    <row r="1278" spans="1:21" ht="29.15" x14ac:dyDescent="0.4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1">
        <f t="shared" si="97"/>
        <v>40007.704247685186</v>
      </c>
      <c r="T1278" s="11">
        <f t="shared" si="98"/>
        <v>40057.166666666664</v>
      </c>
      <c r="U1278">
        <f t="shared" si="99"/>
        <v>2009</v>
      </c>
    </row>
    <row r="1279" spans="1:21" ht="43.75" x14ac:dyDescent="0.4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1">
        <f t="shared" si="97"/>
        <v>41121.561886574076</v>
      </c>
      <c r="T1279" s="11">
        <f t="shared" si="98"/>
        <v>41156.561886574076</v>
      </c>
      <c r="U1279">
        <f t="shared" si="99"/>
        <v>2012</v>
      </c>
    </row>
    <row r="1280" spans="1:21" ht="43.75" x14ac:dyDescent="0.4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1">
        <f t="shared" si="97"/>
        <v>41786.555162037039</v>
      </c>
      <c r="T1280" s="11">
        <f t="shared" si="98"/>
        <v>41815.083333333336</v>
      </c>
      <c r="U1280">
        <f t="shared" si="99"/>
        <v>2014</v>
      </c>
    </row>
    <row r="1281" spans="1:21" ht="43.75" x14ac:dyDescent="0.4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1">
        <f t="shared" si="97"/>
        <v>41682.099189814813</v>
      </c>
      <c r="T1281" s="11">
        <f t="shared" si="98"/>
        <v>41722.057523148149</v>
      </c>
      <c r="U1281">
        <f t="shared" si="99"/>
        <v>2014</v>
      </c>
    </row>
    <row r="1282" spans="1:21" ht="43.75" x14ac:dyDescent="0.4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1">
        <f t="shared" si="97"/>
        <v>40513.757569444446</v>
      </c>
      <c r="T1282" s="11">
        <f t="shared" si="98"/>
        <v>40603.757569444446</v>
      </c>
      <c r="U1282">
        <f t="shared" si="99"/>
        <v>2010</v>
      </c>
    </row>
    <row r="1283" spans="1:21" ht="43.75" x14ac:dyDescent="0.4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0" t="s">
        <v>8323</v>
      </c>
      <c r="R1283" t="s">
        <v>8324</v>
      </c>
      <c r="S1283" s="11">
        <f t="shared" ref="S1283:S1346" si="102">(((J1283/60)/60)/24)+DATE(1970,1,1)</f>
        <v>41463.743472222224</v>
      </c>
      <c r="T1283" s="11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75" x14ac:dyDescent="0.4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1">
        <f t="shared" si="102"/>
        <v>41586.475173611114</v>
      </c>
      <c r="T1284" s="11">
        <f t="shared" si="103"/>
        <v>41617.207638888889</v>
      </c>
      <c r="U1284">
        <f t="shared" si="104"/>
        <v>2013</v>
      </c>
    </row>
    <row r="1285" spans="1:21" ht="43.75" x14ac:dyDescent="0.4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43.75" x14ac:dyDescent="0.4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43.75" x14ac:dyDescent="0.4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3.75" x14ac:dyDescent="0.4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72.900000000000006" x14ac:dyDescent="0.4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58.3" x14ac:dyDescent="0.4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3.75" x14ac:dyDescent="0.4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29.15" x14ac:dyDescent="0.4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43.75" x14ac:dyDescent="0.4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58.3" x14ac:dyDescent="0.4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58.3" x14ac:dyDescent="0.4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43.75" x14ac:dyDescent="0.4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43.75" x14ac:dyDescent="0.4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58.3" x14ac:dyDescent="0.4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43.75" x14ac:dyDescent="0.4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43.75" x14ac:dyDescent="0.4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3.75" x14ac:dyDescent="0.4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43.75" x14ac:dyDescent="0.4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43.75" x14ac:dyDescent="0.4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3.75" x14ac:dyDescent="0.4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29.15" x14ac:dyDescent="0.4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3.75" x14ac:dyDescent="0.4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1">
        <f t="shared" si="102"/>
        <v>42747.194502314815</v>
      </c>
      <c r="T1306" s="11">
        <f t="shared" si="103"/>
        <v>42807.152835648143</v>
      </c>
      <c r="U1306">
        <f t="shared" si="104"/>
        <v>2017</v>
      </c>
    </row>
    <row r="1307" spans="1:21" ht="43.75" x14ac:dyDescent="0.4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1">
        <f t="shared" si="102"/>
        <v>42543.665601851855</v>
      </c>
      <c r="T1307" s="11">
        <f t="shared" si="103"/>
        <v>42572.729166666672</v>
      </c>
      <c r="U1307">
        <f t="shared" si="104"/>
        <v>2016</v>
      </c>
    </row>
    <row r="1308" spans="1:21" ht="58.3" x14ac:dyDescent="0.4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1">
        <f t="shared" si="102"/>
        <v>41947.457569444443</v>
      </c>
      <c r="T1308" s="11">
        <f t="shared" si="103"/>
        <v>41977.457569444443</v>
      </c>
      <c r="U1308">
        <f t="shared" si="104"/>
        <v>2014</v>
      </c>
    </row>
    <row r="1309" spans="1:21" ht="29.15" x14ac:dyDescent="0.4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1">
        <f t="shared" si="102"/>
        <v>42387.503229166665</v>
      </c>
      <c r="T1309" s="11">
        <f t="shared" si="103"/>
        <v>42417.503229166665</v>
      </c>
      <c r="U1309">
        <f t="shared" si="104"/>
        <v>2016</v>
      </c>
    </row>
    <row r="1310" spans="1:21" ht="29.15" x14ac:dyDescent="0.4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1">
        <f t="shared" si="102"/>
        <v>42611.613564814819</v>
      </c>
      <c r="T1310" s="11">
        <f t="shared" si="103"/>
        <v>42651.613564814819</v>
      </c>
      <c r="U1310">
        <f t="shared" si="104"/>
        <v>2016</v>
      </c>
    </row>
    <row r="1311" spans="1:21" ht="43.75" x14ac:dyDescent="0.4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1">
        <f t="shared" si="102"/>
        <v>42257.882731481484</v>
      </c>
      <c r="T1311" s="11">
        <f t="shared" si="103"/>
        <v>42292.882731481484</v>
      </c>
      <c r="U1311">
        <f t="shared" si="104"/>
        <v>2015</v>
      </c>
    </row>
    <row r="1312" spans="1:21" ht="43.75" x14ac:dyDescent="0.4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1">
        <f t="shared" si="102"/>
        <v>42556.667245370365</v>
      </c>
      <c r="T1312" s="11">
        <f t="shared" si="103"/>
        <v>42601.667245370365</v>
      </c>
      <c r="U1312">
        <f t="shared" si="104"/>
        <v>2016</v>
      </c>
    </row>
    <row r="1313" spans="1:21" ht="58.3" x14ac:dyDescent="0.4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1">
        <f t="shared" si="102"/>
        <v>42669.802303240736</v>
      </c>
      <c r="T1313" s="11">
        <f t="shared" si="103"/>
        <v>42704.843969907408</v>
      </c>
      <c r="U1313">
        <f t="shared" si="104"/>
        <v>2016</v>
      </c>
    </row>
    <row r="1314" spans="1:21" ht="43.75" x14ac:dyDescent="0.4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1">
        <f t="shared" si="102"/>
        <v>42082.702800925923</v>
      </c>
      <c r="T1314" s="11">
        <f t="shared" si="103"/>
        <v>42112.702800925923</v>
      </c>
      <c r="U1314">
        <f t="shared" si="104"/>
        <v>2015</v>
      </c>
    </row>
    <row r="1315" spans="1:21" ht="43.75" x14ac:dyDescent="0.4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1">
        <f t="shared" si="102"/>
        <v>42402.709652777776</v>
      </c>
      <c r="T1315" s="11">
        <f t="shared" si="103"/>
        <v>42432.709652777776</v>
      </c>
      <c r="U1315">
        <f t="shared" si="104"/>
        <v>2016</v>
      </c>
    </row>
    <row r="1316" spans="1:21" ht="58.3" x14ac:dyDescent="0.4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1">
        <f t="shared" si="102"/>
        <v>42604.669675925921</v>
      </c>
      <c r="T1316" s="11">
        <f t="shared" si="103"/>
        <v>42664.669675925921</v>
      </c>
      <c r="U1316">
        <f t="shared" si="104"/>
        <v>2016</v>
      </c>
    </row>
    <row r="1317" spans="1:21" ht="29.15" x14ac:dyDescent="0.4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1">
        <f t="shared" si="102"/>
        <v>42278.498240740737</v>
      </c>
      <c r="T1317" s="11">
        <f t="shared" si="103"/>
        <v>42314.041666666672</v>
      </c>
      <c r="U1317">
        <f t="shared" si="104"/>
        <v>2015</v>
      </c>
    </row>
    <row r="1318" spans="1:21" ht="43.75" x14ac:dyDescent="0.4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1">
        <f t="shared" si="102"/>
        <v>42393.961909722217</v>
      </c>
      <c r="T1318" s="11">
        <f t="shared" si="103"/>
        <v>42428.961909722217</v>
      </c>
      <c r="U1318">
        <f t="shared" si="104"/>
        <v>2016</v>
      </c>
    </row>
    <row r="1319" spans="1:21" ht="58.3" x14ac:dyDescent="0.4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1">
        <f t="shared" si="102"/>
        <v>42520.235486111109</v>
      </c>
      <c r="T1319" s="11">
        <f t="shared" si="103"/>
        <v>42572.583333333328</v>
      </c>
      <c r="U1319">
        <f t="shared" si="104"/>
        <v>2016</v>
      </c>
    </row>
    <row r="1320" spans="1:21" ht="43.75" x14ac:dyDescent="0.4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1">
        <f t="shared" si="102"/>
        <v>41985.043657407412</v>
      </c>
      <c r="T1320" s="11">
        <f t="shared" si="103"/>
        <v>42015.043657407412</v>
      </c>
      <c r="U1320">
        <f t="shared" si="104"/>
        <v>2014</v>
      </c>
    </row>
    <row r="1321" spans="1:21" ht="43.75" x14ac:dyDescent="0.4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1">
        <f t="shared" si="102"/>
        <v>41816.812094907407</v>
      </c>
      <c r="T1321" s="11">
        <f t="shared" si="103"/>
        <v>41831.666666666664</v>
      </c>
      <c r="U1321">
        <f t="shared" si="104"/>
        <v>2014</v>
      </c>
    </row>
    <row r="1322" spans="1:21" ht="43.75" x14ac:dyDescent="0.4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1">
        <f t="shared" si="102"/>
        <v>42705.690347222218</v>
      </c>
      <c r="T1322" s="11">
        <f t="shared" si="103"/>
        <v>42734.958333333328</v>
      </c>
      <c r="U1322">
        <f t="shared" si="104"/>
        <v>2016</v>
      </c>
    </row>
    <row r="1323" spans="1:21" ht="58.3" x14ac:dyDescent="0.4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1">
        <f t="shared" si="102"/>
        <v>42697.74927083333</v>
      </c>
      <c r="T1323" s="11">
        <f t="shared" si="103"/>
        <v>42727.74927083333</v>
      </c>
      <c r="U1323">
        <f t="shared" si="104"/>
        <v>2016</v>
      </c>
    </row>
    <row r="1324" spans="1:21" ht="43.75" x14ac:dyDescent="0.4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1">
        <f t="shared" si="102"/>
        <v>42115.656539351854</v>
      </c>
      <c r="T1324" s="11">
        <f t="shared" si="103"/>
        <v>42145.656539351854</v>
      </c>
      <c r="U1324">
        <f t="shared" si="104"/>
        <v>2015</v>
      </c>
    </row>
    <row r="1325" spans="1:21" ht="43.75" x14ac:dyDescent="0.4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1">
        <f t="shared" si="102"/>
        <v>42451.698449074072</v>
      </c>
      <c r="T1325" s="11">
        <f t="shared" si="103"/>
        <v>42486.288194444445</v>
      </c>
      <c r="U1325">
        <f t="shared" si="104"/>
        <v>2016</v>
      </c>
    </row>
    <row r="1326" spans="1:21" ht="43.75" x14ac:dyDescent="0.4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1">
        <f t="shared" si="102"/>
        <v>42626.633703703701</v>
      </c>
      <c r="T1326" s="11">
        <f t="shared" si="103"/>
        <v>42656.633703703701</v>
      </c>
      <c r="U1326">
        <f t="shared" si="104"/>
        <v>2016</v>
      </c>
    </row>
    <row r="1327" spans="1:21" ht="43.75" x14ac:dyDescent="0.4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1">
        <f t="shared" si="102"/>
        <v>42704.086053240739</v>
      </c>
      <c r="T1327" s="11">
        <f t="shared" si="103"/>
        <v>42734.086053240739</v>
      </c>
      <c r="U1327">
        <f t="shared" si="104"/>
        <v>2016</v>
      </c>
    </row>
    <row r="1328" spans="1:21" ht="43.75" x14ac:dyDescent="0.4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1">
        <f t="shared" si="102"/>
        <v>41974.791990740734</v>
      </c>
      <c r="T1328" s="11">
        <f t="shared" si="103"/>
        <v>42019.791990740734</v>
      </c>
      <c r="U1328">
        <f t="shared" si="104"/>
        <v>2014</v>
      </c>
    </row>
    <row r="1329" spans="1:21" ht="43.75" x14ac:dyDescent="0.4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1">
        <f t="shared" si="102"/>
        <v>42123.678645833337</v>
      </c>
      <c r="T1329" s="11">
        <f t="shared" si="103"/>
        <v>42153.678645833337</v>
      </c>
      <c r="U1329">
        <f t="shared" si="104"/>
        <v>2015</v>
      </c>
    </row>
    <row r="1330" spans="1:21" ht="58.3" x14ac:dyDescent="0.4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1">
        <f t="shared" si="102"/>
        <v>42612.642754629633</v>
      </c>
      <c r="T1330" s="11">
        <f t="shared" si="103"/>
        <v>42657.642754629633</v>
      </c>
      <c r="U1330">
        <f t="shared" si="104"/>
        <v>2016</v>
      </c>
    </row>
    <row r="1331" spans="1:21" ht="43.75" x14ac:dyDescent="0.4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1">
        <f t="shared" si="102"/>
        <v>41935.221585648149</v>
      </c>
      <c r="T1331" s="11">
        <f t="shared" si="103"/>
        <v>41975.263252314813</v>
      </c>
      <c r="U1331">
        <f t="shared" si="104"/>
        <v>2014</v>
      </c>
    </row>
    <row r="1332" spans="1:21" ht="43.75" x14ac:dyDescent="0.4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1">
        <f t="shared" si="102"/>
        <v>42522.276724537034</v>
      </c>
      <c r="T1332" s="11">
        <f t="shared" si="103"/>
        <v>42553.166666666672</v>
      </c>
      <c r="U1332">
        <f t="shared" si="104"/>
        <v>2016</v>
      </c>
    </row>
    <row r="1333" spans="1:21" ht="43.75" x14ac:dyDescent="0.4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1">
        <f t="shared" si="102"/>
        <v>42569.50409722222</v>
      </c>
      <c r="T1333" s="11">
        <f t="shared" si="103"/>
        <v>42599.50409722222</v>
      </c>
      <c r="U1333">
        <f t="shared" si="104"/>
        <v>2016</v>
      </c>
    </row>
    <row r="1334" spans="1:21" ht="43.75" x14ac:dyDescent="0.4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1">
        <f t="shared" si="102"/>
        <v>42732.060277777782</v>
      </c>
      <c r="T1334" s="11">
        <f t="shared" si="103"/>
        <v>42762.060277777782</v>
      </c>
      <c r="U1334">
        <f t="shared" si="104"/>
        <v>2016</v>
      </c>
    </row>
    <row r="1335" spans="1:21" ht="43.75" x14ac:dyDescent="0.4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1">
        <f t="shared" si="102"/>
        <v>41806.106770833336</v>
      </c>
      <c r="T1335" s="11">
        <f t="shared" si="103"/>
        <v>41836.106770833336</v>
      </c>
      <c r="U1335">
        <f t="shared" si="104"/>
        <v>2014</v>
      </c>
    </row>
    <row r="1336" spans="1:21" ht="43.75" x14ac:dyDescent="0.4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1">
        <f t="shared" si="102"/>
        <v>42410.774155092593</v>
      </c>
      <c r="T1336" s="11">
        <f t="shared" si="103"/>
        <v>42440.774155092593</v>
      </c>
      <c r="U1336">
        <f t="shared" si="104"/>
        <v>2016</v>
      </c>
    </row>
    <row r="1337" spans="1:21" ht="43.75" x14ac:dyDescent="0.4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1">
        <f t="shared" si="102"/>
        <v>42313.936365740738</v>
      </c>
      <c r="T1337" s="11">
        <f t="shared" si="103"/>
        <v>42343.936365740738</v>
      </c>
      <c r="U1337">
        <f t="shared" si="104"/>
        <v>2015</v>
      </c>
    </row>
    <row r="1338" spans="1:21" ht="43.75" x14ac:dyDescent="0.4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1">
        <f t="shared" si="102"/>
        <v>41955.863750000004</v>
      </c>
      <c r="T1338" s="11">
        <f t="shared" si="103"/>
        <v>41990.863750000004</v>
      </c>
      <c r="U1338">
        <f t="shared" si="104"/>
        <v>2014</v>
      </c>
    </row>
    <row r="1339" spans="1:21" ht="43.75" x14ac:dyDescent="0.4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1">
        <f t="shared" si="102"/>
        <v>42767.577303240745</v>
      </c>
      <c r="T1339" s="11">
        <f t="shared" si="103"/>
        <v>42797.577303240745</v>
      </c>
      <c r="U1339">
        <f t="shared" si="104"/>
        <v>2017</v>
      </c>
    </row>
    <row r="1340" spans="1:21" ht="58.3" x14ac:dyDescent="0.4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1">
        <f t="shared" si="102"/>
        <v>42188.803622685184</v>
      </c>
      <c r="T1340" s="11">
        <f t="shared" si="103"/>
        <v>42218.803622685184</v>
      </c>
      <c r="U1340">
        <f t="shared" si="104"/>
        <v>2015</v>
      </c>
    </row>
    <row r="1341" spans="1:21" ht="29.15" x14ac:dyDescent="0.4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1">
        <f t="shared" si="102"/>
        <v>41936.647164351853</v>
      </c>
      <c r="T1341" s="11">
        <f t="shared" si="103"/>
        <v>41981.688831018517</v>
      </c>
      <c r="U1341">
        <f t="shared" si="104"/>
        <v>2014</v>
      </c>
    </row>
    <row r="1342" spans="1:21" ht="43.75" x14ac:dyDescent="0.4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1">
        <f t="shared" si="102"/>
        <v>41836.595520833333</v>
      </c>
      <c r="T1342" s="11">
        <f t="shared" si="103"/>
        <v>41866.595520833333</v>
      </c>
      <c r="U1342">
        <f t="shared" si="104"/>
        <v>2014</v>
      </c>
    </row>
    <row r="1343" spans="1:21" ht="58.3" x14ac:dyDescent="0.4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1">
        <f t="shared" si="102"/>
        <v>42612.624039351853</v>
      </c>
      <c r="T1343" s="11">
        <f t="shared" si="103"/>
        <v>42644.624039351853</v>
      </c>
      <c r="U1343">
        <f t="shared" si="104"/>
        <v>2016</v>
      </c>
    </row>
    <row r="1344" spans="1:21" ht="43.75" x14ac:dyDescent="0.4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1">
        <f t="shared" si="102"/>
        <v>42172.816423611104</v>
      </c>
      <c r="T1344" s="11">
        <f t="shared" si="103"/>
        <v>42202.816423611104</v>
      </c>
      <c r="U1344">
        <f t="shared" si="104"/>
        <v>2015</v>
      </c>
    </row>
    <row r="1345" spans="1:21" ht="43.75" x14ac:dyDescent="0.4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1">
        <f t="shared" si="102"/>
        <v>42542.526423611111</v>
      </c>
      <c r="T1345" s="11">
        <f t="shared" si="103"/>
        <v>42601.165972222225</v>
      </c>
      <c r="U1345">
        <f t="shared" si="104"/>
        <v>2016</v>
      </c>
    </row>
    <row r="1346" spans="1:21" ht="43.75" x14ac:dyDescent="0.4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1">
        <f t="shared" si="102"/>
        <v>42522.789803240739</v>
      </c>
      <c r="T1346" s="11">
        <f t="shared" si="103"/>
        <v>42551.789803240739</v>
      </c>
      <c r="U1346">
        <f t="shared" si="104"/>
        <v>2016</v>
      </c>
    </row>
    <row r="1347" spans="1:21" ht="43.75" x14ac:dyDescent="0.4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0" t="s">
        <v>8320</v>
      </c>
      <c r="R1347" t="s">
        <v>8321</v>
      </c>
      <c r="S1347" s="11">
        <f t="shared" ref="S1347:S1410" si="107">(((J1347/60)/60)/24)+DATE(1970,1,1)</f>
        <v>41799.814340277779</v>
      </c>
      <c r="T1347" s="11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75" x14ac:dyDescent="0.4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1">
        <f t="shared" si="107"/>
        <v>41422.075821759259</v>
      </c>
      <c r="T1348" s="11">
        <f t="shared" si="108"/>
        <v>41452.075821759259</v>
      </c>
      <c r="U1348">
        <f t="shared" si="109"/>
        <v>2013</v>
      </c>
    </row>
    <row r="1349" spans="1:21" ht="43.75" x14ac:dyDescent="0.4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43.75" x14ac:dyDescent="0.4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43.75" x14ac:dyDescent="0.4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43.75" x14ac:dyDescent="0.4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29.15" x14ac:dyDescent="0.4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43.75" x14ac:dyDescent="0.4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43.75" x14ac:dyDescent="0.4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43.75" x14ac:dyDescent="0.4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58.3" x14ac:dyDescent="0.4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43.75" x14ac:dyDescent="0.4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3.75" x14ac:dyDescent="0.4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3.75" x14ac:dyDescent="0.4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43.75" x14ac:dyDescent="0.4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29.15" x14ac:dyDescent="0.4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3.75" x14ac:dyDescent="0.4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43.75" x14ac:dyDescent="0.4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43.75" x14ac:dyDescent="0.4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58.3" x14ac:dyDescent="0.4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43.75" x14ac:dyDescent="0.4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x14ac:dyDescent="0.4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3.75" x14ac:dyDescent="0.4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3.75" x14ac:dyDescent="0.4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43.75" x14ac:dyDescent="0.4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29.15" x14ac:dyDescent="0.4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43.75" x14ac:dyDescent="0.4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x14ac:dyDescent="0.4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29.15" x14ac:dyDescent="0.4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43.75" x14ac:dyDescent="0.4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58.3" x14ac:dyDescent="0.4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29.15" x14ac:dyDescent="0.4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43.75" x14ac:dyDescent="0.4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x14ac:dyDescent="0.4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29.15" x14ac:dyDescent="0.4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43.75" x14ac:dyDescent="0.4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58.3" x14ac:dyDescent="0.4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3.75" x14ac:dyDescent="0.4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43.75" x14ac:dyDescent="0.4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3.75" x14ac:dyDescent="0.4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3.75" x14ac:dyDescent="0.4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29.15" x14ac:dyDescent="0.4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43.75" x14ac:dyDescent="0.4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43.75" x14ac:dyDescent="0.4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29.15" x14ac:dyDescent="0.4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3.75" x14ac:dyDescent="0.4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3.75" x14ac:dyDescent="0.4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3.75" x14ac:dyDescent="0.4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x14ac:dyDescent="0.4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3.75" x14ac:dyDescent="0.4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x14ac:dyDescent="0.4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43.75" x14ac:dyDescent="0.4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3.75" x14ac:dyDescent="0.4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3.75" x14ac:dyDescent="0.4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3.75" x14ac:dyDescent="0.4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3.75" x14ac:dyDescent="0.4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1">
        <f t="shared" si="107"/>
        <v>42498.341122685189</v>
      </c>
      <c r="T1402" s="11">
        <f t="shared" si="108"/>
        <v>42533.229166666672</v>
      </c>
      <c r="U1402">
        <f t="shared" si="109"/>
        <v>2016</v>
      </c>
    </row>
    <row r="1403" spans="1:21" ht="58.3" x14ac:dyDescent="0.4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1">
        <f t="shared" si="107"/>
        <v>41399.99622685185</v>
      </c>
      <c r="T1403" s="11">
        <f t="shared" si="108"/>
        <v>41420.99622685185</v>
      </c>
      <c r="U1403">
        <f t="shared" si="109"/>
        <v>2013</v>
      </c>
    </row>
    <row r="1404" spans="1:21" ht="43.75" x14ac:dyDescent="0.4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1">
        <f t="shared" si="107"/>
        <v>42065.053368055553</v>
      </c>
      <c r="T1404" s="11">
        <f t="shared" si="108"/>
        <v>42125.011701388896</v>
      </c>
      <c r="U1404">
        <f t="shared" si="109"/>
        <v>2015</v>
      </c>
    </row>
    <row r="1405" spans="1:21" ht="43.75" x14ac:dyDescent="0.4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1">
        <f t="shared" si="107"/>
        <v>41451.062905092593</v>
      </c>
      <c r="T1405" s="11">
        <f t="shared" si="108"/>
        <v>41481.062905092593</v>
      </c>
      <c r="U1405">
        <f t="shared" si="109"/>
        <v>2013</v>
      </c>
    </row>
    <row r="1406" spans="1:21" ht="43.75" x14ac:dyDescent="0.4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1">
        <f t="shared" si="107"/>
        <v>42032.510243055556</v>
      </c>
      <c r="T1406" s="11">
        <f t="shared" si="108"/>
        <v>42057.510243055556</v>
      </c>
      <c r="U1406">
        <f t="shared" si="109"/>
        <v>2015</v>
      </c>
    </row>
    <row r="1407" spans="1:21" ht="29.15" x14ac:dyDescent="0.4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1">
        <f t="shared" si="107"/>
        <v>41941.680567129632</v>
      </c>
      <c r="T1407" s="11">
        <f t="shared" si="108"/>
        <v>41971.722233796296</v>
      </c>
      <c r="U1407">
        <f t="shared" si="109"/>
        <v>2014</v>
      </c>
    </row>
    <row r="1408" spans="1:21" x14ac:dyDescent="0.4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1">
        <f t="shared" si="107"/>
        <v>42297.432951388888</v>
      </c>
      <c r="T1408" s="11">
        <f t="shared" si="108"/>
        <v>42350.416666666672</v>
      </c>
      <c r="U1408">
        <f t="shared" si="109"/>
        <v>2015</v>
      </c>
    </row>
    <row r="1409" spans="1:21" ht="43.75" x14ac:dyDescent="0.4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1">
        <f t="shared" si="107"/>
        <v>41838.536782407406</v>
      </c>
      <c r="T1409" s="11">
        <f t="shared" si="108"/>
        <v>41863.536782407406</v>
      </c>
      <c r="U1409">
        <f t="shared" si="109"/>
        <v>2014</v>
      </c>
    </row>
    <row r="1410" spans="1:21" ht="43.75" x14ac:dyDescent="0.4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1">
        <f t="shared" si="107"/>
        <v>42291.872175925921</v>
      </c>
      <c r="T1410" s="11">
        <f t="shared" si="108"/>
        <v>42321.913842592592</v>
      </c>
      <c r="U1410">
        <f t="shared" si="109"/>
        <v>2015</v>
      </c>
    </row>
    <row r="1411" spans="1:21" ht="43.75" x14ac:dyDescent="0.4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0" t="s">
        <v>8320</v>
      </c>
      <c r="R1411" t="s">
        <v>8339</v>
      </c>
      <c r="S1411" s="11">
        <f t="shared" ref="S1411:S1474" si="112">(((J1411/60)/60)/24)+DATE(1970,1,1)</f>
        <v>41945.133506944447</v>
      </c>
      <c r="T1411" s="11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75" x14ac:dyDescent="0.4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1">
        <f t="shared" si="112"/>
        <v>42479.318518518514</v>
      </c>
      <c r="T1412" s="11">
        <f t="shared" si="113"/>
        <v>42524.318518518514</v>
      </c>
      <c r="U1412">
        <f t="shared" si="114"/>
        <v>2016</v>
      </c>
    </row>
    <row r="1413" spans="1:21" ht="58.3" x14ac:dyDescent="0.4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29.15" x14ac:dyDescent="0.4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58.3" x14ac:dyDescent="0.4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43.75" x14ac:dyDescent="0.4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3.75" x14ac:dyDescent="0.4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3.75" x14ac:dyDescent="0.4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3.75" x14ac:dyDescent="0.4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58.3" x14ac:dyDescent="0.4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58.3" x14ac:dyDescent="0.4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ht="29.15" x14ac:dyDescent="0.4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58.3" x14ac:dyDescent="0.4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43.75" x14ac:dyDescent="0.4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43.75" x14ac:dyDescent="0.4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3.75" x14ac:dyDescent="0.4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43.75" x14ac:dyDescent="0.4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43.75" x14ac:dyDescent="0.4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58.3" x14ac:dyDescent="0.4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43.75" x14ac:dyDescent="0.4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43.75" x14ac:dyDescent="0.4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3.75" x14ac:dyDescent="0.4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58.3" x14ac:dyDescent="0.4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43.75" x14ac:dyDescent="0.4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43.75" x14ac:dyDescent="0.4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3.75" x14ac:dyDescent="0.4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43.75" x14ac:dyDescent="0.4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43.75" x14ac:dyDescent="0.4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58.3" x14ac:dyDescent="0.4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43.75" x14ac:dyDescent="0.4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3.75" x14ac:dyDescent="0.4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43.75" x14ac:dyDescent="0.4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43.75" x14ac:dyDescent="0.4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43.75" x14ac:dyDescent="0.4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43.75" x14ac:dyDescent="0.4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43.75" x14ac:dyDescent="0.4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43.75" x14ac:dyDescent="0.4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43.75" x14ac:dyDescent="0.4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29.15" x14ac:dyDescent="0.4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58.3" x14ac:dyDescent="0.4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43.75" x14ac:dyDescent="0.4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58.3" x14ac:dyDescent="0.4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43.75" x14ac:dyDescent="0.4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1">
        <f t="shared" si="112"/>
        <v>41931.959016203706</v>
      </c>
      <c r="T1453" s="11">
        <f t="shared" si="113"/>
        <v>41962.00068287037</v>
      </c>
      <c r="U1453">
        <f t="shared" si="114"/>
        <v>2014</v>
      </c>
    </row>
    <row r="1454" spans="1:21" ht="29.15" x14ac:dyDescent="0.4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1">
        <f t="shared" si="112"/>
        <v>41818.703275462962</v>
      </c>
      <c r="T1454" s="11">
        <f t="shared" si="113"/>
        <v>41848.703275462962</v>
      </c>
      <c r="U1454">
        <f t="shared" si="114"/>
        <v>2014</v>
      </c>
    </row>
    <row r="1455" spans="1:21" ht="43.75" x14ac:dyDescent="0.4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1">
        <f t="shared" si="112"/>
        <v>42795.696145833332</v>
      </c>
      <c r="T1455" s="11">
        <f t="shared" si="113"/>
        <v>42840.654479166667</v>
      </c>
      <c r="U1455">
        <f t="shared" si="114"/>
        <v>2017</v>
      </c>
    </row>
    <row r="1456" spans="1:21" ht="43.75" x14ac:dyDescent="0.4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1">
        <f t="shared" si="112"/>
        <v>42463.866666666669</v>
      </c>
      <c r="T1456" s="11">
        <f t="shared" si="113"/>
        <v>42484.915972222225</v>
      </c>
      <c r="U1456">
        <f t="shared" si="114"/>
        <v>2016</v>
      </c>
    </row>
    <row r="1457" spans="1:21" ht="58.3" x14ac:dyDescent="0.4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1">
        <f t="shared" si="112"/>
        <v>41832.672685185185</v>
      </c>
      <c r="T1457" s="11">
        <f t="shared" si="113"/>
        <v>41887.568749999999</v>
      </c>
      <c r="U1457">
        <f t="shared" si="114"/>
        <v>2014</v>
      </c>
    </row>
    <row r="1458" spans="1:21" x14ac:dyDescent="0.4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1">
        <f t="shared" si="112"/>
        <v>42708.668576388889</v>
      </c>
      <c r="T1458" s="11">
        <f t="shared" si="113"/>
        <v>42738.668576388889</v>
      </c>
      <c r="U1458">
        <f t="shared" si="114"/>
        <v>2016</v>
      </c>
    </row>
    <row r="1459" spans="1:21" ht="29.15" x14ac:dyDescent="0.4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1">
        <f t="shared" si="112"/>
        <v>42289.89634259259</v>
      </c>
      <c r="T1459" s="11">
        <f t="shared" si="113"/>
        <v>42319.938009259262</v>
      </c>
      <c r="U1459">
        <f t="shared" si="114"/>
        <v>2015</v>
      </c>
    </row>
    <row r="1460" spans="1:21" ht="58.3" x14ac:dyDescent="0.4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1">
        <f t="shared" si="112"/>
        <v>41831.705555555556</v>
      </c>
      <c r="T1460" s="11">
        <f t="shared" si="113"/>
        <v>41862.166666666664</v>
      </c>
      <c r="U1460">
        <f t="shared" si="114"/>
        <v>2014</v>
      </c>
    </row>
    <row r="1461" spans="1:21" ht="43.75" x14ac:dyDescent="0.4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1">
        <f t="shared" si="112"/>
        <v>42312.204814814817</v>
      </c>
      <c r="T1461" s="11">
        <f t="shared" si="113"/>
        <v>42340.725694444445</v>
      </c>
      <c r="U1461">
        <f t="shared" si="114"/>
        <v>2015</v>
      </c>
    </row>
    <row r="1462" spans="1:21" ht="43.75" x14ac:dyDescent="0.4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1">
        <f t="shared" si="112"/>
        <v>41915.896967592591</v>
      </c>
      <c r="T1462" s="11">
        <f t="shared" si="113"/>
        <v>41973.989583333328</v>
      </c>
      <c r="U1462">
        <f t="shared" si="114"/>
        <v>2014</v>
      </c>
    </row>
    <row r="1463" spans="1:21" ht="29.15" x14ac:dyDescent="0.4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29.15" x14ac:dyDescent="0.4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43.75" x14ac:dyDescent="0.4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x14ac:dyDescent="0.4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1">
        <f t="shared" si="112"/>
        <v>41291.661550925928</v>
      </c>
      <c r="T1466" s="11">
        <f t="shared" si="113"/>
        <v>41321.661550925928</v>
      </c>
      <c r="U1466">
        <f t="shared" si="114"/>
        <v>2013</v>
      </c>
    </row>
    <row r="1467" spans="1:21" ht="43.75" x14ac:dyDescent="0.4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1">
        <f t="shared" si="112"/>
        <v>40959.734398148146</v>
      </c>
      <c r="T1467" s="11">
        <f t="shared" si="113"/>
        <v>40990.125</v>
      </c>
      <c r="U1467">
        <f t="shared" si="114"/>
        <v>2012</v>
      </c>
    </row>
    <row r="1468" spans="1:21" ht="43.75" x14ac:dyDescent="0.4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1">
        <f t="shared" si="112"/>
        <v>42340.172060185185</v>
      </c>
      <c r="T1468" s="11">
        <f t="shared" si="113"/>
        <v>42381.208333333328</v>
      </c>
      <c r="U1468">
        <f t="shared" si="114"/>
        <v>2015</v>
      </c>
    </row>
    <row r="1469" spans="1:21" ht="29.15" x14ac:dyDescent="0.4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1">
        <f t="shared" si="112"/>
        <v>40933.80190972222</v>
      </c>
      <c r="T1469" s="11">
        <f t="shared" si="113"/>
        <v>40993.760243055556</v>
      </c>
      <c r="U1469">
        <f t="shared" si="114"/>
        <v>2012</v>
      </c>
    </row>
    <row r="1470" spans="1:21" ht="43.75" x14ac:dyDescent="0.4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1">
        <f t="shared" si="112"/>
        <v>40646.014456018522</v>
      </c>
      <c r="T1470" s="11">
        <f t="shared" si="113"/>
        <v>40706.014456018522</v>
      </c>
      <c r="U1470">
        <f t="shared" si="114"/>
        <v>2011</v>
      </c>
    </row>
    <row r="1471" spans="1:21" ht="43.75" x14ac:dyDescent="0.4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1">
        <f t="shared" si="112"/>
        <v>41290.598483796297</v>
      </c>
      <c r="T1471" s="11">
        <f t="shared" si="113"/>
        <v>41320.598483796297</v>
      </c>
      <c r="U1471">
        <f t="shared" si="114"/>
        <v>2013</v>
      </c>
    </row>
    <row r="1472" spans="1:21" ht="58.3" x14ac:dyDescent="0.4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1">
        <f t="shared" si="112"/>
        <v>41250.827118055553</v>
      </c>
      <c r="T1472" s="11">
        <f t="shared" si="113"/>
        <v>41271.827118055553</v>
      </c>
      <c r="U1472">
        <f t="shared" si="114"/>
        <v>2012</v>
      </c>
    </row>
    <row r="1473" spans="1:21" ht="43.75" x14ac:dyDescent="0.4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1">
        <f t="shared" si="112"/>
        <v>42073.957569444443</v>
      </c>
      <c r="T1473" s="11">
        <f t="shared" si="113"/>
        <v>42103.957569444443</v>
      </c>
      <c r="U1473">
        <f t="shared" si="114"/>
        <v>2015</v>
      </c>
    </row>
    <row r="1474" spans="1:21" ht="58.3" x14ac:dyDescent="0.4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1">
        <f t="shared" si="112"/>
        <v>41533.542858796296</v>
      </c>
      <c r="T1474" s="11">
        <f t="shared" si="113"/>
        <v>41563.542858796296</v>
      </c>
      <c r="U1474">
        <f t="shared" si="114"/>
        <v>2013</v>
      </c>
    </row>
    <row r="1475" spans="1:21" x14ac:dyDescent="0.4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0" t="s">
        <v>8320</v>
      </c>
      <c r="R1475" t="s">
        <v>8340</v>
      </c>
      <c r="S1475" s="11">
        <f t="shared" ref="S1475:S1538" si="117">(((J1475/60)/60)/24)+DATE(1970,1,1)</f>
        <v>40939.979618055557</v>
      </c>
      <c r="T1475" s="11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75" x14ac:dyDescent="0.4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1">
        <f t="shared" si="117"/>
        <v>41500.727916666663</v>
      </c>
      <c r="T1476" s="11">
        <f t="shared" si="118"/>
        <v>41530.727916666663</v>
      </c>
      <c r="U1476">
        <f t="shared" si="119"/>
        <v>2013</v>
      </c>
    </row>
    <row r="1477" spans="1:21" ht="43.75" x14ac:dyDescent="0.4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29.15" x14ac:dyDescent="0.4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43.75" x14ac:dyDescent="0.4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43.75" x14ac:dyDescent="0.4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43.75" x14ac:dyDescent="0.4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43.75" x14ac:dyDescent="0.4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43.75" x14ac:dyDescent="0.4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3.75" x14ac:dyDescent="0.4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43.75" x14ac:dyDescent="0.4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x14ac:dyDescent="0.4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43.75" x14ac:dyDescent="0.4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58.3" x14ac:dyDescent="0.4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3.75" x14ac:dyDescent="0.4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3.75" x14ac:dyDescent="0.4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3.75" x14ac:dyDescent="0.4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3.75" x14ac:dyDescent="0.4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43.75" x14ac:dyDescent="0.4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58.3" x14ac:dyDescent="0.4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29.15" x14ac:dyDescent="0.4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58.3" x14ac:dyDescent="0.4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29.15" x14ac:dyDescent="0.4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3.75" x14ac:dyDescent="0.4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43.75" x14ac:dyDescent="0.4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43.75" x14ac:dyDescent="0.4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58.3" x14ac:dyDescent="0.4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43.75" x14ac:dyDescent="0.4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29.15" x14ac:dyDescent="0.4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43.75" x14ac:dyDescent="0.4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43.75" x14ac:dyDescent="0.4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43.75" x14ac:dyDescent="0.4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58.3" x14ac:dyDescent="0.4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3.75" x14ac:dyDescent="0.4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58.3" x14ac:dyDescent="0.4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3.75" x14ac:dyDescent="0.4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43.75" x14ac:dyDescent="0.4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43.75" x14ac:dyDescent="0.4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58.3" x14ac:dyDescent="0.4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43.75" x14ac:dyDescent="0.4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3.75" x14ac:dyDescent="0.4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3.75" x14ac:dyDescent="0.4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43.75" x14ac:dyDescent="0.4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3.75" x14ac:dyDescent="0.4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43.75" x14ac:dyDescent="0.4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29.15" x14ac:dyDescent="0.4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43.75" x14ac:dyDescent="0.4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29.15" x14ac:dyDescent="0.4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3.75" x14ac:dyDescent="0.4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58.3" x14ac:dyDescent="0.4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43.75" x14ac:dyDescent="0.4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3.75" x14ac:dyDescent="0.4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43.75" x14ac:dyDescent="0.4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43.75" x14ac:dyDescent="0.4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43.75" x14ac:dyDescent="0.4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29.15" x14ac:dyDescent="0.4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1">
        <f t="shared" si="117"/>
        <v>42736.732893518521</v>
      </c>
      <c r="T1530" s="11">
        <f t="shared" si="118"/>
        <v>42767</v>
      </c>
      <c r="U1530">
        <f t="shared" si="119"/>
        <v>2017</v>
      </c>
    </row>
    <row r="1531" spans="1:21" ht="43.75" x14ac:dyDescent="0.4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1">
        <f t="shared" si="117"/>
        <v>42052.628703703704</v>
      </c>
      <c r="T1531" s="11">
        <f t="shared" si="118"/>
        <v>42082.587037037039</v>
      </c>
      <c r="U1531">
        <f t="shared" si="119"/>
        <v>2015</v>
      </c>
    </row>
    <row r="1532" spans="1:21" ht="58.3" x14ac:dyDescent="0.4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1">
        <f t="shared" si="117"/>
        <v>42275.767303240747</v>
      </c>
      <c r="T1532" s="11">
        <f t="shared" si="118"/>
        <v>42300.767303240747</v>
      </c>
      <c r="U1532">
        <f t="shared" si="119"/>
        <v>2015</v>
      </c>
    </row>
    <row r="1533" spans="1:21" ht="58.3" x14ac:dyDescent="0.4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1">
        <f t="shared" si="117"/>
        <v>41941.802384259259</v>
      </c>
      <c r="T1533" s="11">
        <f t="shared" si="118"/>
        <v>41974.125</v>
      </c>
      <c r="U1533">
        <f t="shared" si="119"/>
        <v>2014</v>
      </c>
    </row>
    <row r="1534" spans="1:21" ht="43.75" x14ac:dyDescent="0.4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1">
        <f t="shared" si="117"/>
        <v>42391.475289351853</v>
      </c>
      <c r="T1534" s="11">
        <f t="shared" si="118"/>
        <v>42415.625</v>
      </c>
      <c r="U1534">
        <f t="shared" si="119"/>
        <v>2016</v>
      </c>
    </row>
    <row r="1535" spans="1:21" ht="43.75" x14ac:dyDescent="0.4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1">
        <f t="shared" si="117"/>
        <v>42443.00204861111</v>
      </c>
      <c r="T1535" s="11">
        <f t="shared" si="118"/>
        <v>42492.165972222225</v>
      </c>
      <c r="U1535">
        <f t="shared" si="119"/>
        <v>2016</v>
      </c>
    </row>
    <row r="1536" spans="1:21" ht="43.75" x14ac:dyDescent="0.4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1">
        <f t="shared" si="117"/>
        <v>42221.67432870371</v>
      </c>
      <c r="T1536" s="11">
        <f t="shared" si="118"/>
        <v>42251.67432870371</v>
      </c>
      <c r="U1536">
        <f t="shared" si="119"/>
        <v>2015</v>
      </c>
    </row>
    <row r="1537" spans="1:21" ht="43.75" x14ac:dyDescent="0.4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1">
        <f t="shared" si="117"/>
        <v>42484.829062500001</v>
      </c>
      <c r="T1537" s="11">
        <f t="shared" si="118"/>
        <v>42513.916666666672</v>
      </c>
      <c r="U1537">
        <f t="shared" si="119"/>
        <v>2016</v>
      </c>
    </row>
    <row r="1538" spans="1:21" ht="58.3" x14ac:dyDescent="0.4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1">
        <f t="shared" si="117"/>
        <v>42213.802199074074</v>
      </c>
      <c r="T1538" s="11">
        <f t="shared" si="118"/>
        <v>42243.802199074074</v>
      </c>
      <c r="U1538">
        <f t="shared" si="119"/>
        <v>2015</v>
      </c>
    </row>
    <row r="1539" spans="1:21" ht="43.75" x14ac:dyDescent="0.4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0" t="s">
        <v>8336</v>
      </c>
      <c r="R1539" t="s">
        <v>8337</v>
      </c>
      <c r="S1539" s="11">
        <f t="shared" ref="S1539:S1602" si="122">(((J1539/60)/60)/24)+DATE(1970,1,1)</f>
        <v>42552.315127314811</v>
      </c>
      <c r="T1539" s="11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75" x14ac:dyDescent="0.4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1">
        <f t="shared" si="122"/>
        <v>41981.782060185185</v>
      </c>
      <c r="T1540" s="11">
        <f t="shared" si="123"/>
        <v>42026.782060185185</v>
      </c>
      <c r="U1540">
        <f t="shared" si="124"/>
        <v>2014</v>
      </c>
    </row>
    <row r="1541" spans="1:21" ht="43.75" x14ac:dyDescent="0.4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43.75" x14ac:dyDescent="0.4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3.75" x14ac:dyDescent="0.4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58.3" x14ac:dyDescent="0.4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3.75" x14ac:dyDescent="0.4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3.75" x14ac:dyDescent="0.4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3.75" x14ac:dyDescent="0.4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43.75" x14ac:dyDescent="0.4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3.75" x14ac:dyDescent="0.4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29.15" x14ac:dyDescent="0.4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3.75" x14ac:dyDescent="0.4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58.3" x14ac:dyDescent="0.4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43.75" x14ac:dyDescent="0.4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43.75" x14ac:dyDescent="0.4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3.75" x14ac:dyDescent="0.4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58.3" x14ac:dyDescent="0.4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3.75" x14ac:dyDescent="0.4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3.75" x14ac:dyDescent="0.4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3.75" x14ac:dyDescent="0.4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43.75" x14ac:dyDescent="0.4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29.15" x14ac:dyDescent="0.4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43.75" x14ac:dyDescent="0.4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58.3" x14ac:dyDescent="0.4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1">
        <f t="shared" si="122"/>
        <v>41555.041701388887</v>
      </c>
      <c r="T1563" s="11">
        <f t="shared" si="123"/>
        <v>41585.083368055559</v>
      </c>
      <c r="U1563">
        <f t="shared" si="124"/>
        <v>2013</v>
      </c>
    </row>
    <row r="1564" spans="1:21" ht="58.3" x14ac:dyDescent="0.4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1">
        <f t="shared" si="122"/>
        <v>40079.566157407404</v>
      </c>
      <c r="T1564" s="11">
        <f t="shared" si="123"/>
        <v>40149.034722222219</v>
      </c>
      <c r="U1564">
        <f t="shared" si="124"/>
        <v>2009</v>
      </c>
    </row>
    <row r="1565" spans="1:21" ht="43.75" x14ac:dyDescent="0.4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1">
        <f t="shared" si="122"/>
        <v>41652.742488425924</v>
      </c>
      <c r="T1565" s="11">
        <f t="shared" si="123"/>
        <v>41712.700821759259</v>
      </c>
      <c r="U1565">
        <f t="shared" si="124"/>
        <v>2014</v>
      </c>
    </row>
    <row r="1566" spans="1:21" ht="43.75" x14ac:dyDescent="0.4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1">
        <f t="shared" si="122"/>
        <v>42121.367002314815</v>
      </c>
      <c r="T1566" s="11">
        <f t="shared" si="123"/>
        <v>42152.836805555555</v>
      </c>
      <c r="U1566">
        <f t="shared" si="124"/>
        <v>2015</v>
      </c>
    </row>
    <row r="1567" spans="1:21" ht="43.75" x14ac:dyDescent="0.4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1">
        <f t="shared" si="122"/>
        <v>40672.729872685188</v>
      </c>
      <c r="T1567" s="11">
        <f t="shared" si="123"/>
        <v>40702.729872685188</v>
      </c>
      <c r="U1567">
        <f t="shared" si="124"/>
        <v>2011</v>
      </c>
    </row>
    <row r="1568" spans="1:21" ht="43.75" x14ac:dyDescent="0.4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1">
        <f t="shared" si="122"/>
        <v>42549.916712962964</v>
      </c>
      <c r="T1568" s="11">
        <f t="shared" si="123"/>
        <v>42578.916666666672</v>
      </c>
      <c r="U1568">
        <f t="shared" si="124"/>
        <v>2016</v>
      </c>
    </row>
    <row r="1569" spans="1:21" ht="43.75" x14ac:dyDescent="0.4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1">
        <f t="shared" si="122"/>
        <v>41671.936863425923</v>
      </c>
      <c r="T1569" s="11">
        <f t="shared" si="123"/>
        <v>41687</v>
      </c>
      <c r="U1569">
        <f t="shared" si="124"/>
        <v>2014</v>
      </c>
    </row>
    <row r="1570" spans="1:21" ht="43.75" x14ac:dyDescent="0.4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1">
        <f t="shared" si="122"/>
        <v>41962.062326388885</v>
      </c>
      <c r="T1570" s="11">
        <f t="shared" si="123"/>
        <v>41997.062326388885</v>
      </c>
      <c r="U1570">
        <f t="shared" si="124"/>
        <v>2014</v>
      </c>
    </row>
    <row r="1571" spans="1:21" x14ac:dyDescent="0.4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1">
        <f t="shared" si="122"/>
        <v>41389.679560185185</v>
      </c>
      <c r="T1571" s="11">
        <f t="shared" si="123"/>
        <v>41419.679560185185</v>
      </c>
      <c r="U1571">
        <f t="shared" si="124"/>
        <v>2013</v>
      </c>
    </row>
    <row r="1572" spans="1:21" ht="29.15" x14ac:dyDescent="0.4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1">
        <f t="shared" si="122"/>
        <v>42438.813449074078</v>
      </c>
      <c r="T1572" s="11">
        <f t="shared" si="123"/>
        <v>42468.771782407406</v>
      </c>
      <c r="U1572">
        <f t="shared" si="124"/>
        <v>2016</v>
      </c>
    </row>
    <row r="1573" spans="1:21" ht="58.3" x14ac:dyDescent="0.4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1">
        <f t="shared" si="122"/>
        <v>42144.769479166673</v>
      </c>
      <c r="T1573" s="11">
        <f t="shared" si="123"/>
        <v>42174.769479166673</v>
      </c>
      <c r="U1573">
        <f t="shared" si="124"/>
        <v>2015</v>
      </c>
    </row>
    <row r="1574" spans="1:21" ht="43.75" x14ac:dyDescent="0.4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1">
        <f t="shared" si="122"/>
        <v>42404.033090277779</v>
      </c>
      <c r="T1574" s="11">
        <f t="shared" si="123"/>
        <v>42428.999305555553</v>
      </c>
      <c r="U1574">
        <f t="shared" si="124"/>
        <v>2016</v>
      </c>
    </row>
    <row r="1575" spans="1:21" ht="43.75" x14ac:dyDescent="0.4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1">
        <f t="shared" si="122"/>
        <v>42786.000023148154</v>
      </c>
      <c r="T1575" s="11">
        <f t="shared" si="123"/>
        <v>42826.165972222225</v>
      </c>
      <c r="U1575">
        <f t="shared" si="124"/>
        <v>2017</v>
      </c>
    </row>
    <row r="1576" spans="1:21" ht="43.75" x14ac:dyDescent="0.4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1">
        <f t="shared" si="122"/>
        <v>42017.927418981482</v>
      </c>
      <c r="T1576" s="11">
        <f t="shared" si="123"/>
        <v>42052.927418981482</v>
      </c>
      <c r="U1576">
        <f t="shared" si="124"/>
        <v>2015</v>
      </c>
    </row>
    <row r="1577" spans="1:21" ht="43.75" x14ac:dyDescent="0.4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1">
        <f t="shared" si="122"/>
        <v>41799.524259259262</v>
      </c>
      <c r="T1577" s="11">
        <f t="shared" si="123"/>
        <v>41829.524259259262</v>
      </c>
      <c r="U1577">
        <f t="shared" si="124"/>
        <v>2014</v>
      </c>
    </row>
    <row r="1578" spans="1:21" ht="29.15" x14ac:dyDescent="0.4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1">
        <f t="shared" si="122"/>
        <v>42140.879259259258</v>
      </c>
      <c r="T1578" s="11">
        <f t="shared" si="123"/>
        <v>42185.879259259258</v>
      </c>
      <c r="U1578">
        <f t="shared" si="124"/>
        <v>2015</v>
      </c>
    </row>
    <row r="1579" spans="1:21" ht="43.75" x14ac:dyDescent="0.4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1">
        <f t="shared" si="122"/>
        <v>41054.847777777781</v>
      </c>
      <c r="T1579" s="11">
        <f t="shared" si="123"/>
        <v>41114.847777777781</v>
      </c>
      <c r="U1579">
        <f t="shared" si="124"/>
        <v>2012</v>
      </c>
    </row>
    <row r="1580" spans="1:21" ht="58.3" x14ac:dyDescent="0.4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1">
        <f t="shared" si="122"/>
        <v>40399.065868055557</v>
      </c>
      <c r="T1580" s="11">
        <f t="shared" si="123"/>
        <v>40423.083333333336</v>
      </c>
      <c r="U1580">
        <f t="shared" si="124"/>
        <v>2010</v>
      </c>
    </row>
    <row r="1581" spans="1:21" ht="29.15" x14ac:dyDescent="0.4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1">
        <f t="shared" si="122"/>
        <v>41481.996423611112</v>
      </c>
      <c r="T1581" s="11">
        <f t="shared" si="123"/>
        <v>41514.996423611112</v>
      </c>
      <c r="U1581">
        <f t="shared" si="124"/>
        <v>2013</v>
      </c>
    </row>
    <row r="1582" spans="1:21" ht="43.75" x14ac:dyDescent="0.4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1">
        <f t="shared" si="122"/>
        <v>40990.050069444449</v>
      </c>
      <c r="T1582" s="11">
        <f t="shared" si="123"/>
        <v>41050.050069444449</v>
      </c>
      <c r="U1582">
        <f t="shared" si="124"/>
        <v>2012</v>
      </c>
    </row>
    <row r="1583" spans="1:21" ht="43.75" x14ac:dyDescent="0.4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29.15" x14ac:dyDescent="0.4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58.3" x14ac:dyDescent="0.4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43.75" x14ac:dyDescent="0.4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58.3" x14ac:dyDescent="0.4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29.15" x14ac:dyDescent="0.4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58.3" x14ac:dyDescent="0.4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29.15" x14ac:dyDescent="0.4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3.75" x14ac:dyDescent="0.4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x14ac:dyDescent="0.4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58.3" x14ac:dyDescent="0.4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29.15" x14ac:dyDescent="0.4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1">
        <f t="shared" si="122"/>
        <v>42046.072743055556</v>
      </c>
      <c r="T1594" s="11">
        <f t="shared" si="123"/>
        <v>42091.031076388885</v>
      </c>
      <c r="U1594">
        <f t="shared" si="124"/>
        <v>2015</v>
      </c>
    </row>
    <row r="1595" spans="1:21" ht="29.15" x14ac:dyDescent="0.4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1">
        <f t="shared" si="122"/>
        <v>42033.845543981486</v>
      </c>
      <c r="T1595" s="11">
        <f t="shared" si="123"/>
        <v>42063.845543981486</v>
      </c>
      <c r="U1595">
        <f t="shared" si="124"/>
        <v>2015</v>
      </c>
    </row>
    <row r="1596" spans="1:21" ht="29.15" x14ac:dyDescent="0.4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1">
        <f t="shared" si="122"/>
        <v>42445.712754629625</v>
      </c>
      <c r="T1596" s="11">
        <f t="shared" si="123"/>
        <v>42505.681249999994</v>
      </c>
      <c r="U1596">
        <f t="shared" si="124"/>
        <v>2016</v>
      </c>
    </row>
    <row r="1597" spans="1:21" ht="43.75" x14ac:dyDescent="0.4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1">
        <f t="shared" si="122"/>
        <v>41780.050092592595</v>
      </c>
      <c r="T1597" s="11">
        <f t="shared" si="123"/>
        <v>41808.842361111114</v>
      </c>
      <c r="U1597">
        <f t="shared" si="124"/>
        <v>2014</v>
      </c>
    </row>
    <row r="1598" spans="1:21" ht="43.75" x14ac:dyDescent="0.4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1">
        <f t="shared" si="122"/>
        <v>41941.430196759262</v>
      </c>
      <c r="T1598" s="11">
        <f t="shared" si="123"/>
        <v>41986.471863425926</v>
      </c>
      <c r="U1598">
        <f t="shared" si="124"/>
        <v>2014</v>
      </c>
    </row>
    <row r="1599" spans="1:21" ht="43.75" x14ac:dyDescent="0.4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1">
        <f t="shared" si="122"/>
        <v>42603.354131944448</v>
      </c>
      <c r="T1599" s="11">
        <f t="shared" si="123"/>
        <v>42633.354131944448</v>
      </c>
      <c r="U1599">
        <f t="shared" si="124"/>
        <v>2016</v>
      </c>
    </row>
    <row r="1600" spans="1:21" ht="58.3" x14ac:dyDescent="0.4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1">
        <f t="shared" si="122"/>
        <v>42151.667337962965</v>
      </c>
      <c r="T1600" s="11">
        <f t="shared" si="123"/>
        <v>42211.667337962965</v>
      </c>
      <c r="U1600">
        <f t="shared" si="124"/>
        <v>2015</v>
      </c>
    </row>
    <row r="1601" spans="1:21" ht="43.75" x14ac:dyDescent="0.4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1">
        <f t="shared" si="122"/>
        <v>42438.53907407407</v>
      </c>
      <c r="T1601" s="11">
        <f t="shared" si="123"/>
        <v>42468.497407407413</v>
      </c>
      <c r="U1601">
        <f t="shared" si="124"/>
        <v>2016</v>
      </c>
    </row>
    <row r="1602" spans="1:21" ht="43.75" x14ac:dyDescent="0.4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1">
        <f t="shared" si="122"/>
        <v>41791.057314814818</v>
      </c>
      <c r="T1602" s="11">
        <f t="shared" si="123"/>
        <v>41835.21597222222</v>
      </c>
      <c r="U1602">
        <f t="shared" si="124"/>
        <v>2014</v>
      </c>
    </row>
    <row r="1603" spans="1:21" ht="43.75" x14ac:dyDescent="0.4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0" t="s">
        <v>8323</v>
      </c>
      <c r="R1603" t="s">
        <v>8324</v>
      </c>
      <c r="S1603" s="11">
        <f t="shared" ref="S1603:S1666" si="127">(((J1603/60)/60)/24)+DATE(1970,1,1)</f>
        <v>40638.092974537038</v>
      </c>
      <c r="T1603" s="11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75" x14ac:dyDescent="0.4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1">
        <f t="shared" si="127"/>
        <v>40788.297650462962</v>
      </c>
      <c r="T1604" s="11">
        <f t="shared" si="128"/>
        <v>40830.958333333336</v>
      </c>
      <c r="U1604">
        <f t="shared" si="129"/>
        <v>2011</v>
      </c>
    </row>
    <row r="1605" spans="1:21" ht="29.15" x14ac:dyDescent="0.4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43.75" x14ac:dyDescent="0.4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43.75" x14ac:dyDescent="0.4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43.75" x14ac:dyDescent="0.4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3.75" x14ac:dyDescent="0.4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29.15" x14ac:dyDescent="0.4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3.75" x14ac:dyDescent="0.4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29.15" x14ac:dyDescent="0.4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x14ac:dyDescent="0.4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43.75" x14ac:dyDescent="0.4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43.75" x14ac:dyDescent="0.4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43.75" x14ac:dyDescent="0.4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3.75" x14ac:dyDescent="0.4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3.75" x14ac:dyDescent="0.4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29.15" x14ac:dyDescent="0.4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43.75" x14ac:dyDescent="0.4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43.75" x14ac:dyDescent="0.4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29.15" x14ac:dyDescent="0.4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3.75" x14ac:dyDescent="0.4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3.75" x14ac:dyDescent="0.4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43.75" x14ac:dyDescent="0.4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43.75" x14ac:dyDescent="0.4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58.3" x14ac:dyDescent="0.4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3.75" x14ac:dyDescent="0.4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43.75" x14ac:dyDescent="0.4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29.15" x14ac:dyDescent="0.4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29.15" x14ac:dyDescent="0.4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43.75" x14ac:dyDescent="0.4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43.75" x14ac:dyDescent="0.4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43.75" x14ac:dyDescent="0.4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43.75" x14ac:dyDescent="0.4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43.75" x14ac:dyDescent="0.4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58.3" x14ac:dyDescent="0.4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3.75" x14ac:dyDescent="0.4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3.75" x14ac:dyDescent="0.4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29.15" x14ac:dyDescent="0.4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43.75" x14ac:dyDescent="0.4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43.75" x14ac:dyDescent="0.4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29.15" x14ac:dyDescent="0.4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3.75" x14ac:dyDescent="0.4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29.15" x14ac:dyDescent="0.4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43.75" x14ac:dyDescent="0.4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3.75" x14ac:dyDescent="0.4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58.3" x14ac:dyDescent="0.4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3.75" x14ac:dyDescent="0.4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3.75" x14ac:dyDescent="0.4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43.75" x14ac:dyDescent="0.4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43.75" x14ac:dyDescent="0.4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43.75" x14ac:dyDescent="0.4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43.75" x14ac:dyDescent="0.4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3.75" x14ac:dyDescent="0.4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43.75" x14ac:dyDescent="0.4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29.15" x14ac:dyDescent="0.4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58.3" x14ac:dyDescent="0.4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1">
        <f t="shared" si="127"/>
        <v>41226.928842592592</v>
      </c>
      <c r="T1658" s="11">
        <f t="shared" si="128"/>
        <v>41256.928842592592</v>
      </c>
      <c r="U1658">
        <f t="shared" si="129"/>
        <v>2012</v>
      </c>
    </row>
    <row r="1659" spans="1:21" ht="58.3" x14ac:dyDescent="0.4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1">
        <f t="shared" si="127"/>
        <v>41023.782037037039</v>
      </c>
      <c r="T1659" s="11">
        <f t="shared" si="128"/>
        <v>41053.782037037039</v>
      </c>
      <c r="U1659">
        <f t="shared" si="129"/>
        <v>2012</v>
      </c>
    </row>
    <row r="1660" spans="1:21" ht="43.75" x14ac:dyDescent="0.4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1">
        <f t="shared" si="127"/>
        <v>41223.22184027778</v>
      </c>
      <c r="T1660" s="11">
        <f t="shared" si="128"/>
        <v>41261.597222222219</v>
      </c>
      <c r="U1660">
        <f t="shared" si="129"/>
        <v>2012</v>
      </c>
    </row>
    <row r="1661" spans="1:21" ht="43.75" x14ac:dyDescent="0.4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1">
        <f t="shared" si="127"/>
        <v>41596.913437499999</v>
      </c>
      <c r="T1661" s="11">
        <f t="shared" si="128"/>
        <v>41625.5</v>
      </c>
      <c r="U1661">
        <f t="shared" si="129"/>
        <v>2013</v>
      </c>
    </row>
    <row r="1662" spans="1:21" ht="58.3" x14ac:dyDescent="0.4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1">
        <f t="shared" si="127"/>
        <v>42459.693865740745</v>
      </c>
      <c r="T1662" s="11">
        <f t="shared" si="128"/>
        <v>42490.915972222225</v>
      </c>
      <c r="U1662">
        <f t="shared" si="129"/>
        <v>2016</v>
      </c>
    </row>
    <row r="1663" spans="1:21" ht="58.3" x14ac:dyDescent="0.4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1">
        <f t="shared" si="127"/>
        <v>42343.998043981483</v>
      </c>
      <c r="T1663" s="11">
        <f t="shared" si="128"/>
        <v>42386.875</v>
      </c>
      <c r="U1663">
        <f t="shared" si="129"/>
        <v>2015</v>
      </c>
    </row>
    <row r="1664" spans="1:21" ht="58.3" x14ac:dyDescent="0.4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1">
        <f t="shared" si="127"/>
        <v>40848.198333333334</v>
      </c>
      <c r="T1664" s="11">
        <f t="shared" si="128"/>
        <v>40908.239999999998</v>
      </c>
      <c r="U1664">
        <f t="shared" si="129"/>
        <v>2011</v>
      </c>
    </row>
    <row r="1665" spans="1:21" ht="43.75" x14ac:dyDescent="0.4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1">
        <f t="shared" si="127"/>
        <v>42006.02207175926</v>
      </c>
      <c r="T1665" s="11">
        <f t="shared" si="128"/>
        <v>42036.02207175926</v>
      </c>
      <c r="U1665">
        <f t="shared" si="129"/>
        <v>2015</v>
      </c>
    </row>
    <row r="1666" spans="1:21" ht="43.75" x14ac:dyDescent="0.4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1">
        <f t="shared" si="127"/>
        <v>40939.761782407404</v>
      </c>
      <c r="T1666" s="11">
        <f t="shared" si="128"/>
        <v>40984.165972222225</v>
      </c>
      <c r="U1666">
        <f t="shared" si="129"/>
        <v>2012</v>
      </c>
    </row>
    <row r="1667" spans="1:21" ht="43.75" x14ac:dyDescent="0.4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0" t="s">
        <v>8323</v>
      </c>
      <c r="R1667" t="s">
        <v>8344</v>
      </c>
      <c r="S1667" s="11">
        <f t="shared" ref="S1667:S1730" si="132">(((J1667/60)/60)/24)+DATE(1970,1,1)</f>
        <v>40564.649456018517</v>
      </c>
      <c r="T1667" s="11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75" x14ac:dyDescent="0.4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1">
        <f t="shared" si="132"/>
        <v>41331.253159722226</v>
      </c>
      <c r="T1668" s="11">
        <f t="shared" si="133"/>
        <v>41361.211493055554</v>
      </c>
      <c r="U1668">
        <f t="shared" si="134"/>
        <v>2013</v>
      </c>
    </row>
    <row r="1669" spans="1:21" ht="43.75" x14ac:dyDescent="0.4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43.75" x14ac:dyDescent="0.4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58.3" x14ac:dyDescent="0.4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58.3" x14ac:dyDescent="0.4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29.15" x14ac:dyDescent="0.4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43.75" x14ac:dyDescent="0.4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3.75" x14ac:dyDescent="0.4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43.75" x14ac:dyDescent="0.4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29.15" x14ac:dyDescent="0.4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29.15" x14ac:dyDescent="0.4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3.75" x14ac:dyDescent="0.4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43.75" x14ac:dyDescent="0.4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58.3" x14ac:dyDescent="0.4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29.15" x14ac:dyDescent="0.4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58.3" x14ac:dyDescent="0.4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43.75" x14ac:dyDescent="0.4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3.75" x14ac:dyDescent="0.4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29.15" x14ac:dyDescent="0.4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43.75" x14ac:dyDescent="0.4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43.75" x14ac:dyDescent="0.4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43.75" x14ac:dyDescent="0.4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58.3" x14ac:dyDescent="0.4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ht="29.15" x14ac:dyDescent="0.4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3.75" x14ac:dyDescent="0.4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43.75" x14ac:dyDescent="0.4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3.75" x14ac:dyDescent="0.4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43.75" x14ac:dyDescent="0.4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43.75" x14ac:dyDescent="0.4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58.3" x14ac:dyDescent="0.4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58.3" x14ac:dyDescent="0.4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3.75" x14ac:dyDescent="0.4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72.900000000000006" x14ac:dyDescent="0.4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58.3" x14ac:dyDescent="0.4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43.75" x14ac:dyDescent="0.4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43.75" x14ac:dyDescent="0.4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ht="29.15" x14ac:dyDescent="0.4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43.75" x14ac:dyDescent="0.4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43.75" x14ac:dyDescent="0.4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3.75" x14ac:dyDescent="0.4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3.75" x14ac:dyDescent="0.4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43.75" x14ac:dyDescent="0.4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58.3" x14ac:dyDescent="0.4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3.75" x14ac:dyDescent="0.4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29.15" x14ac:dyDescent="0.4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43.75" x14ac:dyDescent="0.4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58.3" x14ac:dyDescent="0.4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58.3" x14ac:dyDescent="0.4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43.75" x14ac:dyDescent="0.4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3.75" x14ac:dyDescent="0.4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43.75" x14ac:dyDescent="0.4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3.75" x14ac:dyDescent="0.4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x14ac:dyDescent="0.4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43.75" x14ac:dyDescent="0.4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43.75" x14ac:dyDescent="0.4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1">
        <f t="shared" si="132"/>
        <v>41922.783229166671</v>
      </c>
      <c r="T1722" s="11">
        <f t="shared" si="133"/>
        <v>41952.824895833335</v>
      </c>
      <c r="U1722">
        <f t="shared" si="134"/>
        <v>2014</v>
      </c>
    </row>
    <row r="1723" spans="1:21" ht="43.75" x14ac:dyDescent="0.4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1">
        <f t="shared" si="132"/>
        <v>42319.461377314816</v>
      </c>
      <c r="T1723" s="11">
        <f t="shared" si="133"/>
        <v>42349.461377314816</v>
      </c>
      <c r="U1723">
        <f t="shared" si="134"/>
        <v>2015</v>
      </c>
    </row>
    <row r="1724" spans="1:21" ht="43.75" x14ac:dyDescent="0.4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1">
        <f t="shared" si="132"/>
        <v>42425.960983796293</v>
      </c>
      <c r="T1724" s="11">
        <f t="shared" si="133"/>
        <v>42463.006944444445</v>
      </c>
      <c r="U1724">
        <f t="shared" si="134"/>
        <v>2016</v>
      </c>
    </row>
    <row r="1725" spans="1:21" ht="58.3" x14ac:dyDescent="0.4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1">
        <f t="shared" si="132"/>
        <v>42129.82540509259</v>
      </c>
      <c r="T1725" s="11">
        <f t="shared" si="133"/>
        <v>42186.25</v>
      </c>
      <c r="U1725">
        <f t="shared" si="134"/>
        <v>2015</v>
      </c>
    </row>
    <row r="1726" spans="1:21" ht="43.75" x14ac:dyDescent="0.4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1">
        <f t="shared" si="132"/>
        <v>41912.932430555556</v>
      </c>
      <c r="T1726" s="11">
        <f t="shared" si="133"/>
        <v>41942.932430555556</v>
      </c>
      <c r="U1726">
        <f t="shared" si="134"/>
        <v>2014</v>
      </c>
    </row>
    <row r="1727" spans="1:21" ht="43.75" x14ac:dyDescent="0.4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1">
        <f t="shared" si="132"/>
        <v>41845.968159722222</v>
      </c>
      <c r="T1727" s="11">
        <f t="shared" si="133"/>
        <v>41875.968159722222</v>
      </c>
      <c r="U1727">
        <f t="shared" si="134"/>
        <v>2014</v>
      </c>
    </row>
    <row r="1728" spans="1:21" ht="29.15" x14ac:dyDescent="0.4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1">
        <f t="shared" si="132"/>
        <v>41788.919722222221</v>
      </c>
      <c r="T1728" s="11">
        <f t="shared" si="133"/>
        <v>41817.919722222221</v>
      </c>
      <c r="U1728">
        <f t="shared" si="134"/>
        <v>2014</v>
      </c>
    </row>
    <row r="1729" spans="1:21" ht="43.75" x14ac:dyDescent="0.4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1">
        <f t="shared" si="132"/>
        <v>42044.927974537044</v>
      </c>
      <c r="T1729" s="11">
        <f t="shared" si="133"/>
        <v>42099.458333333328</v>
      </c>
      <c r="U1729">
        <f t="shared" si="134"/>
        <v>2015</v>
      </c>
    </row>
    <row r="1730" spans="1:21" ht="43.75" x14ac:dyDescent="0.4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1">
        <f t="shared" si="132"/>
        <v>42268.625856481478</v>
      </c>
      <c r="T1730" s="11">
        <f t="shared" si="133"/>
        <v>42298.625856481478</v>
      </c>
      <c r="U1730">
        <f t="shared" si="134"/>
        <v>2015</v>
      </c>
    </row>
    <row r="1731" spans="1:21" ht="43.75" x14ac:dyDescent="0.4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0" t="s">
        <v>8323</v>
      </c>
      <c r="R1731" t="s">
        <v>8345</v>
      </c>
      <c r="S1731" s="11">
        <f t="shared" ref="S1731:S1794" si="137">(((J1731/60)/60)/24)+DATE(1970,1,1)</f>
        <v>42471.052152777775</v>
      </c>
      <c r="T1731" s="11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75" x14ac:dyDescent="0.4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1">
        <f t="shared" si="137"/>
        <v>42272.087766203709</v>
      </c>
      <c r="T1732" s="11">
        <f t="shared" si="138"/>
        <v>42302.087766203709</v>
      </c>
      <c r="U1732">
        <f t="shared" si="139"/>
        <v>2015</v>
      </c>
    </row>
    <row r="1733" spans="1:21" ht="29.15" x14ac:dyDescent="0.4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43.75" x14ac:dyDescent="0.4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43.75" x14ac:dyDescent="0.4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3.75" x14ac:dyDescent="0.4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3.75" x14ac:dyDescent="0.4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29.15" x14ac:dyDescent="0.4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43.75" x14ac:dyDescent="0.4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29.15" x14ac:dyDescent="0.4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3.75" x14ac:dyDescent="0.4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3.75" x14ac:dyDescent="0.4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29.15" x14ac:dyDescent="0.4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43.75" x14ac:dyDescent="0.4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3.75" x14ac:dyDescent="0.4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43.75" x14ac:dyDescent="0.4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43.75" x14ac:dyDescent="0.4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58.3" x14ac:dyDescent="0.4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43.75" x14ac:dyDescent="0.4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29.15" x14ac:dyDescent="0.4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29.15" x14ac:dyDescent="0.4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43.75" x14ac:dyDescent="0.4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29.15" x14ac:dyDescent="0.4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29.15" x14ac:dyDescent="0.4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3.75" x14ac:dyDescent="0.4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43.75" x14ac:dyDescent="0.4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43.75" x14ac:dyDescent="0.4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3.75" x14ac:dyDescent="0.4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43.75" x14ac:dyDescent="0.4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58.3" x14ac:dyDescent="0.4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29.15" x14ac:dyDescent="0.4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43.75" x14ac:dyDescent="0.4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29.15" x14ac:dyDescent="0.4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ht="29.15" x14ac:dyDescent="0.4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58.3" x14ac:dyDescent="0.4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43.75" x14ac:dyDescent="0.4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43.75" x14ac:dyDescent="0.4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29.15" x14ac:dyDescent="0.4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29.15" x14ac:dyDescent="0.4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3.75" x14ac:dyDescent="0.4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3.75" x14ac:dyDescent="0.4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43.75" x14ac:dyDescent="0.4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43.75" x14ac:dyDescent="0.4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43.75" x14ac:dyDescent="0.4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43.75" x14ac:dyDescent="0.4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43.75" x14ac:dyDescent="0.4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3.75" x14ac:dyDescent="0.4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3.75" x14ac:dyDescent="0.4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43.75" x14ac:dyDescent="0.4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3.75" x14ac:dyDescent="0.4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43.75" x14ac:dyDescent="0.4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43.75" x14ac:dyDescent="0.4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43.75" x14ac:dyDescent="0.4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58.3" x14ac:dyDescent="0.4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43.75" x14ac:dyDescent="0.4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43.75" x14ac:dyDescent="0.4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1">
        <f t="shared" si="137"/>
        <v>42003.655555555553</v>
      </c>
      <c r="T1786" s="11">
        <f t="shared" si="138"/>
        <v>42035.142361111109</v>
      </c>
      <c r="U1786">
        <f t="shared" si="139"/>
        <v>2014</v>
      </c>
    </row>
    <row r="1787" spans="1:21" ht="43.75" x14ac:dyDescent="0.4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1">
        <f t="shared" si="137"/>
        <v>41897.134895833333</v>
      </c>
      <c r="T1787" s="11">
        <f t="shared" si="138"/>
        <v>41928</v>
      </c>
      <c r="U1787">
        <f t="shared" si="139"/>
        <v>2014</v>
      </c>
    </row>
    <row r="1788" spans="1:21" ht="43.75" x14ac:dyDescent="0.4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1">
        <f t="shared" si="137"/>
        <v>41958.550659722227</v>
      </c>
      <c r="T1788" s="11">
        <f t="shared" si="138"/>
        <v>41988.550659722227</v>
      </c>
      <c r="U1788">
        <f t="shared" si="139"/>
        <v>2014</v>
      </c>
    </row>
    <row r="1789" spans="1:21" ht="43.75" x14ac:dyDescent="0.4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1">
        <f t="shared" si="137"/>
        <v>42068.65552083333</v>
      </c>
      <c r="T1789" s="11">
        <f t="shared" si="138"/>
        <v>42098.613854166666</v>
      </c>
      <c r="U1789">
        <f t="shared" si="139"/>
        <v>2015</v>
      </c>
    </row>
    <row r="1790" spans="1:21" ht="43.75" x14ac:dyDescent="0.4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1">
        <f t="shared" si="137"/>
        <v>41913.94840277778</v>
      </c>
      <c r="T1790" s="11">
        <f t="shared" si="138"/>
        <v>41943.94840277778</v>
      </c>
      <c r="U1790">
        <f t="shared" si="139"/>
        <v>2014</v>
      </c>
    </row>
    <row r="1791" spans="1:21" ht="43.75" x14ac:dyDescent="0.4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1">
        <f t="shared" si="137"/>
        <v>41956.250034722223</v>
      </c>
      <c r="T1791" s="11">
        <f t="shared" si="138"/>
        <v>42016.250034722223</v>
      </c>
      <c r="U1791">
        <f t="shared" si="139"/>
        <v>2014</v>
      </c>
    </row>
    <row r="1792" spans="1:21" ht="43.75" x14ac:dyDescent="0.4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1">
        <f t="shared" si="137"/>
        <v>42010.674513888895</v>
      </c>
      <c r="T1792" s="11">
        <f t="shared" si="138"/>
        <v>42040.674513888895</v>
      </c>
      <c r="U1792">
        <f t="shared" si="139"/>
        <v>2015</v>
      </c>
    </row>
    <row r="1793" spans="1:21" ht="29.15" x14ac:dyDescent="0.4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1">
        <f t="shared" si="137"/>
        <v>41973.740335648152</v>
      </c>
      <c r="T1793" s="11">
        <f t="shared" si="138"/>
        <v>42033.740335648152</v>
      </c>
      <c r="U1793">
        <f t="shared" si="139"/>
        <v>2014</v>
      </c>
    </row>
    <row r="1794" spans="1:21" ht="29.15" x14ac:dyDescent="0.4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1">
        <f t="shared" si="137"/>
        <v>42189.031041666662</v>
      </c>
      <c r="T1794" s="11">
        <f t="shared" si="138"/>
        <v>42226.290972222225</v>
      </c>
      <c r="U1794">
        <f t="shared" si="139"/>
        <v>2015</v>
      </c>
    </row>
    <row r="1795" spans="1:21" ht="43.75" x14ac:dyDescent="0.4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0" t="s">
        <v>8336</v>
      </c>
      <c r="R1795" t="s">
        <v>8337</v>
      </c>
      <c r="S1795" s="11">
        <f t="shared" ref="S1795:S1858" si="142">(((J1795/60)/60)/24)+DATE(1970,1,1)</f>
        <v>41940.89166666667</v>
      </c>
      <c r="T1795" s="11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75" x14ac:dyDescent="0.4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1">
        <f t="shared" si="142"/>
        <v>42011.551180555558</v>
      </c>
      <c r="T1796" s="11">
        <f t="shared" si="143"/>
        <v>42046.551180555558</v>
      </c>
      <c r="U1796">
        <f t="shared" si="144"/>
        <v>2015</v>
      </c>
    </row>
    <row r="1797" spans="1:21" ht="43.75" x14ac:dyDescent="0.4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58.3" x14ac:dyDescent="0.4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3.75" x14ac:dyDescent="0.4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3.75" x14ac:dyDescent="0.4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29.15" x14ac:dyDescent="0.4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58.3" x14ac:dyDescent="0.4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58.3" x14ac:dyDescent="0.4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43.75" x14ac:dyDescent="0.4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3.75" x14ac:dyDescent="0.4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3.75" x14ac:dyDescent="0.4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43.75" x14ac:dyDescent="0.4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43.75" x14ac:dyDescent="0.4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29.15" x14ac:dyDescent="0.4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43.75" x14ac:dyDescent="0.4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3.75" x14ac:dyDescent="0.4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3.75" x14ac:dyDescent="0.4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43.75" x14ac:dyDescent="0.4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43.75" x14ac:dyDescent="0.4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3.75" x14ac:dyDescent="0.4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3.75" x14ac:dyDescent="0.4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58.3" x14ac:dyDescent="0.4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3.75" x14ac:dyDescent="0.4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29.15" x14ac:dyDescent="0.4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29.15" x14ac:dyDescent="0.4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43.75" x14ac:dyDescent="0.4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58.3" x14ac:dyDescent="0.4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3.75" x14ac:dyDescent="0.4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29.15" x14ac:dyDescent="0.4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43.75" x14ac:dyDescent="0.4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x14ac:dyDescent="0.4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43.75" x14ac:dyDescent="0.4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ht="29.15" x14ac:dyDescent="0.4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43.75" x14ac:dyDescent="0.4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58.3" x14ac:dyDescent="0.4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3.75" x14ac:dyDescent="0.4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3.75" x14ac:dyDescent="0.4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3.75" x14ac:dyDescent="0.4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43.75" x14ac:dyDescent="0.4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43.75" x14ac:dyDescent="0.4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29.15" x14ac:dyDescent="0.4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58.3" x14ac:dyDescent="0.4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ht="29.15" x14ac:dyDescent="0.4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58.3" x14ac:dyDescent="0.4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43.75" x14ac:dyDescent="0.4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3.75" x14ac:dyDescent="0.4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43.75" x14ac:dyDescent="0.4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29.15" x14ac:dyDescent="0.4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3.75" x14ac:dyDescent="0.4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58.3" x14ac:dyDescent="0.4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43.75" x14ac:dyDescent="0.4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87.45" x14ac:dyDescent="0.4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43.75" x14ac:dyDescent="0.4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58.3" x14ac:dyDescent="0.4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3.75" x14ac:dyDescent="0.4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1">
        <f t="shared" si="142"/>
        <v>40691.788055555553</v>
      </c>
      <c r="T1850" s="11">
        <f t="shared" si="143"/>
        <v>40755.290972222225</v>
      </c>
      <c r="U1850">
        <f t="shared" si="144"/>
        <v>2011</v>
      </c>
    </row>
    <row r="1851" spans="1:21" ht="29.15" x14ac:dyDescent="0.4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1">
        <f t="shared" si="142"/>
        <v>41169.845590277779</v>
      </c>
      <c r="T1851" s="11">
        <f t="shared" si="143"/>
        <v>41199.845590277779</v>
      </c>
      <c r="U1851">
        <f t="shared" si="144"/>
        <v>2012</v>
      </c>
    </row>
    <row r="1852" spans="1:21" ht="43.75" x14ac:dyDescent="0.4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1">
        <f t="shared" si="142"/>
        <v>41800.959490740745</v>
      </c>
      <c r="T1852" s="11">
        <f t="shared" si="143"/>
        <v>41830.959490740745</v>
      </c>
      <c r="U1852">
        <f t="shared" si="144"/>
        <v>2014</v>
      </c>
    </row>
    <row r="1853" spans="1:21" ht="43.75" x14ac:dyDescent="0.4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1">
        <f t="shared" si="142"/>
        <v>41827.906689814816</v>
      </c>
      <c r="T1853" s="11">
        <f t="shared" si="143"/>
        <v>41848.041666666664</v>
      </c>
      <c r="U1853">
        <f t="shared" si="144"/>
        <v>2014</v>
      </c>
    </row>
    <row r="1854" spans="1:21" ht="58.3" x14ac:dyDescent="0.4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1">
        <f t="shared" si="142"/>
        <v>42081.77143518519</v>
      </c>
      <c r="T1854" s="11">
        <f t="shared" si="143"/>
        <v>42119</v>
      </c>
      <c r="U1854">
        <f t="shared" si="144"/>
        <v>2015</v>
      </c>
    </row>
    <row r="1855" spans="1:21" ht="43.75" x14ac:dyDescent="0.4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1">
        <f t="shared" si="142"/>
        <v>41177.060381944444</v>
      </c>
      <c r="T1855" s="11">
        <f t="shared" si="143"/>
        <v>41227.102048611108</v>
      </c>
      <c r="U1855">
        <f t="shared" si="144"/>
        <v>2012</v>
      </c>
    </row>
    <row r="1856" spans="1:21" ht="43.75" x14ac:dyDescent="0.4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1">
        <f t="shared" si="142"/>
        <v>41388.021261574075</v>
      </c>
      <c r="T1856" s="11">
        <f t="shared" si="143"/>
        <v>41418.021261574075</v>
      </c>
      <c r="U1856">
        <f t="shared" si="144"/>
        <v>2013</v>
      </c>
    </row>
    <row r="1857" spans="1:21" ht="43.75" x14ac:dyDescent="0.4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1">
        <f t="shared" si="142"/>
        <v>41600.538657407407</v>
      </c>
      <c r="T1857" s="11">
        <f t="shared" si="143"/>
        <v>41645.538657407407</v>
      </c>
      <c r="U1857">
        <f t="shared" si="144"/>
        <v>2013</v>
      </c>
    </row>
    <row r="1858" spans="1:21" ht="58.3" x14ac:dyDescent="0.4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1">
        <f t="shared" si="142"/>
        <v>41817.854999999996</v>
      </c>
      <c r="T1858" s="11">
        <f t="shared" si="143"/>
        <v>41838.854999999996</v>
      </c>
      <c r="U1858">
        <f t="shared" si="144"/>
        <v>2014</v>
      </c>
    </row>
    <row r="1859" spans="1:21" ht="43.75" x14ac:dyDescent="0.4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0" t="s">
        <v>8323</v>
      </c>
      <c r="R1859" t="s">
        <v>8324</v>
      </c>
      <c r="S1859" s="11">
        <f t="shared" ref="S1859:S1922" si="147">(((J1859/60)/60)/24)+DATE(1970,1,1)</f>
        <v>41864.76866898148</v>
      </c>
      <c r="T1859" s="11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8.3" x14ac:dyDescent="0.4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1">
        <f t="shared" si="147"/>
        <v>40833.200474537036</v>
      </c>
      <c r="T1860" s="11">
        <f t="shared" si="148"/>
        <v>40893.242141203707</v>
      </c>
      <c r="U1860">
        <f t="shared" si="149"/>
        <v>2011</v>
      </c>
    </row>
    <row r="1861" spans="1:21" ht="29.15" x14ac:dyDescent="0.4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3.75" x14ac:dyDescent="0.4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43.75" x14ac:dyDescent="0.4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3.75" x14ac:dyDescent="0.4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3.75" x14ac:dyDescent="0.4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43.75" x14ac:dyDescent="0.4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58.3" x14ac:dyDescent="0.4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43.75" x14ac:dyDescent="0.4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43.75" x14ac:dyDescent="0.4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43.75" x14ac:dyDescent="0.4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43.75" x14ac:dyDescent="0.4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3.75" x14ac:dyDescent="0.4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43.75" x14ac:dyDescent="0.4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43.75" x14ac:dyDescent="0.4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43.75" x14ac:dyDescent="0.4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58.3" x14ac:dyDescent="0.4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43.75" x14ac:dyDescent="0.4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3.75" x14ac:dyDescent="0.4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43.75" x14ac:dyDescent="0.4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58.3" x14ac:dyDescent="0.4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43.75" x14ac:dyDescent="0.4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29.15" x14ac:dyDescent="0.4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3.75" x14ac:dyDescent="0.4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58.3" x14ac:dyDescent="0.4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3.75" x14ac:dyDescent="0.4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43.75" x14ac:dyDescent="0.4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3.75" x14ac:dyDescent="0.4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3.75" x14ac:dyDescent="0.4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43.75" x14ac:dyDescent="0.4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58.3" x14ac:dyDescent="0.4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43.75" x14ac:dyDescent="0.4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3.75" x14ac:dyDescent="0.4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58.3" x14ac:dyDescent="0.4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43.75" x14ac:dyDescent="0.4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3.75" x14ac:dyDescent="0.4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ht="29.15" x14ac:dyDescent="0.4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58.3" x14ac:dyDescent="0.4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3.75" x14ac:dyDescent="0.4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43.75" x14ac:dyDescent="0.4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3.75" x14ac:dyDescent="0.4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43.75" x14ac:dyDescent="0.4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43.75" x14ac:dyDescent="0.4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43.75" x14ac:dyDescent="0.4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43.75" x14ac:dyDescent="0.4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43.75" x14ac:dyDescent="0.4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3.75" x14ac:dyDescent="0.4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58.3" x14ac:dyDescent="0.4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3.75" x14ac:dyDescent="0.4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3.75" x14ac:dyDescent="0.4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43.75" x14ac:dyDescent="0.4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43.75" x14ac:dyDescent="0.4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3.75" x14ac:dyDescent="0.4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58.3" x14ac:dyDescent="0.4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3.75" x14ac:dyDescent="0.4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1">
        <f t="shared" si="147"/>
        <v>42129.226388888885</v>
      </c>
      <c r="T1914" s="11">
        <f t="shared" si="148"/>
        <v>42159.226388888885</v>
      </c>
      <c r="U1914">
        <f t="shared" si="149"/>
        <v>2015</v>
      </c>
    </row>
    <row r="1915" spans="1:21" ht="29.15" x14ac:dyDescent="0.4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1">
        <f t="shared" si="147"/>
        <v>41890.511319444442</v>
      </c>
      <c r="T1915" s="11">
        <f t="shared" si="148"/>
        <v>41920.511319444442</v>
      </c>
      <c r="U1915">
        <f t="shared" si="149"/>
        <v>2014</v>
      </c>
    </row>
    <row r="1916" spans="1:21" ht="43.75" x14ac:dyDescent="0.4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1">
        <f t="shared" si="147"/>
        <v>41929.174456018518</v>
      </c>
      <c r="T1916" s="11">
        <f t="shared" si="148"/>
        <v>41944.165972222225</v>
      </c>
      <c r="U1916">
        <f t="shared" si="149"/>
        <v>2014</v>
      </c>
    </row>
    <row r="1917" spans="1:21" ht="43.75" x14ac:dyDescent="0.4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1">
        <f t="shared" si="147"/>
        <v>41864.04886574074</v>
      </c>
      <c r="T1917" s="11">
        <f t="shared" si="148"/>
        <v>41884.04886574074</v>
      </c>
      <c r="U1917">
        <f t="shared" si="149"/>
        <v>2014</v>
      </c>
    </row>
    <row r="1918" spans="1:21" ht="29.15" x14ac:dyDescent="0.4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1">
        <f t="shared" si="147"/>
        <v>42656.717303240745</v>
      </c>
      <c r="T1918" s="11">
        <f t="shared" si="148"/>
        <v>42681.758969907409</v>
      </c>
      <c r="U1918">
        <f t="shared" si="149"/>
        <v>2016</v>
      </c>
    </row>
    <row r="1919" spans="1:21" ht="29.15" x14ac:dyDescent="0.4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1">
        <f t="shared" si="147"/>
        <v>42746.270057870366</v>
      </c>
      <c r="T1919" s="11">
        <f t="shared" si="148"/>
        <v>42776.270057870366</v>
      </c>
      <c r="U1919">
        <f t="shared" si="149"/>
        <v>2017</v>
      </c>
    </row>
    <row r="1920" spans="1:21" ht="43.75" x14ac:dyDescent="0.4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1">
        <f t="shared" si="147"/>
        <v>41828.789942129632</v>
      </c>
      <c r="T1920" s="11">
        <f t="shared" si="148"/>
        <v>41863.789942129632</v>
      </c>
      <c r="U1920">
        <f t="shared" si="149"/>
        <v>2014</v>
      </c>
    </row>
    <row r="1921" spans="1:21" ht="43.75" x14ac:dyDescent="0.4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1">
        <f t="shared" si="147"/>
        <v>42113.875567129624</v>
      </c>
      <c r="T1921" s="11">
        <f t="shared" si="148"/>
        <v>42143.875567129624</v>
      </c>
      <c r="U1921">
        <f t="shared" si="149"/>
        <v>2015</v>
      </c>
    </row>
    <row r="1922" spans="1:21" ht="43.75" x14ac:dyDescent="0.4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1">
        <f t="shared" si="147"/>
        <v>42270.875706018516</v>
      </c>
      <c r="T1922" s="11">
        <f t="shared" si="148"/>
        <v>42298.958333333328</v>
      </c>
      <c r="U1922">
        <f t="shared" si="149"/>
        <v>2015</v>
      </c>
    </row>
    <row r="1923" spans="1:21" ht="29.15" x14ac:dyDescent="0.4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0" t="s">
        <v>8323</v>
      </c>
      <c r="R1923" t="s">
        <v>8327</v>
      </c>
      <c r="S1923" s="11">
        <f t="shared" ref="S1923:S1986" si="152">(((J1923/60)/60)/24)+DATE(1970,1,1)</f>
        <v>41074.221562500003</v>
      </c>
      <c r="T1923" s="11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75" x14ac:dyDescent="0.4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1">
        <f t="shared" si="152"/>
        <v>41590.255868055552</v>
      </c>
      <c r="T1924" s="11">
        <f t="shared" si="153"/>
        <v>41620.255868055552</v>
      </c>
      <c r="U1924">
        <f t="shared" si="154"/>
        <v>2013</v>
      </c>
    </row>
    <row r="1925" spans="1:21" ht="43.75" x14ac:dyDescent="0.4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58.3" x14ac:dyDescent="0.4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43.75" x14ac:dyDescent="0.4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58.3" x14ac:dyDescent="0.4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x14ac:dyDescent="0.4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29.15" x14ac:dyDescent="0.4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3.75" x14ac:dyDescent="0.4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29.15" x14ac:dyDescent="0.4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43.75" x14ac:dyDescent="0.4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58.3" x14ac:dyDescent="0.4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43.75" x14ac:dyDescent="0.4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43.75" x14ac:dyDescent="0.4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43.75" x14ac:dyDescent="0.4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43.75" x14ac:dyDescent="0.4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3.75" x14ac:dyDescent="0.4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43.75" x14ac:dyDescent="0.4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58.3" x14ac:dyDescent="0.4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3.75" x14ac:dyDescent="0.4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43.75" x14ac:dyDescent="0.4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43.75" x14ac:dyDescent="0.4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3.75" x14ac:dyDescent="0.4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58.3" x14ac:dyDescent="0.4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3.75" x14ac:dyDescent="0.4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58.3" x14ac:dyDescent="0.4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58.3" x14ac:dyDescent="0.4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29.15" x14ac:dyDescent="0.4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3.75" x14ac:dyDescent="0.4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3.75" x14ac:dyDescent="0.4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43.75" x14ac:dyDescent="0.4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43.75" x14ac:dyDescent="0.4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3.75" x14ac:dyDescent="0.4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29.15" x14ac:dyDescent="0.4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43.75" x14ac:dyDescent="0.4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43.75" x14ac:dyDescent="0.4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29.15" x14ac:dyDescent="0.4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43.75" x14ac:dyDescent="0.4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58.3" x14ac:dyDescent="0.4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43.75" x14ac:dyDescent="0.4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3.75" x14ac:dyDescent="0.4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43.75" x14ac:dyDescent="0.4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58.3" x14ac:dyDescent="0.4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3.75" x14ac:dyDescent="0.4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3.75" x14ac:dyDescent="0.4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43.75" x14ac:dyDescent="0.4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43.75" x14ac:dyDescent="0.4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29.15" x14ac:dyDescent="0.4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43.75" x14ac:dyDescent="0.4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3.75" x14ac:dyDescent="0.4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43.75" x14ac:dyDescent="0.4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43.75" x14ac:dyDescent="0.4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43.75" x14ac:dyDescent="0.4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43.75" x14ac:dyDescent="0.4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29.15" x14ac:dyDescent="0.4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29.15" x14ac:dyDescent="0.4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1">
        <f t="shared" si="152"/>
        <v>41438.899594907409</v>
      </c>
      <c r="T1978" s="11">
        <f t="shared" si="153"/>
        <v>41468.899594907409</v>
      </c>
      <c r="U1978">
        <f t="shared" si="154"/>
        <v>2013</v>
      </c>
    </row>
    <row r="1979" spans="1:21" ht="43.75" x14ac:dyDescent="0.4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1">
        <f t="shared" si="152"/>
        <v>42311.216898148152</v>
      </c>
      <c r="T1979" s="11">
        <f t="shared" si="153"/>
        <v>42357.332638888889</v>
      </c>
      <c r="U1979">
        <f t="shared" si="154"/>
        <v>2015</v>
      </c>
    </row>
    <row r="1980" spans="1:21" ht="43.75" x14ac:dyDescent="0.4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1">
        <f t="shared" si="152"/>
        <v>41039.225601851853</v>
      </c>
      <c r="T1980" s="11">
        <f t="shared" si="153"/>
        <v>41072.291666666664</v>
      </c>
      <c r="U1980">
        <f t="shared" si="154"/>
        <v>2012</v>
      </c>
    </row>
    <row r="1981" spans="1:21" ht="43.75" x14ac:dyDescent="0.4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1">
        <f t="shared" si="152"/>
        <v>42290.460023148145</v>
      </c>
      <c r="T1981" s="11">
        <f t="shared" si="153"/>
        <v>42327.207638888889</v>
      </c>
      <c r="U1981">
        <f t="shared" si="154"/>
        <v>2015</v>
      </c>
    </row>
    <row r="1982" spans="1:21" ht="29.15" x14ac:dyDescent="0.4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1">
        <f t="shared" si="152"/>
        <v>42423.542384259257</v>
      </c>
      <c r="T1982" s="11">
        <f t="shared" si="153"/>
        <v>42463.500717592593</v>
      </c>
      <c r="U1982">
        <f t="shared" si="154"/>
        <v>2016</v>
      </c>
    </row>
    <row r="1983" spans="1:21" ht="43.75" x14ac:dyDescent="0.4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1">
        <f t="shared" si="152"/>
        <v>41799.725289351853</v>
      </c>
      <c r="T1983" s="11">
        <f t="shared" si="153"/>
        <v>41829.725289351853</v>
      </c>
      <c r="U1983">
        <f t="shared" si="154"/>
        <v>2014</v>
      </c>
    </row>
    <row r="1984" spans="1:21" ht="43.75" x14ac:dyDescent="0.4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1">
        <f t="shared" si="152"/>
        <v>42678.586655092593</v>
      </c>
      <c r="T1984" s="11">
        <f t="shared" si="153"/>
        <v>42708.628321759257</v>
      </c>
      <c r="U1984">
        <f t="shared" si="154"/>
        <v>2016</v>
      </c>
    </row>
    <row r="1985" spans="1:21" ht="43.75" x14ac:dyDescent="0.4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1">
        <f t="shared" si="152"/>
        <v>42593.011782407411</v>
      </c>
      <c r="T1985" s="11">
        <f t="shared" si="153"/>
        <v>42615.291666666672</v>
      </c>
      <c r="U1985">
        <f t="shared" si="154"/>
        <v>2016</v>
      </c>
    </row>
    <row r="1986" spans="1:21" ht="58.3" x14ac:dyDescent="0.4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1">
        <f t="shared" si="152"/>
        <v>41913.790289351848</v>
      </c>
      <c r="T1986" s="11">
        <f t="shared" si="153"/>
        <v>41973.831956018519</v>
      </c>
      <c r="U1986">
        <f t="shared" si="154"/>
        <v>2014</v>
      </c>
    </row>
    <row r="1987" spans="1:21" ht="43.75" x14ac:dyDescent="0.4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0" t="s">
        <v>8336</v>
      </c>
      <c r="R1987" t="s">
        <v>8348</v>
      </c>
      <c r="S1987" s="11">
        <f t="shared" ref="S1987:S2050" si="157">(((J1987/60)/60)/24)+DATE(1970,1,1)</f>
        <v>42555.698738425926</v>
      </c>
      <c r="T1987" s="11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75" x14ac:dyDescent="0.4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1">
        <f t="shared" si="157"/>
        <v>42413.433831018512</v>
      </c>
      <c r="T1988" s="11">
        <f t="shared" si="158"/>
        <v>42443.392164351855</v>
      </c>
      <c r="U1988">
        <f t="shared" si="159"/>
        <v>2016</v>
      </c>
    </row>
    <row r="1989" spans="1:21" ht="29.15" x14ac:dyDescent="0.4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x14ac:dyDescent="0.4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3.75" x14ac:dyDescent="0.4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43.75" x14ac:dyDescent="0.4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29.15" x14ac:dyDescent="0.4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29.15" x14ac:dyDescent="0.4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43.75" x14ac:dyDescent="0.4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58.3" x14ac:dyDescent="0.4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43.75" x14ac:dyDescent="0.4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58.3" x14ac:dyDescent="0.4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43.75" x14ac:dyDescent="0.4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43.75" x14ac:dyDescent="0.4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3.75" x14ac:dyDescent="0.4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43.75" x14ac:dyDescent="0.4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43.75" x14ac:dyDescent="0.4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3.75" x14ac:dyDescent="0.4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58.3" x14ac:dyDescent="0.4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43.75" x14ac:dyDescent="0.4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43.75" x14ac:dyDescent="0.4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58.3" x14ac:dyDescent="0.4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58.3" x14ac:dyDescent="0.4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43.75" x14ac:dyDescent="0.4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43.75" x14ac:dyDescent="0.4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29.15" x14ac:dyDescent="0.4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3.75" x14ac:dyDescent="0.4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3.75" x14ac:dyDescent="0.4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58.3" x14ac:dyDescent="0.4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3.75" x14ac:dyDescent="0.4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3.75" x14ac:dyDescent="0.4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29.15" x14ac:dyDescent="0.4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43.75" x14ac:dyDescent="0.4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43.75" x14ac:dyDescent="0.4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58.3" x14ac:dyDescent="0.4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43.75" x14ac:dyDescent="0.4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43.75" x14ac:dyDescent="0.4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43.75" x14ac:dyDescent="0.4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58.3" x14ac:dyDescent="0.4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43.75" x14ac:dyDescent="0.4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43.75" x14ac:dyDescent="0.4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29.15" x14ac:dyDescent="0.4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3.75" x14ac:dyDescent="0.4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29.15" x14ac:dyDescent="0.4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43.75" x14ac:dyDescent="0.4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3.75" x14ac:dyDescent="0.4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43.75" x14ac:dyDescent="0.4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43.75" x14ac:dyDescent="0.4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43.75" x14ac:dyDescent="0.4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58.3" x14ac:dyDescent="0.4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58.3" x14ac:dyDescent="0.4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43.75" x14ac:dyDescent="0.4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3.75" x14ac:dyDescent="0.4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43.75" x14ac:dyDescent="0.4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43.75" x14ac:dyDescent="0.4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29.15" x14ac:dyDescent="0.4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1">
        <f t="shared" si="157"/>
        <v>41578.927118055559</v>
      </c>
      <c r="T2042" s="11">
        <f t="shared" si="158"/>
        <v>41593.968784722223</v>
      </c>
      <c r="U2042">
        <f t="shared" si="159"/>
        <v>2013</v>
      </c>
    </row>
    <row r="2043" spans="1:21" ht="43.75" x14ac:dyDescent="0.4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1">
        <f t="shared" si="157"/>
        <v>42654.525775462964</v>
      </c>
      <c r="T2043" s="11">
        <f t="shared" si="158"/>
        <v>42684.567442129628</v>
      </c>
      <c r="U2043">
        <f t="shared" si="159"/>
        <v>2016</v>
      </c>
    </row>
    <row r="2044" spans="1:21" ht="43.75" x14ac:dyDescent="0.4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1">
        <f t="shared" si="157"/>
        <v>42331.708032407405</v>
      </c>
      <c r="T2044" s="11">
        <f t="shared" si="158"/>
        <v>42391.708032407405</v>
      </c>
      <c r="U2044">
        <f t="shared" si="159"/>
        <v>2015</v>
      </c>
    </row>
    <row r="2045" spans="1:21" ht="43.75" x14ac:dyDescent="0.4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1">
        <f t="shared" si="157"/>
        <v>42661.176817129628</v>
      </c>
      <c r="T2045" s="11">
        <f t="shared" si="158"/>
        <v>42715.207638888889</v>
      </c>
      <c r="U2045">
        <f t="shared" si="159"/>
        <v>2016</v>
      </c>
    </row>
    <row r="2046" spans="1:21" ht="43.75" x14ac:dyDescent="0.4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1">
        <f t="shared" si="157"/>
        <v>42138.684189814812</v>
      </c>
      <c r="T2046" s="11">
        <f t="shared" si="158"/>
        <v>42168.684189814812</v>
      </c>
      <c r="U2046">
        <f t="shared" si="159"/>
        <v>2015</v>
      </c>
    </row>
    <row r="2047" spans="1:21" ht="43.75" x14ac:dyDescent="0.4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1">
        <f t="shared" si="157"/>
        <v>41069.088506944441</v>
      </c>
      <c r="T2047" s="11">
        <f t="shared" si="158"/>
        <v>41099.088506944441</v>
      </c>
      <c r="U2047">
        <f t="shared" si="159"/>
        <v>2012</v>
      </c>
    </row>
    <row r="2048" spans="1:21" ht="43.75" x14ac:dyDescent="0.4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1">
        <f t="shared" si="157"/>
        <v>41387.171805555554</v>
      </c>
      <c r="T2048" s="11">
        <f t="shared" si="158"/>
        <v>41417.171805555554</v>
      </c>
      <c r="U2048">
        <f t="shared" si="159"/>
        <v>2013</v>
      </c>
    </row>
    <row r="2049" spans="1:21" ht="43.75" x14ac:dyDescent="0.4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1">
        <f t="shared" si="157"/>
        <v>42081.903587962966</v>
      </c>
      <c r="T2049" s="11">
        <f t="shared" si="158"/>
        <v>42111</v>
      </c>
      <c r="U2049">
        <f t="shared" si="159"/>
        <v>2015</v>
      </c>
    </row>
    <row r="2050" spans="1:21" ht="43.75" x14ac:dyDescent="0.4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1">
        <f t="shared" si="157"/>
        <v>41387.651516203703</v>
      </c>
      <c r="T2050" s="11">
        <f t="shared" si="158"/>
        <v>41417.651516203703</v>
      </c>
      <c r="U2050">
        <f t="shared" si="159"/>
        <v>2013</v>
      </c>
    </row>
    <row r="2051" spans="1:21" x14ac:dyDescent="0.4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0" t="s">
        <v>8317</v>
      </c>
      <c r="R2051" t="s">
        <v>8347</v>
      </c>
      <c r="S2051" s="11">
        <f t="shared" ref="S2051:S2114" si="162">(((J2051/60)/60)/24)+DATE(1970,1,1)</f>
        <v>41575.527349537035</v>
      </c>
      <c r="T2051" s="11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75" x14ac:dyDescent="0.4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1">
        <f t="shared" si="162"/>
        <v>42115.071504629625</v>
      </c>
      <c r="T2052" s="11">
        <f t="shared" si="163"/>
        <v>42155.071504629625</v>
      </c>
      <c r="U2052">
        <f t="shared" si="164"/>
        <v>2015</v>
      </c>
    </row>
    <row r="2053" spans="1:21" ht="43.75" x14ac:dyDescent="0.4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43.75" x14ac:dyDescent="0.4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43.75" x14ac:dyDescent="0.4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43.75" x14ac:dyDescent="0.4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43.75" x14ac:dyDescent="0.4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3.75" x14ac:dyDescent="0.4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58.3" x14ac:dyDescent="0.4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29.15" x14ac:dyDescent="0.4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43.75" x14ac:dyDescent="0.4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43.75" x14ac:dyDescent="0.4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43.75" x14ac:dyDescent="0.4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58.3" x14ac:dyDescent="0.4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29.15" x14ac:dyDescent="0.4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43.75" x14ac:dyDescent="0.4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43.75" x14ac:dyDescent="0.4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3.75" x14ac:dyDescent="0.4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3.75" x14ac:dyDescent="0.4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43.75" x14ac:dyDescent="0.4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58.3" x14ac:dyDescent="0.4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43.75" x14ac:dyDescent="0.4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43.75" x14ac:dyDescent="0.4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58.3" x14ac:dyDescent="0.4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43.75" x14ac:dyDescent="0.4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29.15" x14ac:dyDescent="0.4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3.75" x14ac:dyDescent="0.4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29.15" x14ac:dyDescent="0.4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3.75" x14ac:dyDescent="0.4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3.75" x14ac:dyDescent="0.4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58.3" x14ac:dyDescent="0.4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43.75" x14ac:dyDescent="0.4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43.75" x14ac:dyDescent="0.4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43.75" x14ac:dyDescent="0.4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43.75" x14ac:dyDescent="0.4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3.75" x14ac:dyDescent="0.4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58.3" x14ac:dyDescent="0.4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3.75" x14ac:dyDescent="0.4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58.3" x14ac:dyDescent="0.4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43.75" x14ac:dyDescent="0.4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29.15" x14ac:dyDescent="0.4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43.75" x14ac:dyDescent="0.4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58.3" x14ac:dyDescent="0.4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3.75" x14ac:dyDescent="0.4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3.75" x14ac:dyDescent="0.4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58.3" x14ac:dyDescent="0.4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3.75" x14ac:dyDescent="0.4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3.75" x14ac:dyDescent="0.4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43.75" x14ac:dyDescent="0.4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3.75" x14ac:dyDescent="0.4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x14ac:dyDescent="0.4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43.75" x14ac:dyDescent="0.4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43.75" x14ac:dyDescent="0.4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43.75" x14ac:dyDescent="0.4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29.15" x14ac:dyDescent="0.4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3.75" x14ac:dyDescent="0.4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1">
        <f t="shared" si="162"/>
        <v>41394.074467592596</v>
      </c>
      <c r="T2106" s="11">
        <f t="shared" si="163"/>
        <v>41425</v>
      </c>
      <c r="U2106">
        <f t="shared" si="164"/>
        <v>2013</v>
      </c>
    </row>
    <row r="2107" spans="1:21" ht="43.75" x14ac:dyDescent="0.4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1">
        <f t="shared" si="162"/>
        <v>41951.788807870369</v>
      </c>
      <c r="T2107" s="11">
        <f t="shared" si="163"/>
        <v>41964.166666666672</v>
      </c>
      <c r="U2107">
        <f t="shared" si="164"/>
        <v>2014</v>
      </c>
    </row>
    <row r="2108" spans="1:21" ht="43.75" x14ac:dyDescent="0.4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1">
        <f t="shared" si="162"/>
        <v>41270.21497685185</v>
      </c>
      <c r="T2108" s="11">
        <f t="shared" si="163"/>
        <v>41300.21497685185</v>
      </c>
      <c r="U2108">
        <f t="shared" si="164"/>
        <v>2012</v>
      </c>
    </row>
    <row r="2109" spans="1:21" ht="43.75" x14ac:dyDescent="0.4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1">
        <f t="shared" si="162"/>
        <v>41934.71056712963</v>
      </c>
      <c r="T2109" s="11">
        <f t="shared" si="163"/>
        <v>41955.752233796295</v>
      </c>
      <c r="U2109">
        <f t="shared" si="164"/>
        <v>2014</v>
      </c>
    </row>
    <row r="2110" spans="1:21" ht="58.3" x14ac:dyDescent="0.4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1">
        <f t="shared" si="162"/>
        <v>41135.175694444442</v>
      </c>
      <c r="T2110" s="11">
        <f t="shared" si="163"/>
        <v>41162.163194444445</v>
      </c>
      <c r="U2110">
        <f t="shared" si="164"/>
        <v>2012</v>
      </c>
    </row>
    <row r="2111" spans="1:21" ht="43.75" x14ac:dyDescent="0.4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1">
        <f t="shared" si="162"/>
        <v>42160.708530092597</v>
      </c>
      <c r="T2111" s="11">
        <f t="shared" si="163"/>
        <v>42190.708530092597</v>
      </c>
      <c r="U2111">
        <f t="shared" si="164"/>
        <v>2015</v>
      </c>
    </row>
    <row r="2112" spans="1:21" ht="29.15" x14ac:dyDescent="0.4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1">
        <f t="shared" si="162"/>
        <v>41759.670937499999</v>
      </c>
      <c r="T2112" s="11">
        <f t="shared" si="163"/>
        <v>41787.207638888889</v>
      </c>
      <c r="U2112">
        <f t="shared" si="164"/>
        <v>2014</v>
      </c>
    </row>
    <row r="2113" spans="1:21" ht="43.75" x14ac:dyDescent="0.4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1">
        <f t="shared" si="162"/>
        <v>40703.197048611109</v>
      </c>
      <c r="T2113" s="11">
        <f t="shared" si="163"/>
        <v>40770.041666666664</v>
      </c>
      <c r="U2113">
        <f t="shared" si="164"/>
        <v>2011</v>
      </c>
    </row>
    <row r="2114" spans="1:21" ht="43.75" x14ac:dyDescent="0.4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1">
        <f t="shared" si="162"/>
        <v>41365.928159722222</v>
      </c>
      <c r="T2114" s="11">
        <f t="shared" si="163"/>
        <v>41379.928159722222</v>
      </c>
      <c r="U2114">
        <f t="shared" si="164"/>
        <v>2013</v>
      </c>
    </row>
    <row r="2115" spans="1:21" ht="29.15" x14ac:dyDescent="0.4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0" t="s">
        <v>8323</v>
      </c>
      <c r="R2115" t="s">
        <v>8327</v>
      </c>
      <c r="S2115" s="11">
        <f t="shared" ref="S2115:S2178" si="167">(((J2115/60)/60)/24)+DATE(1970,1,1)</f>
        <v>41870.86546296296</v>
      </c>
      <c r="T2115" s="11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75" x14ac:dyDescent="0.4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1">
        <f t="shared" si="167"/>
        <v>40458.815625000003</v>
      </c>
      <c r="T2116" s="11">
        <f t="shared" si="168"/>
        <v>40521.207638888889</v>
      </c>
      <c r="U2116">
        <f t="shared" si="169"/>
        <v>2010</v>
      </c>
    </row>
    <row r="2117" spans="1:21" ht="43.75" x14ac:dyDescent="0.4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3.75" x14ac:dyDescent="0.4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43.75" x14ac:dyDescent="0.4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29.15" x14ac:dyDescent="0.4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3.75" x14ac:dyDescent="0.4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3.75" x14ac:dyDescent="0.4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43.75" x14ac:dyDescent="0.4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43.75" x14ac:dyDescent="0.4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58.3" x14ac:dyDescent="0.4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58.3" x14ac:dyDescent="0.4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3.75" x14ac:dyDescent="0.4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3.75" x14ac:dyDescent="0.4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ht="29.15" x14ac:dyDescent="0.4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43.75" x14ac:dyDescent="0.4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43.75" x14ac:dyDescent="0.4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29.15" x14ac:dyDescent="0.4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3.75" x14ac:dyDescent="0.4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43.75" x14ac:dyDescent="0.4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43.75" x14ac:dyDescent="0.4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3.75" x14ac:dyDescent="0.4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43.75" x14ac:dyDescent="0.4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3.75" x14ac:dyDescent="0.4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3.75" x14ac:dyDescent="0.4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29.15" x14ac:dyDescent="0.4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58.3" x14ac:dyDescent="0.4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43.75" x14ac:dyDescent="0.4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58.3" x14ac:dyDescent="0.4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43.75" x14ac:dyDescent="0.4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43.75" x14ac:dyDescent="0.4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43.75" x14ac:dyDescent="0.4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43.75" x14ac:dyDescent="0.4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58.3" x14ac:dyDescent="0.4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x14ac:dyDescent="0.4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43.75" x14ac:dyDescent="0.4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58.3" x14ac:dyDescent="0.4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x14ac:dyDescent="0.4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43.75" x14ac:dyDescent="0.4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43.75" x14ac:dyDescent="0.4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43.75" x14ac:dyDescent="0.4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29.15" x14ac:dyDescent="0.4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3.75" x14ac:dyDescent="0.4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43.75" x14ac:dyDescent="0.4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29.15" x14ac:dyDescent="0.4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43.75" x14ac:dyDescent="0.4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58.3" x14ac:dyDescent="0.4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3.75" x14ac:dyDescent="0.4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29.15" x14ac:dyDescent="0.4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43.75" x14ac:dyDescent="0.4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3.75" x14ac:dyDescent="0.4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29.15" x14ac:dyDescent="0.4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43.75" x14ac:dyDescent="0.4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58.3" x14ac:dyDescent="0.4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29.15" x14ac:dyDescent="0.4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29.15" x14ac:dyDescent="0.4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1">
        <f t="shared" si="167"/>
        <v>42745.600243055553</v>
      </c>
      <c r="T2170" s="11">
        <f t="shared" si="168"/>
        <v>42776.208333333328</v>
      </c>
      <c r="U2170">
        <f t="shared" si="169"/>
        <v>2017</v>
      </c>
    </row>
    <row r="2171" spans="1:21" ht="58.3" x14ac:dyDescent="0.4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1">
        <f t="shared" si="167"/>
        <v>42793.700821759259</v>
      </c>
      <c r="T2171" s="11">
        <f t="shared" si="168"/>
        <v>42796.700821759259</v>
      </c>
      <c r="U2171">
        <f t="shared" si="169"/>
        <v>2017</v>
      </c>
    </row>
    <row r="2172" spans="1:21" ht="43.75" x14ac:dyDescent="0.4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1">
        <f t="shared" si="167"/>
        <v>42198.750254629631</v>
      </c>
      <c r="T2172" s="11">
        <f t="shared" si="168"/>
        <v>42238.750254629631</v>
      </c>
      <c r="U2172">
        <f t="shared" si="169"/>
        <v>2015</v>
      </c>
    </row>
    <row r="2173" spans="1:21" ht="43.75" x14ac:dyDescent="0.4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1">
        <f t="shared" si="167"/>
        <v>42141.95711805555</v>
      </c>
      <c r="T2173" s="11">
        <f t="shared" si="168"/>
        <v>42177.208333333328</v>
      </c>
      <c r="U2173">
        <f t="shared" si="169"/>
        <v>2015</v>
      </c>
    </row>
    <row r="2174" spans="1:21" ht="43.75" x14ac:dyDescent="0.4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1">
        <f t="shared" si="167"/>
        <v>42082.580092592587</v>
      </c>
      <c r="T2174" s="11">
        <f t="shared" si="168"/>
        <v>42112.580092592587</v>
      </c>
      <c r="U2174">
        <f t="shared" si="169"/>
        <v>2015</v>
      </c>
    </row>
    <row r="2175" spans="1:21" ht="43.75" x14ac:dyDescent="0.4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1">
        <f t="shared" si="167"/>
        <v>41495.692627314813</v>
      </c>
      <c r="T2175" s="11">
        <f t="shared" si="168"/>
        <v>41527.165972222225</v>
      </c>
      <c r="U2175">
        <f t="shared" si="169"/>
        <v>2013</v>
      </c>
    </row>
    <row r="2176" spans="1:21" ht="58.3" x14ac:dyDescent="0.4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1">
        <f t="shared" si="167"/>
        <v>42465.542905092589</v>
      </c>
      <c r="T2176" s="11">
        <f t="shared" si="168"/>
        <v>42495.542905092589</v>
      </c>
      <c r="U2176">
        <f t="shared" si="169"/>
        <v>2016</v>
      </c>
    </row>
    <row r="2177" spans="1:21" ht="43.75" x14ac:dyDescent="0.4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1">
        <f t="shared" si="167"/>
        <v>42565.009097222224</v>
      </c>
      <c r="T2177" s="11">
        <f t="shared" si="168"/>
        <v>42572.009097222224</v>
      </c>
      <c r="U2177">
        <f t="shared" si="169"/>
        <v>2016</v>
      </c>
    </row>
    <row r="2178" spans="1:21" ht="43.75" x14ac:dyDescent="0.4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1">
        <f t="shared" si="167"/>
        <v>42096.633206018523</v>
      </c>
      <c r="T2178" s="11">
        <f t="shared" si="168"/>
        <v>42126.633206018523</v>
      </c>
      <c r="U2178">
        <f t="shared" si="169"/>
        <v>2015</v>
      </c>
    </row>
    <row r="2179" spans="1:21" ht="72.900000000000006" x14ac:dyDescent="0.4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0" t="s">
        <v>8323</v>
      </c>
      <c r="R2179" t="s">
        <v>8324</v>
      </c>
      <c r="S2179" s="11">
        <f t="shared" ref="S2179:S2242" si="172">(((J2179/60)/60)/24)+DATE(1970,1,1)</f>
        <v>42502.250775462962</v>
      </c>
      <c r="T2179" s="11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75" x14ac:dyDescent="0.4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1">
        <f t="shared" si="172"/>
        <v>42723.63653935185</v>
      </c>
      <c r="T2180" s="11">
        <f t="shared" si="173"/>
        <v>42753.63653935185</v>
      </c>
      <c r="U2180">
        <f t="shared" si="174"/>
        <v>2016</v>
      </c>
    </row>
    <row r="2181" spans="1:21" ht="43.75" x14ac:dyDescent="0.4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29.15" x14ac:dyDescent="0.4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58.3" x14ac:dyDescent="0.4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43.75" x14ac:dyDescent="0.4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43.75" x14ac:dyDescent="0.4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58.3" x14ac:dyDescent="0.4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43.75" x14ac:dyDescent="0.4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43.75" x14ac:dyDescent="0.4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43.75" x14ac:dyDescent="0.4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3.75" x14ac:dyDescent="0.4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43.75" x14ac:dyDescent="0.4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3.75" x14ac:dyDescent="0.4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58.3" x14ac:dyDescent="0.4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58.3" x14ac:dyDescent="0.4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58.3" x14ac:dyDescent="0.4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58.3" x14ac:dyDescent="0.4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29.15" x14ac:dyDescent="0.4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29.15" x14ac:dyDescent="0.4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3.75" x14ac:dyDescent="0.4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43.75" x14ac:dyDescent="0.4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29.15" x14ac:dyDescent="0.4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43.75" x14ac:dyDescent="0.4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43.75" x14ac:dyDescent="0.4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29.15" x14ac:dyDescent="0.4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43.75" x14ac:dyDescent="0.4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3.75" x14ac:dyDescent="0.4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3.75" x14ac:dyDescent="0.4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43.75" x14ac:dyDescent="0.4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3.75" x14ac:dyDescent="0.4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43.75" x14ac:dyDescent="0.4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29.15" x14ac:dyDescent="0.4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43.75" x14ac:dyDescent="0.4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58.3" x14ac:dyDescent="0.4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58.3" x14ac:dyDescent="0.4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58.3" x14ac:dyDescent="0.4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3.75" x14ac:dyDescent="0.4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29.15" x14ac:dyDescent="0.4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43.75" x14ac:dyDescent="0.4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43.75" x14ac:dyDescent="0.4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3.75" x14ac:dyDescent="0.4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3.75" x14ac:dyDescent="0.4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3.75" x14ac:dyDescent="0.4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3.75" x14ac:dyDescent="0.4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43.75" x14ac:dyDescent="0.4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58.3" x14ac:dyDescent="0.4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43.75" x14ac:dyDescent="0.4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43.75" x14ac:dyDescent="0.4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43.75" x14ac:dyDescent="0.4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43.75" x14ac:dyDescent="0.4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58.3" x14ac:dyDescent="0.4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58.3" x14ac:dyDescent="0.4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43.75" x14ac:dyDescent="0.4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43.75" x14ac:dyDescent="0.4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3.75" x14ac:dyDescent="0.4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1">
        <f t="shared" si="172"/>
        <v>41806.794074074074</v>
      </c>
      <c r="T2234" s="11">
        <f t="shared" si="173"/>
        <v>41839.125</v>
      </c>
      <c r="U2234">
        <f t="shared" si="174"/>
        <v>2014</v>
      </c>
    </row>
    <row r="2235" spans="1:21" ht="43.75" x14ac:dyDescent="0.4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1">
        <f t="shared" si="172"/>
        <v>42331.378923611104</v>
      </c>
      <c r="T2235" s="11">
        <f t="shared" si="173"/>
        <v>42352</v>
      </c>
      <c r="U2235">
        <f t="shared" si="174"/>
        <v>2015</v>
      </c>
    </row>
    <row r="2236" spans="1:21" ht="43.75" x14ac:dyDescent="0.4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1">
        <f t="shared" si="172"/>
        <v>42710.824618055558</v>
      </c>
      <c r="T2236" s="11">
        <f t="shared" si="173"/>
        <v>42740.824618055558</v>
      </c>
      <c r="U2236">
        <f t="shared" si="174"/>
        <v>2016</v>
      </c>
    </row>
    <row r="2237" spans="1:21" ht="29.15" x14ac:dyDescent="0.4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1">
        <f t="shared" si="172"/>
        <v>42062.022118055553</v>
      </c>
      <c r="T2237" s="11">
        <f t="shared" si="173"/>
        <v>42091.980451388896</v>
      </c>
      <c r="U2237">
        <f t="shared" si="174"/>
        <v>2015</v>
      </c>
    </row>
    <row r="2238" spans="1:21" ht="43.75" x14ac:dyDescent="0.4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1">
        <f t="shared" si="172"/>
        <v>42371.617164351846</v>
      </c>
      <c r="T2238" s="11">
        <f t="shared" si="173"/>
        <v>42401.617164351846</v>
      </c>
      <c r="U2238">
        <f t="shared" si="174"/>
        <v>2016</v>
      </c>
    </row>
    <row r="2239" spans="1:21" ht="43.75" x14ac:dyDescent="0.4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1">
        <f t="shared" si="172"/>
        <v>41915.003275462965</v>
      </c>
      <c r="T2239" s="11">
        <f t="shared" si="173"/>
        <v>41955.332638888889</v>
      </c>
      <c r="U2239">
        <f t="shared" si="174"/>
        <v>2014</v>
      </c>
    </row>
    <row r="2240" spans="1:21" ht="29.15" x14ac:dyDescent="0.4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1">
        <f t="shared" si="172"/>
        <v>42774.621712962966</v>
      </c>
      <c r="T2240" s="11">
        <f t="shared" si="173"/>
        <v>42804.621712962966</v>
      </c>
      <c r="U2240">
        <f t="shared" si="174"/>
        <v>2017</v>
      </c>
    </row>
    <row r="2241" spans="1:21" ht="29.15" x14ac:dyDescent="0.4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1">
        <f t="shared" si="172"/>
        <v>41572.958495370374</v>
      </c>
      <c r="T2241" s="11">
        <f t="shared" si="173"/>
        <v>41609.168055555558</v>
      </c>
      <c r="U2241">
        <f t="shared" si="174"/>
        <v>2013</v>
      </c>
    </row>
    <row r="2242" spans="1:21" ht="43.75" x14ac:dyDescent="0.4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1">
        <f t="shared" si="172"/>
        <v>42452.825740740736</v>
      </c>
      <c r="T2242" s="11">
        <f t="shared" si="173"/>
        <v>42482.825740740736</v>
      </c>
      <c r="U2242">
        <f t="shared" si="174"/>
        <v>2016</v>
      </c>
    </row>
    <row r="2243" spans="1:21" ht="43.75" x14ac:dyDescent="0.4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0" t="s">
        <v>8331</v>
      </c>
      <c r="R2243" t="s">
        <v>8349</v>
      </c>
      <c r="S2243" s="11">
        <f t="shared" ref="S2243:S2306" si="177">(((J2243/60)/60)/24)+DATE(1970,1,1)</f>
        <v>42766.827546296292</v>
      </c>
      <c r="T2243" s="11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9.15" x14ac:dyDescent="0.4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1">
        <f t="shared" si="177"/>
        <v>41569.575613425928</v>
      </c>
      <c r="T2244" s="11">
        <f t="shared" si="178"/>
        <v>41605.126388888886</v>
      </c>
      <c r="U2244">
        <f t="shared" si="179"/>
        <v>2013</v>
      </c>
    </row>
    <row r="2245" spans="1:21" ht="43.75" x14ac:dyDescent="0.4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3.75" x14ac:dyDescent="0.4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3.75" x14ac:dyDescent="0.4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43.75" x14ac:dyDescent="0.4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29.15" x14ac:dyDescent="0.4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43.75" x14ac:dyDescent="0.4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3.75" x14ac:dyDescent="0.4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3.75" x14ac:dyDescent="0.4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3.75" x14ac:dyDescent="0.4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43.75" x14ac:dyDescent="0.4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43.75" x14ac:dyDescent="0.4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43.75" x14ac:dyDescent="0.4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29.15" x14ac:dyDescent="0.4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3.75" x14ac:dyDescent="0.4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58.3" x14ac:dyDescent="0.4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29.15" x14ac:dyDescent="0.4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43.75" x14ac:dyDescent="0.4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43.75" x14ac:dyDescent="0.4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43.75" x14ac:dyDescent="0.4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43.75" x14ac:dyDescent="0.4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3.75" x14ac:dyDescent="0.4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58.3" x14ac:dyDescent="0.4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43.75" x14ac:dyDescent="0.4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3.75" x14ac:dyDescent="0.4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43.75" x14ac:dyDescent="0.4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43.75" x14ac:dyDescent="0.4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3.75" x14ac:dyDescent="0.4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3.75" x14ac:dyDescent="0.4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43.75" x14ac:dyDescent="0.4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3.75" x14ac:dyDescent="0.4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43.75" x14ac:dyDescent="0.4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58.3" x14ac:dyDescent="0.4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3.75" x14ac:dyDescent="0.4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58.3" x14ac:dyDescent="0.4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43.75" x14ac:dyDescent="0.4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29.15" x14ac:dyDescent="0.4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58.3" x14ac:dyDescent="0.4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58.3" x14ac:dyDescent="0.4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43.75" x14ac:dyDescent="0.4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29.15" x14ac:dyDescent="0.4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43.75" x14ac:dyDescent="0.4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29.15" x14ac:dyDescent="0.4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43.75" x14ac:dyDescent="0.4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3.75" x14ac:dyDescent="0.4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3.75" x14ac:dyDescent="0.4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43.75" x14ac:dyDescent="0.4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43.75" x14ac:dyDescent="0.4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3.75" x14ac:dyDescent="0.4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43.75" x14ac:dyDescent="0.4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43.75" x14ac:dyDescent="0.4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29.15" x14ac:dyDescent="0.4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58.3" x14ac:dyDescent="0.4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58.3" x14ac:dyDescent="0.4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3.75" x14ac:dyDescent="0.4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1">
        <f t="shared" si="177"/>
        <v>40927.731782407405</v>
      </c>
      <c r="T2298" s="11">
        <f t="shared" si="178"/>
        <v>40962.731782407405</v>
      </c>
      <c r="U2298">
        <f t="shared" si="179"/>
        <v>2012</v>
      </c>
    </row>
    <row r="2299" spans="1:21" ht="29.15" x14ac:dyDescent="0.4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1">
        <f t="shared" si="177"/>
        <v>40948.042233796295</v>
      </c>
      <c r="T2299" s="11">
        <f t="shared" si="178"/>
        <v>40982.165972222225</v>
      </c>
      <c r="U2299">
        <f t="shared" si="179"/>
        <v>2012</v>
      </c>
    </row>
    <row r="2300" spans="1:21" ht="43.75" x14ac:dyDescent="0.4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1">
        <f t="shared" si="177"/>
        <v>41694.84065972222</v>
      </c>
      <c r="T2300" s="11">
        <f t="shared" si="178"/>
        <v>41724.798993055556</v>
      </c>
      <c r="U2300">
        <f t="shared" si="179"/>
        <v>2014</v>
      </c>
    </row>
    <row r="2301" spans="1:21" ht="43.75" x14ac:dyDescent="0.4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1">
        <f t="shared" si="177"/>
        <v>40565.032511574071</v>
      </c>
      <c r="T2301" s="11">
        <f t="shared" si="178"/>
        <v>40580.032511574071</v>
      </c>
      <c r="U2301">
        <f t="shared" si="179"/>
        <v>2011</v>
      </c>
    </row>
    <row r="2302" spans="1:21" ht="43.75" x14ac:dyDescent="0.4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1">
        <f t="shared" si="177"/>
        <v>41074.727037037039</v>
      </c>
      <c r="T2302" s="11">
        <f t="shared" si="178"/>
        <v>41088.727037037039</v>
      </c>
      <c r="U2302">
        <f t="shared" si="179"/>
        <v>2012</v>
      </c>
    </row>
    <row r="2303" spans="1:21" ht="29.15" x14ac:dyDescent="0.4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1">
        <f t="shared" si="177"/>
        <v>41416.146944444445</v>
      </c>
      <c r="T2303" s="11">
        <f t="shared" si="178"/>
        <v>41446.146944444445</v>
      </c>
      <c r="U2303">
        <f t="shared" si="179"/>
        <v>2013</v>
      </c>
    </row>
    <row r="2304" spans="1:21" ht="43.75" x14ac:dyDescent="0.4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1">
        <f t="shared" si="177"/>
        <v>41605.868449074071</v>
      </c>
      <c r="T2304" s="11">
        <f t="shared" si="178"/>
        <v>41639.291666666664</v>
      </c>
      <c r="U2304">
        <f t="shared" si="179"/>
        <v>2013</v>
      </c>
    </row>
    <row r="2305" spans="1:21" ht="58.3" x14ac:dyDescent="0.4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1">
        <f t="shared" si="177"/>
        <v>40850.111064814817</v>
      </c>
      <c r="T2305" s="11">
        <f t="shared" si="178"/>
        <v>40890.152731481481</v>
      </c>
      <c r="U2305">
        <f t="shared" si="179"/>
        <v>2011</v>
      </c>
    </row>
    <row r="2306" spans="1:21" ht="43.75" x14ac:dyDescent="0.4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1">
        <f t="shared" si="177"/>
        <v>40502.815868055557</v>
      </c>
      <c r="T2306" s="11">
        <f t="shared" si="178"/>
        <v>40544.207638888889</v>
      </c>
      <c r="U2306">
        <f t="shared" si="179"/>
        <v>2010</v>
      </c>
    </row>
    <row r="2307" spans="1:21" ht="43.75" x14ac:dyDescent="0.4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0" t="s">
        <v>8323</v>
      </c>
      <c r="R2307" t="s">
        <v>8327</v>
      </c>
      <c r="S2307" s="11">
        <f t="shared" ref="S2307:S2370" si="182">(((J2307/60)/60)/24)+DATE(1970,1,1)</f>
        <v>41834.695277777777</v>
      </c>
      <c r="T2307" s="11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75" x14ac:dyDescent="0.4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1">
        <f t="shared" si="182"/>
        <v>40948.16815972222</v>
      </c>
      <c r="T2308" s="11">
        <f t="shared" si="183"/>
        <v>40978.16815972222</v>
      </c>
      <c r="U2308">
        <f t="shared" si="184"/>
        <v>2012</v>
      </c>
    </row>
    <row r="2309" spans="1:21" ht="43.75" x14ac:dyDescent="0.4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43.75" x14ac:dyDescent="0.4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3.75" x14ac:dyDescent="0.4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58.3" x14ac:dyDescent="0.4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3.75" x14ac:dyDescent="0.4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3.75" x14ac:dyDescent="0.4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29.15" x14ac:dyDescent="0.4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43.75" x14ac:dyDescent="0.4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43.75" x14ac:dyDescent="0.4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58.3" x14ac:dyDescent="0.4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3.75" x14ac:dyDescent="0.4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58.3" x14ac:dyDescent="0.4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3.75" x14ac:dyDescent="0.4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58.3" x14ac:dyDescent="0.4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3.75" x14ac:dyDescent="0.4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3.75" x14ac:dyDescent="0.4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3.75" x14ac:dyDescent="0.4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43.75" x14ac:dyDescent="0.4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43.75" x14ac:dyDescent="0.4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43.75" x14ac:dyDescent="0.4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29.15" x14ac:dyDescent="0.4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58.3" x14ac:dyDescent="0.4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3.75" x14ac:dyDescent="0.4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58.3" x14ac:dyDescent="0.4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3.75" x14ac:dyDescent="0.4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43.75" x14ac:dyDescent="0.4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43.75" x14ac:dyDescent="0.4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3.75" x14ac:dyDescent="0.4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43.75" x14ac:dyDescent="0.4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3.75" x14ac:dyDescent="0.4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29.15" x14ac:dyDescent="0.4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3.75" x14ac:dyDescent="0.4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43.75" x14ac:dyDescent="0.4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3.75" x14ac:dyDescent="0.4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43.75" x14ac:dyDescent="0.4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1">
        <f t="shared" si="182"/>
        <v>42167.813703703709</v>
      </c>
      <c r="T2343" s="11">
        <f t="shared" si="183"/>
        <v>42197.813703703709</v>
      </c>
      <c r="U2343">
        <f t="shared" si="184"/>
        <v>2015</v>
      </c>
    </row>
    <row r="2344" spans="1:21" ht="43.75" x14ac:dyDescent="0.4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1">
        <f t="shared" si="182"/>
        <v>41897.702199074076</v>
      </c>
      <c r="T2344" s="11">
        <f t="shared" si="183"/>
        <v>41918.208333333336</v>
      </c>
      <c r="U2344">
        <f t="shared" si="184"/>
        <v>2014</v>
      </c>
    </row>
    <row r="2345" spans="1:21" ht="43.75" x14ac:dyDescent="0.4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1">
        <f t="shared" si="182"/>
        <v>42327.825289351851</v>
      </c>
      <c r="T2345" s="11">
        <f t="shared" si="183"/>
        <v>42377.82430555555</v>
      </c>
      <c r="U2345">
        <f t="shared" si="184"/>
        <v>2015</v>
      </c>
    </row>
    <row r="2346" spans="1:21" ht="43.75" x14ac:dyDescent="0.4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1">
        <f t="shared" si="182"/>
        <v>42515.727650462963</v>
      </c>
      <c r="T2346" s="11">
        <f t="shared" si="183"/>
        <v>42545.727650462963</v>
      </c>
      <c r="U2346">
        <f t="shared" si="184"/>
        <v>2016</v>
      </c>
    </row>
    <row r="2347" spans="1:21" ht="43.75" x14ac:dyDescent="0.4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1">
        <f t="shared" si="182"/>
        <v>42060.001805555556</v>
      </c>
      <c r="T2347" s="11">
        <f t="shared" si="183"/>
        <v>42094.985416666663</v>
      </c>
      <c r="U2347">
        <f t="shared" si="184"/>
        <v>2015</v>
      </c>
    </row>
    <row r="2348" spans="1:21" ht="43.75" x14ac:dyDescent="0.4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1">
        <f t="shared" si="182"/>
        <v>42615.79896990741</v>
      </c>
      <c r="T2348" s="11">
        <f t="shared" si="183"/>
        <v>42660.79896990741</v>
      </c>
      <c r="U2348">
        <f t="shared" si="184"/>
        <v>2016</v>
      </c>
    </row>
    <row r="2349" spans="1:21" ht="43.75" x14ac:dyDescent="0.4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1">
        <f t="shared" si="182"/>
        <v>42577.607361111113</v>
      </c>
      <c r="T2349" s="11">
        <f t="shared" si="183"/>
        <v>42607.607361111113</v>
      </c>
      <c r="U2349">
        <f t="shared" si="184"/>
        <v>2016</v>
      </c>
    </row>
    <row r="2350" spans="1:21" ht="43.75" x14ac:dyDescent="0.4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1">
        <f t="shared" si="182"/>
        <v>42360.932152777779</v>
      </c>
      <c r="T2350" s="11">
        <f t="shared" si="183"/>
        <v>42420.932152777779</v>
      </c>
      <c r="U2350">
        <f t="shared" si="184"/>
        <v>2015</v>
      </c>
    </row>
    <row r="2351" spans="1:21" ht="43.75" x14ac:dyDescent="0.4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1">
        <f t="shared" si="182"/>
        <v>42198.775787037041</v>
      </c>
      <c r="T2351" s="11">
        <f t="shared" si="183"/>
        <v>42227.775787037041</v>
      </c>
      <c r="U2351">
        <f t="shared" si="184"/>
        <v>2015</v>
      </c>
    </row>
    <row r="2352" spans="1:21" ht="43.75" x14ac:dyDescent="0.4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1">
        <f t="shared" si="182"/>
        <v>42708.842245370368</v>
      </c>
      <c r="T2352" s="11">
        <f t="shared" si="183"/>
        <v>42738.842245370368</v>
      </c>
      <c r="U2352">
        <f t="shared" si="184"/>
        <v>2016</v>
      </c>
    </row>
    <row r="2353" spans="1:21" ht="29.15" x14ac:dyDescent="0.4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1">
        <f t="shared" si="182"/>
        <v>42094.101145833338</v>
      </c>
      <c r="T2353" s="11">
        <f t="shared" si="183"/>
        <v>42124.101145833338</v>
      </c>
      <c r="U2353">
        <f t="shared" si="184"/>
        <v>2015</v>
      </c>
    </row>
    <row r="2354" spans="1:21" ht="43.75" x14ac:dyDescent="0.4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1">
        <f t="shared" si="182"/>
        <v>42101.633703703701</v>
      </c>
      <c r="T2354" s="11">
        <f t="shared" si="183"/>
        <v>42161.633703703701</v>
      </c>
      <c r="U2354">
        <f t="shared" si="184"/>
        <v>2015</v>
      </c>
    </row>
    <row r="2355" spans="1:21" ht="43.75" x14ac:dyDescent="0.4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1">
        <f t="shared" si="182"/>
        <v>42103.676180555558</v>
      </c>
      <c r="T2355" s="11">
        <f t="shared" si="183"/>
        <v>42115.676180555558</v>
      </c>
      <c r="U2355">
        <f t="shared" si="184"/>
        <v>2015</v>
      </c>
    </row>
    <row r="2356" spans="1:21" ht="43.75" x14ac:dyDescent="0.4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1">
        <f t="shared" si="182"/>
        <v>41954.722916666666</v>
      </c>
      <c r="T2356" s="11">
        <f t="shared" si="183"/>
        <v>42014.722916666666</v>
      </c>
      <c r="U2356">
        <f t="shared" si="184"/>
        <v>2014</v>
      </c>
    </row>
    <row r="2357" spans="1:21" ht="43.75" x14ac:dyDescent="0.4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1">
        <f t="shared" si="182"/>
        <v>42096.918240740735</v>
      </c>
      <c r="T2357" s="11">
        <f t="shared" si="183"/>
        <v>42126.918240740735</v>
      </c>
      <c r="U2357">
        <f t="shared" si="184"/>
        <v>2015</v>
      </c>
    </row>
    <row r="2358" spans="1:21" ht="29.15" x14ac:dyDescent="0.4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1">
        <f t="shared" si="182"/>
        <v>42130.78361111111</v>
      </c>
      <c r="T2358" s="11">
        <f t="shared" si="183"/>
        <v>42160.78361111111</v>
      </c>
      <c r="U2358">
        <f t="shared" si="184"/>
        <v>2015</v>
      </c>
    </row>
    <row r="2359" spans="1:21" ht="43.75" x14ac:dyDescent="0.4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1">
        <f t="shared" si="182"/>
        <v>42264.620115740734</v>
      </c>
      <c r="T2359" s="11">
        <f t="shared" si="183"/>
        <v>42294.620115740734</v>
      </c>
      <c r="U2359">
        <f t="shared" si="184"/>
        <v>2015</v>
      </c>
    </row>
    <row r="2360" spans="1:21" ht="43.75" x14ac:dyDescent="0.4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1">
        <f t="shared" si="182"/>
        <v>41978.930972222224</v>
      </c>
      <c r="T2360" s="11">
        <f t="shared" si="183"/>
        <v>42035.027083333334</v>
      </c>
      <c r="U2360">
        <f t="shared" si="184"/>
        <v>2014</v>
      </c>
    </row>
    <row r="2361" spans="1:21" ht="43.75" x14ac:dyDescent="0.4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1">
        <f t="shared" si="182"/>
        <v>42159.649583333332</v>
      </c>
      <c r="T2361" s="11">
        <f t="shared" si="183"/>
        <v>42219.649583333332</v>
      </c>
      <c r="U2361">
        <f t="shared" si="184"/>
        <v>2015</v>
      </c>
    </row>
    <row r="2362" spans="1:21" ht="43.75" x14ac:dyDescent="0.4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1">
        <f t="shared" si="182"/>
        <v>42377.70694444445</v>
      </c>
      <c r="T2362" s="11">
        <f t="shared" si="183"/>
        <v>42407.70694444445</v>
      </c>
      <c r="U2362">
        <f t="shared" si="184"/>
        <v>2016</v>
      </c>
    </row>
    <row r="2363" spans="1:21" ht="43.75" x14ac:dyDescent="0.4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1">
        <f t="shared" si="182"/>
        <v>42466.858888888892</v>
      </c>
      <c r="T2363" s="11">
        <f t="shared" si="183"/>
        <v>42490.916666666672</v>
      </c>
      <c r="U2363">
        <f t="shared" si="184"/>
        <v>2016</v>
      </c>
    </row>
    <row r="2364" spans="1:21" ht="43.75" x14ac:dyDescent="0.4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1">
        <f t="shared" si="182"/>
        <v>41954.688310185185</v>
      </c>
      <c r="T2364" s="11">
        <f t="shared" si="183"/>
        <v>41984.688310185185</v>
      </c>
      <c r="U2364">
        <f t="shared" si="184"/>
        <v>2014</v>
      </c>
    </row>
    <row r="2365" spans="1:21" ht="43.75" x14ac:dyDescent="0.4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1">
        <f t="shared" si="182"/>
        <v>42322.011574074073</v>
      </c>
      <c r="T2365" s="11">
        <f t="shared" si="183"/>
        <v>42367.011574074073</v>
      </c>
      <c r="U2365">
        <f t="shared" si="184"/>
        <v>2015</v>
      </c>
    </row>
    <row r="2366" spans="1:21" ht="29.15" x14ac:dyDescent="0.4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1">
        <f t="shared" si="182"/>
        <v>42248.934675925921</v>
      </c>
      <c r="T2366" s="11">
        <f t="shared" si="183"/>
        <v>42303.934675925921</v>
      </c>
      <c r="U2366">
        <f t="shared" si="184"/>
        <v>2015</v>
      </c>
    </row>
    <row r="2367" spans="1:21" ht="43.75" x14ac:dyDescent="0.4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1">
        <f t="shared" si="182"/>
        <v>42346.736400462964</v>
      </c>
      <c r="T2367" s="11">
        <f t="shared" si="183"/>
        <v>42386.958333333328</v>
      </c>
      <c r="U2367">
        <f t="shared" si="184"/>
        <v>2015</v>
      </c>
    </row>
    <row r="2368" spans="1:21" ht="43.75" x14ac:dyDescent="0.4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1">
        <f t="shared" si="182"/>
        <v>42268.531631944439</v>
      </c>
      <c r="T2368" s="11">
        <f t="shared" si="183"/>
        <v>42298.531631944439</v>
      </c>
      <c r="U2368">
        <f t="shared" si="184"/>
        <v>2015</v>
      </c>
    </row>
    <row r="2369" spans="1:21" ht="43.75" x14ac:dyDescent="0.4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1">
        <f t="shared" si="182"/>
        <v>42425.970092592594</v>
      </c>
      <c r="T2369" s="11">
        <f t="shared" si="183"/>
        <v>42485.928425925929</v>
      </c>
      <c r="U2369">
        <f t="shared" si="184"/>
        <v>2016</v>
      </c>
    </row>
    <row r="2370" spans="1:21" ht="43.75" x14ac:dyDescent="0.4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1">
        <f t="shared" si="182"/>
        <v>42063.721817129626</v>
      </c>
      <c r="T2370" s="11">
        <f t="shared" si="183"/>
        <v>42108.680150462969</v>
      </c>
      <c r="U2370">
        <f t="shared" si="184"/>
        <v>2015</v>
      </c>
    </row>
    <row r="2371" spans="1:21" ht="43.75" x14ac:dyDescent="0.4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0" t="s">
        <v>8317</v>
      </c>
      <c r="R2371" t="s">
        <v>8318</v>
      </c>
      <c r="S2371" s="11">
        <f t="shared" ref="S2371:S2434" si="187">(((J2371/60)/60)/24)+DATE(1970,1,1)</f>
        <v>42380.812627314815</v>
      </c>
      <c r="T2371" s="11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75" x14ac:dyDescent="0.4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1">
        <f t="shared" si="187"/>
        <v>41961.18913194444</v>
      </c>
      <c r="T2372" s="11">
        <f t="shared" si="188"/>
        <v>41991.18913194444</v>
      </c>
      <c r="U2372">
        <f t="shared" si="189"/>
        <v>2014</v>
      </c>
    </row>
    <row r="2373" spans="1:21" ht="43.75" x14ac:dyDescent="0.4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1">
        <f t="shared" si="187"/>
        <v>42150.777731481481</v>
      </c>
      <c r="T2373" s="11">
        <f t="shared" si="188"/>
        <v>42180.777731481481</v>
      </c>
      <c r="U2373">
        <f t="shared" si="189"/>
        <v>2015</v>
      </c>
    </row>
    <row r="2374" spans="1:21" ht="43.75" x14ac:dyDescent="0.4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29.15" x14ac:dyDescent="0.4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1">
        <f t="shared" si="187"/>
        <v>42215.662314814821</v>
      </c>
      <c r="T2375" s="11">
        <f t="shared" si="188"/>
        <v>42245.662314814821</v>
      </c>
      <c r="U2375">
        <f t="shared" si="189"/>
        <v>2015</v>
      </c>
    </row>
    <row r="2376" spans="1:21" ht="58.3" x14ac:dyDescent="0.4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1">
        <f t="shared" si="187"/>
        <v>42017.843287037031</v>
      </c>
      <c r="T2376" s="11">
        <f t="shared" si="188"/>
        <v>42047.843287037031</v>
      </c>
      <c r="U2376">
        <f t="shared" si="189"/>
        <v>2015</v>
      </c>
    </row>
    <row r="2377" spans="1:21" ht="43.75" x14ac:dyDescent="0.4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1">
        <f t="shared" si="187"/>
        <v>42592.836076388892</v>
      </c>
      <c r="T2377" s="11">
        <f t="shared" si="188"/>
        <v>42622.836076388892</v>
      </c>
      <c r="U2377">
        <f t="shared" si="189"/>
        <v>2016</v>
      </c>
    </row>
    <row r="2378" spans="1:21" ht="43.75" x14ac:dyDescent="0.4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1">
        <f t="shared" si="187"/>
        <v>42318.925532407404</v>
      </c>
      <c r="T2378" s="11">
        <f t="shared" si="188"/>
        <v>42348.925532407404</v>
      </c>
      <c r="U2378">
        <f t="shared" si="189"/>
        <v>2015</v>
      </c>
    </row>
    <row r="2379" spans="1:21" ht="43.75" x14ac:dyDescent="0.4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1">
        <f t="shared" si="187"/>
        <v>42669.870173611111</v>
      </c>
      <c r="T2379" s="11">
        <f t="shared" si="188"/>
        <v>42699.911840277782</v>
      </c>
      <c r="U2379">
        <f t="shared" si="189"/>
        <v>2016</v>
      </c>
    </row>
    <row r="2380" spans="1:21" ht="43.75" x14ac:dyDescent="0.4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1">
        <f t="shared" si="187"/>
        <v>42213.013078703705</v>
      </c>
      <c r="T2380" s="11">
        <f t="shared" si="188"/>
        <v>42242.013078703705</v>
      </c>
      <c r="U2380">
        <f t="shared" si="189"/>
        <v>2015</v>
      </c>
    </row>
    <row r="2381" spans="1:21" ht="29.15" x14ac:dyDescent="0.4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1">
        <f t="shared" si="187"/>
        <v>42237.016388888893</v>
      </c>
      <c r="T2381" s="11">
        <f t="shared" si="188"/>
        <v>42282.016388888893</v>
      </c>
      <c r="U2381">
        <f t="shared" si="189"/>
        <v>2015</v>
      </c>
    </row>
    <row r="2382" spans="1:21" ht="43.75" x14ac:dyDescent="0.4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1">
        <f t="shared" si="187"/>
        <v>42248.793310185181</v>
      </c>
      <c r="T2382" s="11">
        <f t="shared" si="188"/>
        <v>42278.793310185181</v>
      </c>
      <c r="U2382">
        <f t="shared" si="189"/>
        <v>2015</v>
      </c>
    </row>
    <row r="2383" spans="1:21" ht="43.75" x14ac:dyDescent="0.4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1">
        <f t="shared" si="187"/>
        <v>42074.935740740737</v>
      </c>
      <c r="T2383" s="11">
        <f t="shared" si="188"/>
        <v>42104.935740740737</v>
      </c>
      <c r="U2383">
        <f t="shared" si="189"/>
        <v>2015</v>
      </c>
    </row>
    <row r="2384" spans="1:21" ht="58.3" x14ac:dyDescent="0.4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1">
        <f t="shared" si="187"/>
        <v>42195.187534722223</v>
      </c>
      <c r="T2384" s="11">
        <f t="shared" si="188"/>
        <v>42220.187534722223</v>
      </c>
      <c r="U2384">
        <f t="shared" si="189"/>
        <v>2015</v>
      </c>
    </row>
    <row r="2385" spans="1:21" ht="43.75" x14ac:dyDescent="0.4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1">
        <f t="shared" si="187"/>
        <v>42027.056793981479</v>
      </c>
      <c r="T2385" s="11">
        <f t="shared" si="188"/>
        <v>42057.056793981479</v>
      </c>
      <c r="U2385">
        <f t="shared" si="189"/>
        <v>2015</v>
      </c>
    </row>
    <row r="2386" spans="1:21" ht="58.3" x14ac:dyDescent="0.4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1">
        <f t="shared" si="187"/>
        <v>41927.067627314813</v>
      </c>
      <c r="T2386" s="11">
        <f t="shared" si="188"/>
        <v>41957.109293981484</v>
      </c>
      <c r="U2386">
        <f t="shared" si="189"/>
        <v>2014</v>
      </c>
    </row>
    <row r="2387" spans="1:21" ht="43.75" x14ac:dyDescent="0.4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1">
        <f t="shared" si="187"/>
        <v>42191.70175925926</v>
      </c>
      <c r="T2387" s="11">
        <f t="shared" si="188"/>
        <v>42221.70175925926</v>
      </c>
      <c r="U2387">
        <f t="shared" si="189"/>
        <v>2015</v>
      </c>
    </row>
    <row r="2388" spans="1:21" ht="43.75" x14ac:dyDescent="0.4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1">
        <f t="shared" si="187"/>
        <v>41954.838240740741</v>
      </c>
      <c r="T2388" s="11">
        <f t="shared" si="188"/>
        <v>42014.838240740741</v>
      </c>
      <c r="U2388">
        <f t="shared" si="189"/>
        <v>2014</v>
      </c>
    </row>
    <row r="2389" spans="1:21" ht="58.3" x14ac:dyDescent="0.4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1">
        <f t="shared" si="187"/>
        <v>42528.626620370371</v>
      </c>
      <c r="T2389" s="11">
        <f t="shared" si="188"/>
        <v>42573.626620370371</v>
      </c>
      <c r="U2389">
        <f t="shared" si="189"/>
        <v>2016</v>
      </c>
    </row>
    <row r="2390" spans="1:21" ht="43.75" x14ac:dyDescent="0.4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1">
        <f t="shared" si="187"/>
        <v>41989.853692129633</v>
      </c>
      <c r="T2390" s="11">
        <f t="shared" si="188"/>
        <v>42019.811805555553</v>
      </c>
      <c r="U2390">
        <f t="shared" si="189"/>
        <v>2014</v>
      </c>
    </row>
    <row r="2391" spans="1:21" ht="58.3" x14ac:dyDescent="0.4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1">
        <f t="shared" si="187"/>
        <v>42179.653379629628</v>
      </c>
      <c r="T2391" s="11">
        <f t="shared" si="188"/>
        <v>42210.915972222225</v>
      </c>
      <c r="U2391">
        <f t="shared" si="189"/>
        <v>2015</v>
      </c>
    </row>
    <row r="2392" spans="1:21" ht="43.75" x14ac:dyDescent="0.4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1">
        <f t="shared" si="187"/>
        <v>41968.262314814812</v>
      </c>
      <c r="T2392" s="11">
        <f t="shared" si="188"/>
        <v>42008.262314814812</v>
      </c>
      <c r="U2392">
        <f t="shared" si="189"/>
        <v>2014</v>
      </c>
    </row>
    <row r="2393" spans="1:21" ht="29.15" x14ac:dyDescent="0.4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1">
        <f t="shared" si="187"/>
        <v>42064.794490740736</v>
      </c>
      <c r="T2393" s="11">
        <f t="shared" si="188"/>
        <v>42094.752824074079</v>
      </c>
      <c r="U2393">
        <f t="shared" si="189"/>
        <v>2015</v>
      </c>
    </row>
    <row r="2394" spans="1:21" ht="58.3" x14ac:dyDescent="0.4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1">
        <f t="shared" si="187"/>
        <v>42276.120636574073</v>
      </c>
      <c r="T2394" s="11">
        <f t="shared" si="188"/>
        <v>42306.120636574073</v>
      </c>
      <c r="U2394">
        <f t="shared" si="189"/>
        <v>2015</v>
      </c>
    </row>
    <row r="2395" spans="1:21" ht="43.75" x14ac:dyDescent="0.4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1">
        <f t="shared" si="187"/>
        <v>42194.648344907408</v>
      </c>
      <c r="T2395" s="11">
        <f t="shared" si="188"/>
        <v>42224.648344907408</v>
      </c>
      <c r="U2395">
        <f t="shared" si="189"/>
        <v>2015</v>
      </c>
    </row>
    <row r="2396" spans="1:21" ht="43.75" x14ac:dyDescent="0.4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1">
        <f t="shared" si="187"/>
        <v>42031.362187499995</v>
      </c>
      <c r="T2396" s="11">
        <f t="shared" si="188"/>
        <v>42061.362187499995</v>
      </c>
      <c r="U2396">
        <f t="shared" si="189"/>
        <v>2015</v>
      </c>
    </row>
    <row r="2397" spans="1:21" ht="43.75" x14ac:dyDescent="0.4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1">
        <f t="shared" si="187"/>
        <v>42717.121377314819</v>
      </c>
      <c r="T2397" s="11">
        <f t="shared" si="188"/>
        <v>42745.372916666667</v>
      </c>
      <c r="U2397">
        <f t="shared" si="189"/>
        <v>2016</v>
      </c>
    </row>
    <row r="2398" spans="1:21" ht="43.75" x14ac:dyDescent="0.4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ht="43.75" x14ac:dyDescent="0.4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1">
        <f t="shared" si="187"/>
        <v>41976.88490740741</v>
      </c>
      <c r="T2399" s="11">
        <f t="shared" si="188"/>
        <v>42006.88490740741</v>
      </c>
      <c r="U2399">
        <f t="shared" si="189"/>
        <v>2014</v>
      </c>
    </row>
    <row r="2400" spans="1:21" ht="43.75" x14ac:dyDescent="0.4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1">
        <f t="shared" si="187"/>
        <v>42157.916481481487</v>
      </c>
      <c r="T2400" s="11">
        <f t="shared" si="188"/>
        <v>42187.916481481487</v>
      </c>
      <c r="U2400">
        <f t="shared" si="189"/>
        <v>2015</v>
      </c>
    </row>
    <row r="2401" spans="1:21" ht="43.75" x14ac:dyDescent="0.4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1">
        <f t="shared" si="187"/>
        <v>41956.853078703702</v>
      </c>
      <c r="T2401" s="11">
        <f t="shared" si="188"/>
        <v>41991.853078703702</v>
      </c>
      <c r="U2401">
        <f t="shared" si="189"/>
        <v>2014</v>
      </c>
    </row>
    <row r="2402" spans="1:21" ht="43.75" x14ac:dyDescent="0.4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1">
        <f t="shared" si="187"/>
        <v>42444.268101851849</v>
      </c>
      <c r="T2402" s="11">
        <f t="shared" si="188"/>
        <v>42474.268101851849</v>
      </c>
      <c r="U2402">
        <f t="shared" si="189"/>
        <v>2016</v>
      </c>
    </row>
    <row r="2403" spans="1:21" ht="43.75" x14ac:dyDescent="0.4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x14ac:dyDescent="0.4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3.75" x14ac:dyDescent="0.4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43.75" x14ac:dyDescent="0.4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43.75" x14ac:dyDescent="0.4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3.75" x14ac:dyDescent="0.4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58.3" x14ac:dyDescent="0.4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43.75" x14ac:dyDescent="0.4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43.75" x14ac:dyDescent="0.4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58.3" x14ac:dyDescent="0.4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58.3" x14ac:dyDescent="0.4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58.3" x14ac:dyDescent="0.4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3.75" x14ac:dyDescent="0.4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43.75" x14ac:dyDescent="0.4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3.75" x14ac:dyDescent="0.4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43.75" x14ac:dyDescent="0.4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43.75" x14ac:dyDescent="0.4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x14ac:dyDescent="0.4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58.3" x14ac:dyDescent="0.4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3.75" x14ac:dyDescent="0.4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29.15" x14ac:dyDescent="0.4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29.15" x14ac:dyDescent="0.4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3.75" x14ac:dyDescent="0.4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29.15" x14ac:dyDescent="0.4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1">
        <f t="shared" si="187"/>
        <v>41909.892453703702</v>
      </c>
      <c r="T2426" s="11">
        <f t="shared" si="188"/>
        <v>41939.892453703702</v>
      </c>
      <c r="U2426">
        <f t="shared" si="189"/>
        <v>2014</v>
      </c>
    </row>
    <row r="2427" spans="1:21" ht="58.3" x14ac:dyDescent="0.4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1">
        <f t="shared" si="187"/>
        <v>42502.913761574076</v>
      </c>
      <c r="T2427" s="11">
        <f t="shared" si="188"/>
        <v>42517.919444444444</v>
      </c>
      <c r="U2427">
        <f t="shared" si="189"/>
        <v>2016</v>
      </c>
    </row>
    <row r="2428" spans="1:21" ht="43.75" x14ac:dyDescent="0.4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1">
        <f t="shared" si="187"/>
        <v>42164.170046296291</v>
      </c>
      <c r="T2428" s="11">
        <f t="shared" si="188"/>
        <v>42224.170046296291</v>
      </c>
      <c r="U2428">
        <f t="shared" si="189"/>
        <v>2015</v>
      </c>
    </row>
    <row r="2429" spans="1:21" ht="29.15" x14ac:dyDescent="0.4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1">
        <f t="shared" si="187"/>
        <v>42412.318668981476</v>
      </c>
      <c r="T2429" s="11">
        <f t="shared" si="188"/>
        <v>42452.277002314819</v>
      </c>
      <c r="U2429">
        <f t="shared" si="189"/>
        <v>2016</v>
      </c>
    </row>
    <row r="2430" spans="1:21" ht="29.15" x14ac:dyDescent="0.4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1">
        <f t="shared" si="187"/>
        <v>42045.784155092595</v>
      </c>
      <c r="T2430" s="11">
        <f t="shared" si="188"/>
        <v>42075.742488425924</v>
      </c>
      <c r="U2430">
        <f t="shared" si="189"/>
        <v>2015</v>
      </c>
    </row>
    <row r="2431" spans="1:21" ht="43.75" x14ac:dyDescent="0.4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1">
        <f t="shared" si="187"/>
        <v>42734.879236111112</v>
      </c>
      <c r="T2431" s="11">
        <f t="shared" si="188"/>
        <v>42771.697222222225</v>
      </c>
      <c r="U2431">
        <f t="shared" si="189"/>
        <v>2016</v>
      </c>
    </row>
    <row r="2432" spans="1:21" ht="58.3" x14ac:dyDescent="0.4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1">
        <f t="shared" si="187"/>
        <v>42382.130833333329</v>
      </c>
      <c r="T2432" s="11">
        <f t="shared" si="188"/>
        <v>42412.130833333329</v>
      </c>
      <c r="U2432">
        <f t="shared" si="189"/>
        <v>2016</v>
      </c>
    </row>
    <row r="2433" spans="1:21" ht="29.15" x14ac:dyDescent="0.4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1">
        <f t="shared" si="187"/>
        <v>42489.099687499998</v>
      </c>
      <c r="T2433" s="11">
        <f t="shared" si="188"/>
        <v>42549.099687499998</v>
      </c>
      <c r="U2433">
        <f t="shared" si="189"/>
        <v>2016</v>
      </c>
    </row>
    <row r="2434" spans="1:21" ht="43.75" x14ac:dyDescent="0.4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1">
        <f t="shared" si="187"/>
        <v>42041.218715277777</v>
      </c>
      <c r="T2434" s="11">
        <f t="shared" si="188"/>
        <v>42071.218715277777</v>
      </c>
      <c r="U2434">
        <f t="shared" si="189"/>
        <v>2015</v>
      </c>
    </row>
    <row r="2435" spans="1:21" ht="43.75" x14ac:dyDescent="0.4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0" t="s">
        <v>8334</v>
      </c>
      <c r="R2435" t="s">
        <v>8335</v>
      </c>
      <c r="S2435" s="11">
        <f t="shared" ref="S2435:S2498" si="192">(((J2435/60)/60)/24)+DATE(1970,1,1)</f>
        <v>42397.89980324074</v>
      </c>
      <c r="T2435" s="11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75" x14ac:dyDescent="0.4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1">
        <f t="shared" si="192"/>
        <v>42180.18604166666</v>
      </c>
      <c r="T2436" s="11">
        <f t="shared" si="193"/>
        <v>42220.18604166666</v>
      </c>
      <c r="U2436">
        <f t="shared" si="194"/>
        <v>2015</v>
      </c>
    </row>
    <row r="2437" spans="1:21" ht="43.75" x14ac:dyDescent="0.4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58.3" x14ac:dyDescent="0.4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3.75" x14ac:dyDescent="0.4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43.75" x14ac:dyDescent="0.4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58.3" x14ac:dyDescent="0.4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29.15" x14ac:dyDescent="0.4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29.15" x14ac:dyDescent="0.4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29.15" x14ac:dyDescent="0.4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58.3" x14ac:dyDescent="0.4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43.75" x14ac:dyDescent="0.4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58.3" x14ac:dyDescent="0.4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58.3" x14ac:dyDescent="0.4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58.3" x14ac:dyDescent="0.4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43.75" x14ac:dyDescent="0.4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3.75" x14ac:dyDescent="0.4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43.75" x14ac:dyDescent="0.4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43.75" x14ac:dyDescent="0.4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43.75" x14ac:dyDescent="0.4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43.75" x14ac:dyDescent="0.4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3.75" x14ac:dyDescent="0.4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3.75" x14ac:dyDescent="0.4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3.75" x14ac:dyDescent="0.4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3.75" x14ac:dyDescent="0.4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58.3" x14ac:dyDescent="0.4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43.75" x14ac:dyDescent="0.4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43.75" x14ac:dyDescent="0.4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43.75" x14ac:dyDescent="0.4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43.75" x14ac:dyDescent="0.4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x14ac:dyDescent="0.4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3.75" x14ac:dyDescent="0.4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43.75" x14ac:dyDescent="0.4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3.75" x14ac:dyDescent="0.4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3.75" x14ac:dyDescent="0.4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43.75" x14ac:dyDescent="0.4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43.75" x14ac:dyDescent="0.4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3.75" x14ac:dyDescent="0.4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58.3" x14ac:dyDescent="0.4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58.3" x14ac:dyDescent="0.4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3.75" x14ac:dyDescent="0.4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58.3" x14ac:dyDescent="0.4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29.15" x14ac:dyDescent="0.4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3.75" x14ac:dyDescent="0.4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29.15" x14ac:dyDescent="0.4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43.75" x14ac:dyDescent="0.4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29.15" x14ac:dyDescent="0.4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43.75" x14ac:dyDescent="0.4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43.75" x14ac:dyDescent="0.4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43.75" x14ac:dyDescent="0.4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43.75" x14ac:dyDescent="0.4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58.3" x14ac:dyDescent="0.4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43.75" x14ac:dyDescent="0.4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43.75" x14ac:dyDescent="0.4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3.75" x14ac:dyDescent="0.4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58.3" x14ac:dyDescent="0.4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1">
        <f t="shared" si="192"/>
        <v>40833.633194444446</v>
      </c>
      <c r="T2490" s="11">
        <f t="shared" si="193"/>
        <v>40863.674861111111</v>
      </c>
      <c r="U2490">
        <f t="shared" si="194"/>
        <v>2011</v>
      </c>
    </row>
    <row r="2491" spans="1:21" ht="43.75" x14ac:dyDescent="0.4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1">
        <f t="shared" si="192"/>
        <v>41373.690266203703</v>
      </c>
      <c r="T2491" s="11">
        <f t="shared" si="193"/>
        <v>41403.690266203703</v>
      </c>
      <c r="U2491">
        <f t="shared" si="194"/>
        <v>2013</v>
      </c>
    </row>
    <row r="2492" spans="1:21" ht="43.75" x14ac:dyDescent="0.4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1">
        <f t="shared" si="192"/>
        <v>41023.227731481478</v>
      </c>
      <c r="T2492" s="11">
        <f t="shared" si="193"/>
        <v>41083.227731481478</v>
      </c>
      <c r="U2492">
        <f t="shared" si="194"/>
        <v>2012</v>
      </c>
    </row>
    <row r="2493" spans="1:21" ht="43.75" x14ac:dyDescent="0.4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1">
        <f t="shared" si="192"/>
        <v>40542.839282407411</v>
      </c>
      <c r="T2493" s="11">
        <f t="shared" si="193"/>
        <v>40559.07708333333</v>
      </c>
      <c r="U2493">
        <f t="shared" si="194"/>
        <v>2010</v>
      </c>
    </row>
    <row r="2494" spans="1:21" ht="29.15" x14ac:dyDescent="0.4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43.75" x14ac:dyDescent="0.4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1">
        <f t="shared" si="192"/>
        <v>41348.168287037035</v>
      </c>
      <c r="T2495" s="11">
        <f t="shared" si="193"/>
        <v>41393.168287037035</v>
      </c>
      <c r="U2495">
        <f t="shared" si="194"/>
        <v>2013</v>
      </c>
    </row>
    <row r="2496" spans="1:21" ht="43.75" x14ac:dyDescent="0.4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1">
        <f t="shared" si="192"/>
        <v>41022.645185185182</v>
      </c>
      <c r="T2496" s="11">
        <f t="shared" si="193"/>
        <v>41052.645185185182</v>
      </c>
      <c r="U2496">
        <f t="shared" si="194"/>
        <v>2012</v>
      </c>
    </row>
    <row r="2497" spans="1:21" ht="43.75" x14ac:dyDescent="0.4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1">
        <f t="shared" si="192"/>
        <v>41036.946469907409</v>
      </c>
      <c r="T2497" s="11">
        <f t="shared" si="193"/>
        <v>41066.946469907409</v>
      </c>
      <c r="U2497">
        <f t="shared" si="194"/>
        <v>2012</v>
      </c>
    </row>
    <row r="2498" spans="1:21" ht="29.15" x14ac:dyDescent="0.4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1">
        <f t="shared" si="192"/>
        <v>41327.996435185189</v>
      </c>
      <c r="T2498" s="11">
        <f t="shared" si="193"/>
        <v>41362.954768518517</v>
      </c>
      <c r="U2498">
        <f t="shared" si="194"/>
        <v>2013</v>
      </c>
    </row>
    <row r="2499" spans="1:21" ht="43.75" x14ac:dyDescent="0.4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0" t="s">
        <v>8323</v>
      </c>
      <c r="R2499" t="s">
        <v>8327</v>
      </c>
      <c r="S2499" s="11">
        <f t="shared" ref="S2499:S2562" si="197">(((J2499/60)/60)/24)+DATE(1970,1,1)</f>
        <v>40730.878912037035</v>
      </c>
      <c r="T2499" s="11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75" x14ac:dyDescent="0.4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1">
        <f t="shared" si="197"/>
        <v>42017.967442129629</v>
      </c>
      <c r="T2500" s="11">
        <f t="shared" si="198"/>
        <v>42031.967442129629</v>
      </c>
      <c r="U2500">
        <f t="shared" si="199"/>
        <v>2015</v>
      </c>
    </row>
    <row r="2501" spans="1:21" ht="43.75" x14ac:dyDescent="0.4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3.75" x14ac:dyDescent="0.4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43.75" x14ac:dyDescent="0.4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58.3" x14ac:dyDescent="0.4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43.75" x14ac:dyDescent="0.4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29.15" x14ac:dyDescent="0.4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58.3" x14ac:dyDescent="0.4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43.75" x14ac:dyDescent="0.4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x14ac:dyDescent="0.4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43.75" x14ac:dyDescent="0.4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43.75" x14ac:dyDescent="0.4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43.75" x14ac:dyDescent="0.4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3.75" x14ac:dyDescent="0.4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3.75" x14ac:dyDescent="0.4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58.3" x14ac:dyDescent="0.4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43.75" x14ac:dyDescent="0.4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43.75" x14ac:dyDescent="0.4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43.75" x14ac:dyDescent="0.4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43.75" x14ac:dyDescent="0.4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3.75" x14ac:dyDescent="0.4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29.15" x14ac:dyDescent="0.4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43.75" x14ac:dyDescent="0.4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58.3" x14ac:dyDescent="0.4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43.75" x14ac:dyDescent="0.4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3.75" x14ac:dyDescent="0.4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43.75" x14ac:dyDescent="0.4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3.75" x14ac:dyDescent="0.4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3.75" x14ac:dyDescent="0.4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3.75" x14ac:dyDescent="0.4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43.75" x14ac:dyDescent="0.4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29.15" x14ac:dyDescent="0.4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3.75" x14ac:dyDescent="0.4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58.3" x14ac:dyDescent="0.4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43.75" x14ac:dyDescent="0.4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43.75" x14ac:dyDescent="0.4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58.3" x14ac:dyDescent="0.4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x14ac:dyDescent="0.4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43.75" x14ac:dyDescent="0.4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3.75" x14ac:dyDescent="0.4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29.15" x14ac:dyDescent="0.4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43.75" x14ac:dyDescent="0.4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58.3" x14ac:dyDescent="0.4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58.3" x14ac:dyDescent="0.4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3.75" x14ac:dyDescent="0.4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43.75" x14ac:dyDescent="0.4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3.75" x14ac:dyDescent="0.4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3.75" x14ac:dyDescent="0.4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3.75" x14ac:dyDescent="0.4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43.75" x14ac:dyDescent="0.4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43.75" x14ac:dyDescent="0.4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3.75" x14ac:dyDescent="0.4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58.3" x14ac:dyDescent="0.4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3.75" x14ac:dyDescent="0.4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43.75" x14ac:dyDescent="0.4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1">
        <f t="shared" si="197"/>
        <v>42769.809965277775</v>
      </c>
      <c r="T2554" s="11">
        <f t="shared" si="198"/>
        <v>42799.809965277775</v>
      </c>
      <c r="U2554">
        <f t="shared" si="199"/>
        <v>2017</v>
      </c>
    </row>
    <row r="2555" spans="1:21" ht="43.75" x14ac:dyDescent="0.4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1">
        <f t="shared" si="197"/>
        <v>41113.199155092596</v>
      </c>
      <c r="T2555" s="11">
        <f t="shared" si="198"/>
        <v>41173.199155092596</v>
      </c>
      <c r="U2555">
        <f t="shared" si="199"/>
        <v>2012</v>
      </c>
    </row>
    <row r="2556" spans="1:21" ht="58.3" x14ac:dyDescent="0.4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1">
        <f t="shared" si="197"/>
        <v>42125.078275462962</v>
      </c>
      <c r="T2556" s="11">
        <f t="shared" si="198"/>
        <v>42156.165972222225</v>
      </c>
      <c r="U2556">
        <f t="shared" si="199"/>
        <v>2015</v>
      </c>
    </row>
    <row r="2557" spans="1:21" ht="58.3" x14ac:dyDescent="0.4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1">
        <f t="shared" si="197"/>
        <v>41026.655011574076</v>
      </c>
      <c r="T2557" s="11">
        <f t="shared" si="198"/>
        <v>41057.655011574076</v>
      </c>
      <c r="U2557">
        <f t="shared" si="199"/>
        <v>2012</v>
      </c>
    </row>
    <row r="2558" spans="1:21" ht="43.75" x14ac:dyDescent="0.4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1">
        <f t="shared" si="197"/>
        <v>41222.991400462961</v>
      </c>
      <c r="T2558" s="11">
        <f t="shared" si="198"/>
        <v>41267.991400462961</v>
      </c>
      <c r="U2558">
        <f t="shared" si="199"/>
        <v>2012</v>
      </c>
    </row>
    <row r="2559" spans="1:21" ht="29.15" x14ac:dyDescent="0.4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1">
        <f t="shared" si="197"/>
        <v>41744.745208333334</v>
      </c>
      <c r="T2559" s="11">
        <f t="shared" si="198"/>
        <v>41774.745208333334</v>
      </c>
      <c r="U2559">
        <f t="shared" si="199"/>
        <v>2014</v>
      </c>
    </row>
    <row r="2560" spans="1:21" ht="43.75" x14ac:dyDescent="0.4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1">
        <f t="shared" si="197"/>
        <v>42093.860023148154</v>
      </c>
      <c r="T2560" s="11">
        <f t="shared" si="198"/>
        <v>42125.582638888889</v>
      </c>
      <c r="U2560">
        <f t="shared" si="199"/>
        <v>2015</v>
      </c>
    </row>
    <row r="2561" spans="1:21" ht="43.75" x14ac:dyDescent="0.4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1">
        <f t="shared" si="197"/>
        <v>40829.873657407406</v>
      </c>
      <c r="T2561" s="11">
        <f t="shared" si="198"/>
        <v>40862.817361111112</v>
      </c>
      <c r="U2561">
        <f t="shared" si="199"/>
        <v>2011</v>
      </c>
    </row>
    <row r="2562" spans="1:21" ht="43.75" x14ac:dyDescent="0.4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1">
        <f t="shared" si="197"/>
        <v>42039.951087962967</v>
      </c>
      <c r="T2562" s="11">
        <f t="shared" si="198"/>
        <v>42069.951087962967</v>
      </c>
      <c r="U2562">
        <f t="shared" si="199"/>
        <v>2015</v>
      </c>
    </row>
    <row r="2563" spans="1:21" ht="43.75" x14ac:dyDescent="0.4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0" t="s">
        <v>8334</v>
      </c>
      <c r="R2563" t="s">
        <v>8335</v>
      </c>
      <c r="S2563" s="11">
        <f t="shared" ref="S2563:S2626" si="202">(((J2563/60)/60)/24)+DATE(1970,1,1)</f>
        <v>42260.528807870374</v>
      </c>
      <c r="T2563" s="11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8.3" x14ac:dyDescent="0.4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1">
        <f t="shared" si="202"/>
        <v>42594.524756944447</v>
      </c>
      <c r="T2564" s="11">
        <f t="shared" si="203"/>
        <v>42654.524756944447</v>
      </c>
      <c r="U2564">
        <f t="shared" si="204"/>
        <v>2016</v>
      </c>
    </row>
    <row r="2565" spans="1:21" ht="29.15" x14ac:dyDescent="0.4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1">
        <f t="shared" si="202"/>
        <v>42155.139479166668</v>
      </c>
      <c r="T2565" s="11">
        <f t="shared" si="203"/>
        <v>42215.139479166668</v>
      </c>
      <c r="U2565">
        <f t="shared" si="204"/>
        <v>2015</v>
      </c>
    </row>
    <row r="2566" spans="1:21" ht="43.75" x14ac:dyDescent="0.4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1">
        <f t="shared" si="202"/>
        <v>41822.040497685186</v>
      </c>
      <c r="T2566" s="11">
        <f t="shared" si="203"/>
        <v>41852.040497685186</v>
      </c>
      <c r="U2566">
        <f t="shared" si="204"/>
        <v>2014</v>
      </c>
    </row>
    <row r="2567" spans="1:21" ht="43.75" x14ac:dyDescent="0.4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1">
        <f t="shared" si="202"/>
        <v>42440.650335648148</v>
      </c>
      <c r="T2567" s="11">
        <f t="shared" si="203"/>
        <v>42499.868055555555</v>
      </c>
      <c r="U2567">
        <f t="shared" si="204"/>
        <v>2016</v>
      </c>
    </row>
    <row r="2568" spans="1:21" ht="43.75" x14ac:dyDescent="0.4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1">
        <f t="shared" si="202"/>
        <v>41842.980879629627</v>
      </c>
      <c r="T2568" s="11">
        <f t="shared" si="203"/>
        <v>41872.980879629627</v>
      </c>
      <c r="U2568">
        <f t="shared" si="204"/>
        <v>2014</v>
      </c>
    </row>
    <row r="2569" spans="1:21" ht="43.75" x14ac:dyDescent="0.4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1">
        <f t="shared" si="202"/>
        <v>42087.878912037035</v>
      </c>
      <c r="T2569" s="11">
        <f t="shared" si="203"/>
        <v>42117.878912037035</v>
      </c>
      <c r="U2569">
        <f t="shared" si="204"/>
        <v>2015</v>
      </c>
    </row>
    <row r="2570" spans="1:21" ht="43.75" x14ac:dyDescent="0.4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1">
        <f t="shared" si="202"/>
        <v>42584.666597222225</v>
      </c>
      <c r="T2570" s="11">
        <f t="shared" si="203"/>
        <v>42614.666597222225</v>
      </c>
      <c r="U2570">
        <f t="shared" si="204"/>
        <v>2016</v>
      </c>
    </row>
    <row r="2571" spans="1:21" ht="43.75" x14ac:dyDescent="0.4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1">
        <f t="shared" si="202"/>
        <v>42234.105462962965</v>
      </c>
      <c r="T2571" s="11">
        <f t="shared" si="203"/>
        <v>42264.105462962965</v>
      </c>
      <c r="U2571">
        <f t="shared" si="204"/>
        <v>2015</v>
      </c>
    </row>
    <row r="2572" spans="1:21" ht="43.75" x14ac:dyDescent="0.4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1">
        <f t="shared" si="202"/>
        <v>42744.903182870374</v>
      </c>
      <c r="T2572" s="11">
        <f t="shared" si="203"/>
        <v>42774.903182870374</v>
      </c>
      <c r="U2572">
        <f t="shared" si="204"/>
        <v>2017</v>
      </c>
    </row>
    <row r="2573" spans="1:21" ht="43.75" x14ac:dyDescent="0.4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1">
        <f t="shared" si="202"/>
        <v>42449.341678240744</v>
      </c>
      <c r="T2573" s="11">
        <f t="shared" si="203"/>
        <v>42509.341678240744</v>
      </c>
      <c r="U2573">
        <f t="shared" si="204"/>
        <v>2016</v>
      </c>
    </row>
    <row r="2574" spans="1:21" ht="43.75" x14ac:dyDescent="0.4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1">
        <f t="shared" si="202"/>
        <v>42077.119409722218</v>
      </c>
      <c r="T2574" s="11">
        <f t="shared" si="203"/>
        <v>42107.119409722218</v>
      </c>
      <c r="U2574">
        <f t="shared" si="204"/>
        <v>2015</v>
      </c>
    </row>
    <row r="2575" spans="1:21" ht="58.3" x14ac:dyDescent="0.4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1">
        <f t="shared" si="202"/>
        <v>41829.592002314814</v>
      </c>
      <c r="T2575" s="11">
        <f t="shared" si="203"/>
        <v>41874.592002314814</v>
      </c>
      <c r="U2575">
        <f t="shared" si="204"/>
        <v>2014</v>
      </c>
    </row>
    <row r="2576" spans="1:21" ht="43.75" x14ac:dyDescent="0.4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1">
        <f t="shared" si="202"/>
        <v>42487.825752314813</v>
      </c>
      <c r="T2576" s="11">
        <f t="shared" si="203"/>
        <v>42508.825752314813</v>
      </c>
      <c r="U2576">
        <f t="shared" si="204"/>
        <v>2016</v>
      </c>
    </row>
    <row r="2577" spans="1:21" ht="43.75" x14ac:dyDescent="0.4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1">
        <f t="shared" si="202"/>
        <v>41986.108726851846</v>
      </c>
      <c r="T2577" s="11">
        <f t="shared" si="203"/>
        <v>42016.108726851846</v>
      </c>
      <c r="U2577">
        <f t="shared" si="204"/>
        <v>2014</v>
      </c>
    </row>
    <row r="2578" spans="1:21" ht="29.15" x14ac:dyDescent="0.4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1">
        <f t="shared" si="202"/>
        <v>42060.00980324074</v>
      </c>
      <c r="T2578" s="11">
        <f t="shared" si="203"/>
        <v>42104.968136574069</v>
      </c>
      <c r="U2578">
        <f t="shared" si="204"/>
        <v>2015</v>
      </c>
    </row>
    <row r="2579" spans="1:21" ht="43.75" x14ac:dyDescent="0.4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1">
        <f t="shared" si="202"/>
        <v>41830.820567129631</v>
      </c>
      <c r="T2579" s="11">
        <f t="shared" si="203"/>
        <v>41855.820567129631</v>
      </c>
      <c r="U2579">
        <f t="shared" si="204"/>
        <v>2014</v>
      </c>
    </row>
    <row r="2580" spans="1:21" ht="58.3" x14ac:dyDescent="0.4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1">
        <f t="shared" si="202"/>
        <v>42238.022905092599</v>
      </c>
      <c r="T2580" s="11">
        <f t="shared" si="203"/>
        <v>42286.708333333328</v>
      </c>
      <c r="U2580">
        <f t="shared" si="204"/>
        <v>2015</v>
      </c>
    </row>
    <row r="2581" spans="1:21" ht="43.75" x14ac:dyDescent="0.4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1">
        <f t="shared" si="202"/>
        <v>41837.829895833333</v>
      </c>
      <c r="T2581" s="11">
        <f t="shared" si="203"/>
        <v>41897.829895833333</v>
      </c>
      <c r="U2581">
        <f t="shared" si="204"/>
        <v>2014</v>
      </c>
    </row>
    <row r="2582" spans="1:21" ht="43.75" x14ac:dyDescent="0.4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1">
        <f t="shared" si="202"/>
        <v>42110.326423611114</v>
      </c>
      <c r="T2582" s="11">
        <f t="shared" si="203"/>
        <v>42140.125</v>
      </c>
      <c r="U2582">
        <f t="shared" si="204"/>
        <v>2015</v>
      </c>
    </row>
    <row r="2583" spans="1:21" ht="43.75" x14ac:dyDescent="0.4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29.15" x14ac:dyDescent="0.4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43.75" x14ac:dyDescent="0.4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29.15" x14ac:dyDescent="0.4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3.75" x14ac:dyDescent="0.4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29.15" x14ac:dyDescent="0.4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3.75" x14ac:dyDescent="0.4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58.3" x14ac:dyDescent="0.4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43.75" x14ac:dyDescent="0.4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43.75" x14ac:dyDescent="0.4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43.75" x14ac:dyDescent="0.4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58.3" x14ac:dyDescent="0.4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3.75" x14ac:dyDescent="0.4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3.75" x14ac:dyDescent="0.4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29.15" x14ac:dyDescent="0.4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43.75" x14ac:dyDescent="0.4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3.75" x14ac:dyDescent="0.4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43.75" x14ac:dyDescent="0.4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29.15" x14ac:dyDescent="0.4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43.75" x14ac:dyDescent="0.4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58.3" x14ac:dyDescent="0.4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3.75" x14ac:dyDescent="0.4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29.15" x14ac:dyDescent="0.4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3.75" x14ac:dyDescent="0.4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43.75" x14ac:dyDescent="0.4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58.3" x14ac:dyDescent="0.4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43.75" x14ac:dyDescent="0.4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3.75" x14ac:dyDescent="0.4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58.3" x14ac:dyDescent="0.4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43.75" x14ac:dyDescent="0.4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58.3" x14ac:dyDescent="0.4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3.75" x14ac:dyDescent="0.4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43.75" x14ac:dyDescent="0.4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43.75" x14ac:dyDescent="0.4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43.75" x14ac:dyDescent="0.4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3.75" x14ac:dyDescent="0.4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1">
        <f t="shared" si="202"/>
        <v>42211.99454861111</v>
      </c>
      <c r="T2618" s="11">
        <f t="shared" si="203"/>
        <v>42241.99454861111</v>
      </c>
      <c r="U2618">
        <f t="shared" si="204"/>
        <v>2015</v>
      </c>
    </row>
    <row r="2619" spans="1:21" ht="43.75" x14ac:dyDescent="0.4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1">
        <f t="shared" si="202"/>
        <v>41902.874432870369</v>
      </c>
      <c r="T2619" s="11">
        <f t="shared" si="203"/>
        <v>41932.874432870369</v>
      </c>
      <c r="U2619">
        <f t="shared" si="204"/>
        <v>2014</v>
      </c>
    </row>
    <row r="2620" spans="1:21" ht="29.15" x14ac:dyDescent="0.4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1">
        <f t="shared" si="202"/>
        <v>42279.792372685188</v>
      </c>
      <c r="T2620" s="11">
        <f t="shared" si="203"/>
        <v>42339.834039351852</v>
      </c>
      <c r="U2620">
        <f t="shared" si="204"/>
        <v>2015</v>
      </c>
    </row>
    <row r="2621" spans="1:21" ht="43.75" x14ac:dyDescent="0.4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1">
        <f t="shared" si="202"/>
        <v>42273.884305555555</v>
      </c>
      <c r="T2621" s="11">
        <f t="shared" si="203"/>
        <v>42300.458333333328</v>
      </c>
      <c r="U2621">
        <f t="shared" si="204"/>
        <v>2015</v>
      </c>
    </row>
    <row r="2622" spans="1:21" ht="43.75" x14ac:dyDescent="0.4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1">
        <f t="shared" si="202"/>
        <v>42251.16715277778</v>
      </c>
      <c r="T2622" s="11">
        <f t="shared" si="203"/>
        <v>42288.041666666672</v>
      </c>
      <c r="U2622">
        <f t="shared" si="204"/>
        <v>2015</v>
      </c>
    </row>
    <row r="2623" spans="1:21" ht="43.75" x14ac:dyDescent="0.4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1">
        <f t="shared" si="202"/>
        <v>42115.74754629629</v>
      </c>
      <c r="T2623" s="11">
        <f t="shared" si="203"/>
        <v>42145.74754629629</v>
      </c>
      <c r="U2623">
        <f t="shared" si="204"/>
        <v>2015</v>
      </c>
    </row>
    <row r="2624" spans="1:21" ht="43.75" x14ac:dyDescent="0.4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1">
        <f t="shared" si="202"/>
        <v>42689.74324074074</v>
      </c>
      <c r="T2624" s="11">
        <f t="shared" si="203"/>
        <v>42734.74324074074</v>
      </c>
      <c r="U2624">
        <f t="shared" si="204"/>
        <v>2016</v>
      </c>
    </row>
    <row r="2625" spans="1:21" ht="43.75" x14ac:dyDescent="0.4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1">
        <f t="shared" si="202"/>
        <v>42692.256550925929</v>
      </c>
      <c r="T2625" s="11">
        <f t="shared" si="203"/>
        <v>42706.256550925929</v>
      </c>
      <c r="U2625">
        <f t="shared" si="204"/>
        <v>2016</v>
      </c>
    </row>
    <row r="2626" spans="1:21" ht="43.75" x14ac:dyDescent="0.4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1">
        <f t="shared" si="202"/>
        <v>41144.42155092593</v>
      </c>
      <c r="T2626" s="11">
        <f t="shared" si="203"/>
        <v>41165.42155092593</v>
      </c>
      <c r="U2626">
        <f t="shared" si="204"/>
        <v>2012</v>
      </c>
    </row>
    <row r="2627" spans="1:21" ht="58.3" x14ac:dyDescent="0.4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0" t="s">
        <v>8317</v>
      </c>
      <c r="R2627" t="s">
        <v>8353</v>
      </c>
      <c r="S2627" s="11">
        <f t="shared" ref="S2627:S2690" si="207">(((J2627/60)/60)/24)+DATE(1970,1,1)</f>
        <v>42658.810277777782</v>
      </c>
      <c r="T2627" s="11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75" x14ac:dyDescent="0.4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1">
        <f t="shared" si="207"/>
        <v>42128.628113425926</v>
      </c>
      <c r="T2628" s="11">
        <f t="shared" si="208"/>
        <v>42158.628113425926</v>
      </c>
      <c r="U2628">
        <f t="shared" si="209"/>
        <v>2015</v>
      </c>
    </row>
    <row r="2629" spans="1:21" ht="43.75" x14ac:dyDescent="0.4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43.75" x14ac:dyDescent="0.4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29.15" x14ac:dyDescent="0.4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43.75" x14ac:dyDescent="0.4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3.75" x14ac:dyDescent="0.4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3.75" x14ac:dyDescent="0.4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43.75" x14ac:dyDescent="0.4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3.75" x14ac:dyDescent="0.4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43.75" x14ac:dyDescent="0.4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58.3" x14ac:dyDescent="0.4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29.15" x14ac:dyDescent="0.4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3.75" x14ac:dyDescent="0.4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43.75" x14ac:dyDescent="0.4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58.3" x14ac:dyDescent="0.4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29.15" x14ac:dyDescent="0.4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58.3" x14ac:dyDescent="0.4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58.3" x14ac:dyDescent="0.4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1">
        <f t="shared" si="207"/>
        <v>42689.582349537035</v>
      </c>
      <c r="T2645" s="11">
        <f t="shared" si="208"/>
        <v>42725.332638888889</v>
      </c>
      <c r="U2645">
        <f t="shared" si="209"/>
        <v>2016</v>
      </c>
    </row>
    <row r="2646" spans="1:21" ht="43.75" x14ac:dyDescent="0.4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1">
        <f t="shared" si="207"/>
        <v>42774.792071759264</v>
      </c>
      <c r="T2646" s="11">
        <f t="shared" si="208"/>
        <v>42804.792071759264</v>
      </c>
      <c r="U2646">
        <f t="shared" si="209"/>
        <v>2017</v>
      </c>
    </row>
    <row r="2647" spans="1:21" ht="43.75" x14ac:dyDescent="0.4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1">
        <f t="shared" si="207"/>
        <v>41921.842627314814</v>
      </c>
      <c r="T2647" s="11">
        <f t="shared" si="208"/>
        <v>41951.884293981479</v>
      </c>
      <c r="U2647">
        <f t="shared" si="209"/>
        <v>2014</v>
      </c>
    </row>
    <row r="2648" spans="1:21" ht="43.75" x14ac:dyDescent="0.4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1">
        <f t="shared" si="207"/>
        <v>42226.313298611116</v>
      </c>
      <c r="T2648" s="11">
        <f t="shared" si="208"/>
        <v>42256.313298611116</v>
      </c>
      <c r="U2648">
        <f t="shared" si="209"/>
        <v>2015</v>
      </c>
    </row>
    <row r="2649" spans="1:21" ht="43.75" x14ac:dyDescent="0.4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1">
        <f t="shared" si="207"/>
        <v>42200.261793981481</v>
      </c>
      <c r="T2649" s="11">
        <f t="shared" si="208"/>
        <v>42230.261793981481</v>
      </c>
      <c r="U2649">
        <f t="shared" si="209"/>
        <v>2015</v>
      </c>
    </row>
    <row r="2650" spans="1:21" ht="58.3" x14ac:dyDescent="0.4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1">
        <f t="shared" si="207"/>
        <v>42408.714814814812</v>
      </c>
      <c r="T2650" s="11">
        <f t="shared" si="208"/>
        <v>42438.714814814812</v>
      </c>
      <c r="U2650">
        <f t="shared" si="209"/>
        <v>2016</v>
      </c>
    </row>
    <row r="2651" spans="1:21" ht="29.15" x14ac:dyDescent="0.4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1">
        <f t="shared" si="207"/>
        <v>42341.99700231482</v>
      </c>
      <c r="T2651" s="11">
        <f t="shared" si="208"/>
        <v>42401.99700231482</v>
      </c>
      <c r="U2651">
        <f t="shared" si="209"/>
        <v>2015</v>
      </c>
    </row>
    <row r="2652" spans="1:21" ht="58.3" x14ac:dyDescent="0.4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1">
        <f t="shared" si="207"/>
        <v>42695.624340277776</v>
      </c>
      <c r="T2652" s="11">
        <f t="shared" si="208"/>
        <v>42725.624340277776</v>
      </c>
      <c r="U2652">
        <f t="shared" si="209"/>
        <v>2016</v>
      </c>
    </row>
    <row r="2653" spans="1:21" ht="43.75" x14ac:dyDescent="0.4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1">
        <f t="shared" si="207"/>
        <v>42327.805659722217</v>
      </c>
      <c r="T2653" s="11">
        <f t="shared" si="208"/>
        <v>42355.805659722217</v>
      </c>
      <c r="U2653">
        <f t="shared" si="209"/>
        <v>2015</v>
      </c>
    </row>
    <row r="2654" spans="1:21" ht="43.75" x14ac:dyDescent="0.4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1">
        <f t="shared" si="207"/>
        <v>41953.158854166672</v>
      </c>
      <c r="T2654" s="11">
        <f t="shared" si="208"/>
        <v>41983.158854166672</v>
      </c>
      <c r="U2654">
        <f t="shared" si="209"/>
        <v>2014</v>
      </c>
    </row>
    <row r="2655" spans="1:21" ht="43.75" x14ac:dyDescent="0.4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1">
        <f t="shared" si="207"/>
        <v>41771.651932870373</v>
      </c>
      <c r="T2655" s="11">
        <f t="shared" si="208"/>
        <v>41803.166666666664</v>
      </c>
      <c r="U2655">
        <f t="shared" si="209"/>
        <v>2014</v>
      </c>
    </row>
    <row r="2656" spans="1:21" ht="43.75" x14ac:dyDescent="0.4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1">
        <f t="shared" si="207"/>
        <v>42055.600995370376</v>
      </c>
      <c r="T2656" s="11">
        <f t="shared" si="208"/>
        <v>42115.559328703705</v>
      </c>
      <c r="U2656">
        <f t="shared" si="209"/>
        <v>2015</v>
      </c>
    </row>
    <row r="2657" spans="1:21" x14ac:dyDescent="0.4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1">
        <f t="shared" si="207"/>
        <v>42381.866284722222</v>
      </c>
      <c r="T2657" s="11">
        <f t="shared" si="208"/>
        <v>42409.833333333328</v>
      </c>
      <c r="U2657">
        <f t="shared" si="209"/>
        <v>2016</v>
      </c>
    </row>
    <row r="2658" spans="1:21" ht="29.15" x14ac:dyDescent="0.4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1">
        <f t="shared" si="207"/>
        <v>42767.688518518517</v>
      </c>
      <c r="T2658" s="11">
        <f t="shared" si="208"/>
        <v>42806.791666666672</v>
      </c>
      <c r="U2658">
        <f t="shared" si="209"/>
        <v>2017</v>
      </c>
    </row>
    <row r="2659" spans="1:21" ht="43.75" x14ac:dyDescent="0.4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1">
        <f t="shared" si="207"/>
        <v>42551.928854166668</v>
      </c>
      <c r="T2659" s="11">
        <f t="shared" si="208"/>
        <v>42585.0625</v>
      </c>
      <c r="U2659">
        <f t="shared" si="209"/>
        <v>2016</v>
      </c>
    </row>
    <row r="2660" spans="1:21" ht="43.75" x14ac:dyDescent="0.4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1">
        <f t="shared" si="207"/>
        <v>42551.884189814817</v>
      </c>
      <c r="T2660" s="11">
        <f t="shared" si="208"/>
        <v>42581.884189814817</v>
      </c>
      <c r="U2660">
        <f t="shared" si="209"/>
        <v>2016</v>
      </c>
    </row>
    <row r="2661" spans="1:21" x14ac:dyDescent="0.4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1">
        <f t="shared" si="207"/>
        <v>42082.069560185191</v>
      </c>
      <c r="T2661" s="11">
        <f t="shared" si="208"/>
        <v>42112.069560185191</v>
      </c>
      <c r="U2661">
        <f t="shared" si="209"/>
        <v>2015</v>
      </c>
    </row>
    <row r="2662" spans="1:21" ht="58.3" x14ac:dyDescent="0.4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1">
        <f t="shared" si="207"/>
        <v>42272.713171296295</v>
      </c>
      <c r="T2662" s="11">
        <f t="shared" si="208"/>
        <v>42332.754837962959</v>
      </c>
      <c r="U2662">
        <f t="shared" si="209"/>
        <v>2015</v>
      </c>
    </row>
    <row r="2663" spans="1:21" ht="43.75" x14ac:dyDescent="0.4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3.75" x14ac:dyDescent="0.4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43.75" x14ac:dyDescent="0.4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43.75" x14ac:dyDescent="0.4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43.75" x14ac:dyDescent="0.4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43.75" x14ac:dyDescent="0.4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58.3" x14ac:dyDescent="0.4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29.15" x14ac:dyDescent="0.4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43.75" x14ac:dyDescent="0.4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43.75" x14ac:dyDescent="0.4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3.75" x14ac:dyDescent="0.4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43.75" x14ac:dyDescent="0.4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43.75" x14ac:dyDescent="0.4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58.3" x14ac:dyDescent="0.4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58.3" x14ac:dyDescent="0.4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43.75" x14ac:dyDescent="0.4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3.75" x14ac:dyDescent="0.4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43.75" x14ac:dyDescent="0.4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58.3" x14ac:dyDescent="0.4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x14ac:dyDescent="0.4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1">
        <f t="shared" si="207"/>
        <v>42436.211701388893</v>
      </c>
      <c r="T2682" s="11">
        <f t="shared" si="208"/>
        <v>42466.170034722221</v>
      </c>
      <c r="U2682">
        <f t="shared" si="209"/>
        <v>2016</v>
      </c>
    </row>
    <row r="2683" spans="1:21" ht="43.75" x14ac:dyDescent="0.4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1">
        <f t="shared" si="207"/>
        <v>41805.895254629628</v>
      </c>
      <c r="T2683" s="11">
        <f t="shared" si="208"/>
        <v>41830.895254629628</v>
      </c>
      <c r="U2683">
        <f t="shared" si="209"/>
        <v>2014</v>
      </c>
    </row>
    <row r="2684" spans="1:21" ht="43.75" x14ac:dyDescent="0.4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1">
        <f t="shared" si="207"/>
        <v>41932.871990740743</v>
      </c>
      <c r="T2684" s="11">
        <f t="shared" si="208"/>
        <v>41965.249305555553</v>
      </c>
      <c r="U2684">
        <f t="shared" si="209"/>
        <v>2014</v>
      </c>
    </row>
    <row r="2685" spans="1:21" ht="43.75" x14ac:dyDescent="0.4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1">
        <f t="shared" si="207"/>
        <v>42034.75509259259</v>
      </c>
      <c r="T2685" s="11">
        <f t="shared" si="208"/>
        <v>42064.75509259259</v>
      </c>
      <c r="U2685">
        <f t="shared" si="209"/>
        <v>2015</v>
      </c>
    </row>
    <row r="2686" spans="1:21" ht="43.75" x14ac:dyDescent="0.4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1">
        <f t="shared" si="207"/>
        <v>41820.914641203701</v>
      </c>
      <c r="T2686" s="11">
        <f t="shared" si="208"/>
        <v>41860.914641203701</v>
      </c>
      <c r="U2686">
        <f t="shared" si="209"/>
        <v>2014</v>
      </c>
    </row>
    <row r="2687" spans="1:21" ht="43.75" x14ac:dyDescent="0.4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1">
        <f t="shared" si="207"/>
        <v>42061.69594907407</v>
      </c>
      <c r="T2687" s="11">
        <f t="shared" si="208"/>
        <v>42121.654282407413</v>
      </c>
      <c r="U2687">
        <f t="shared" si="209"/>
        <v>2015</v>
      </c>
    </row>
    <row r="2688" spans="1:21" ht="43.75" x14ac:dyDescent="0.4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1">
        <f t="shared" si="207"/>
        <v>41892.974803240737</v>
      </c>
      <c r="T2688" s="11">
        <f t="shared" si="208"/>
        <v>41912.974803240737</v>
      </c>
      <c r="U2688">
        <f t="shared" si="209"/>
        <v>2014</v>
      </c>
    </row>
    <row r="2689" spans="1:21" ht="43.75" x14ac:dyDescent="0.4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1">
        <f t="shared" si="207"/>
        <v>42154.64025462963</v>
      </c>
      <c r="T2689" s="11">
        <f t="shared" si="208"/>
        <v>42184.64025462963</v>
      </c>
      <c r="U2689">
        <f t="shared" si="209"/>
        <v>2015</v>
      </c>
    </row>
    <row r="2690" spans="1:21" ht="29.15" x14ac:dyDescent="0.4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1">
        <f t="shared" si="207"/>
        <v>42028.118865740747</v>
      </c>
      <c r="T2690" s="11">
        <f t="shared" si="208"/>
        <v>42059.125</v>
      </c>
      <c r="U2690">
        <f t="shared" si="209"/>
        <v>2015</v>
      </c>
    </row>
    <row r="2691" spans="1:21" ht="43.75" x14ac:dyDescent="0.4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0" t="s">
        <v>8334</v>
      </c>
      <c r="R2691" t="s">
        <v>8335</v>
      </c>
      <c r="S2691" s="11">
        <f t="shared" ref="S2691:S2754" si="212">(((J2691/60)/60)/24)+DATE(1970,1,1)</f>
        <v>42551.961689814809</v>
      </c>
      <c r="T2691" s="11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8.3" x14ac:dyDescent="0.4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1">
        <f t="shared" si="212"/>
        <v>42113.105046296296</v>
      </c>
      <c r="T2692" s="11">
        <f t="shared" si="213"/>
        <v>42158.105046296296</v>
      </c>
      <c r="U2692">
        <f t="shared" si="214"/>
        <v>2015</v>
      </c>
    </row>
    <row r="2693" spans="1:21" ht="29.15" x14ac:dyDescent="0.4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3.75" x14ac:dyDescent="0.4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43.75" x14ac:dyDescent="0.4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58.3" x14ac:dyDescent="0.4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43.75" x14ac:dyDescent="0.4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58.3" x14ac:dyDescent="0.4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3.75" x14ac:dyDescent="0.4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3.75" x14ac:dyDescent="0.4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3.75" x14ac:dyDescent="0.4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3.75" x14ac:dyDescent="0.4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43.75" x14ac:dyDescent="0.4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43.75" x14ac:dyDescent="0.4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29.15" x14ac:dyDescent="0.4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43.75" x14ac:dyDescent="0.4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29.15" x14ac:dyDescent="0.4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3.75" x14ac:dyDescent="0.4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3.75" x14ac:dyDescent="0.4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3.75" x14ac:dyDescent="0.4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3.75" x14ac:dyDescent="0.4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29.15" x14ac:dyDescent="0.4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43.75" x14ac:dyDescent="0.4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43.75" x14ac:dyDescent="0.4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43.75" x14ac:dyDescent="0.4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29.15" x14ac:dyDescent="0.4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43.75" x14ac:dyDescent="0.4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72.900000000000006" x14ac:dyDescent="0.4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3.75" x14ac:dyDescent="0.4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43.75" x14ac:dyDescent="0.4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43.75" x14ac:dyDescent="0.4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3.75" x14ac:dyDescent="0.4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43.75" x14ac:dyDescent="0.4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43.75" x14ac:dyDescent="0.4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58.3" x14ac:dyDescent="0.4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43.75" x14ac:dyDescent="0.4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43.75" x14ac:dyDescent="0.4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x14ac:dyDescent="0.4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3.75" x14ac:dyDescent="0.4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29.15" x14ac:dyDescent="0.4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29.15" x14ac:dyDescent="0.4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43.75" x14ac:dyDescent="0.4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58.3" x14ac:dyDescent="0.4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43.75" x14ac:dyDescent="0.4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58.3" x14ac:dyDescent="0.4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43.75" x14ac:dyDescent="0.4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43.75" x14ac:dyDescent="0.4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58.3" x14ac:dyDescent="0.4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43.75" x14ac:dyDescent="0.4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3.75" x14ac:dyDescent="0.4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43.75" x14ac:dyDescent="0.4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43.75" x14ac:dyDescent="0.4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29.15" x14ac:dyDescent="0.4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3.75" x14ac:dyDescent="0.4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58.3" x14ac:dyDescent="0.4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43.75" x14ac:dyDescent="0.4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1">
        <f t="shared" si="212"/>
        <v>40938.062476851854</v>
      </c>
      <c r="T2746" s="11">
        <f t="shared" si="213"/>
        <v>40968.062476851854</v>
      </c>
      <c r="U2746">
        <f t="shared" si="214"/>
        <v>2012</v>
      </c>
    </row>
    <row r="2747" spans="1:21" ht="43.75" x14ac:dyDescent="0.4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1">
        <f t="shared" si="212"/>
        <v>41044.988055555557</v>
      </c>
      <c r="T2747" s="11">
        <f t="shared" si="213"/>
        <v>41104.988055555557</v>
      </c>
      <c r="U2747">
        <f t="shared" si="214"/>
        <v>2012</v>
      </c>
    </row>
    <row r="2748" spans="1:21" ht="43.75" x14ac:dyDescent="0.4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1">
        <f t="shared" si="212"/>
        <v>41850.781377314815</v>
      </c>
      <c r="T2748" s="11">
        <f t="shared" si="213"/>
        <v>41880.781377314815</v>
      </c>
      <c r="U2748">
        <f t="shared" si="214"/>
        <v>2014</v>
      </c>
    </row>
    <row r="2749" spans="1:21" ht="43.75" x14ac:dyDescent="0.4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1">
        <f t="shared" si="212"/>
        <v>41044.64811342593</v>
      </c>
      <c r="T2749" s="11">
        <f t="shared" si="213"/>
        <v>41076.131944444445</v>
      </c>
      <c r="U2749">
        <f t="shared" si="214"/>
        <v>2012</v>
      </c>
    </row>
    <row r="2750" spans="1:21" ht="43.75" x14ac:dyDescent="0.4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1">
        <f t="shared" si="212"/>
        <v>42585.7106712963</v>
      </c>
      <c r="T2750" s="11">
        <f t="shared" si="213"/>
        <v>42615.7106712963</v>
      </c>
      <c r="U2750">
        <f t="shared" si="214"/>
        <v>2016</v>
      </c>
    </row>
    <row r="2751" spans="1:21" ht="29.15" x14ac:dyDescent="0.4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1">
        <f t="shared" si="212"/>
        <v>42068.799039351856</v>
      </c>
      <c r="T2751" s="11">
        <f t="shared" si="213"/>
        <v>42098.757372685184</v>
      </c>
      <c r="U2751">
        <f t="shared" si="214"/>
        <v>2015</v>
      </c>
    </row>
    <row r="2752" spans="1:21" ht="43.75" x14ac:dyDescent="0.4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1">
        <f t="shared" si="212"/>
        <v>41078.899826388886</v>
      </c>
      <c r="T2752" s="11">
        <f t="shared" si="213"/>
        <v>41090.833333333336</v>
      </c>
      <c r="U2752">
        <f t="shared" si="214"/>
        <v>2012</v>
      </c>
    </row>
    <row r="2753" spans="1:21" ht="43.75" x14ac:dyDescent="0.4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1">
        <f t="shared" si="212"/>
        <v>41747.887060185189</v>
      </c>
      <c r="T2753" s="11">
        <f t="shared" si="213"/>
        <v>41807.887060185189</v>
      </c>
      <c r="U2753">
        <f t="shared" si="214"/>
        <v>2014</v>
      </c>
    </row>
    <row r="2754" spans="1:21" ht="43.75" x14ac:dyDescent="0.4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1">
        <f t="shared" si="212"/>
        <v>40855.765092592592</v>
      </c>
      <c r="T2754" s="11">
        <f t="shared" si="213"/>
        <v>40895.765092592592</v>
      </c>
      <c r="U2754">
        <f t="shared" si="214"/>
        <v>2011</v>
      </c>
    </row>
    <row r="2755" spans="1:21" ht="43.75" x14ac:dyDescent="0.4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0" t="s">
        <v>8320</v>
      </c>
      <c r="R2755" t="s">
        <v>8356</v>
      </c>
      <c r="S2755" s="11">
        <f t="shared" ref="S2755:S2818" si="217">(((J2755/60)/60)/24)+DATE(1970,1,1)</f>
        <v>41117.900729166664</v>
      </c>
      <c r="T2755" s="11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75" x14ac:dyDescent="0.4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1">
        <f t="shared" si="217"/>
        <v>41863.636006944449</v>
      </c>
      <c r="T2756" s="11">
        <f t="shared" si="218"/>
        <v>41893.636006944449</v>
      </c>
      <c r="U2756">
        <f t="shared" si="219"/>
        <v>2014</v>
      </c>
    </row>
    <row r="2757" spans="1:21" ht="43.75" x14ac:dyDescent="0.4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3.75" x14ac:dyDescent="0.4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29.15" x14ac:dyDescent="0.4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58.3" x14ac:dyDescent="0.4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43.75" x14ac:dyDescent="0.4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43.75" x14ac:dyDescent="0.4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29.15" x14ac:dyDescent="0.4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3.75" x14ac:dyDescent="0.4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29.15" x14ac:dyDescent="0.4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43.75" x14ac:dyDescent="0.4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3.75" x14ac:dyDescent="0.4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43.75" x14ac:dyDescent="0.4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3.75" x14ac:dyDescent="0.4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3.75" x14ac:dyDescent="0.4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3.75" x14ac:dyDescent="0.4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43.75" x14ac:dyDescent="0.4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43.75" x14ac:dyDescent="0.4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3.75" x14ac:dyDescent="0.4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3.75" x14ac:dyDescent="0.4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43.75" x14ac:dyDescent="0.4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3.75" x14ac:dyDescent="0.4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58.3" x14ac:dyDescent="0.4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43.75" x14ac:dyDescent="0.4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58.3" x14ac:dyDescent="0.4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3.75" x14ac:dyDescent="0.4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29.15" x14ac:dyDescent="0.4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43.75" x14ac:dyDescent="0.4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29.15" x14ac:dyDescent="0.4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43.75" x14ac:dyDescent="0.4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3.75" x14ac:dyDescent="0.4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3.75" x14ac:dyDescent="0.4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29.15" x14ac:dyDescent="0.4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43.75" x14ac:dyDescent="0.4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43.75" x14ac:dyDescent="0.4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29.15" x14ac:dyDescent="0.4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43.75" x14ac:dyDescent="0.4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58.3" x14ac:dyDescent="0.4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3.75" x14ac:dyDescent="0.4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58.3" x14ac:dyDescent="0.4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58.3" x14ac:dyDescent="0.4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3.75" x14ac:dyDescent="0.4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3.75" x14ac:dyDescent="0.4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3.75" x14ac:dyDescent="0.4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58.3" x14ac:dyDescent="0.4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58.3" x14ac:dyDescent="0.4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3.75" x14ac:dyDescent="0.4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3.75" x14ac:dyDescent="0.4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43.75" x14ac:dyDescent="0.4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43.75" x14ac:dyDescent="0.4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43.75" x14ac:dyDescent="0.4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58.3" x14ac:dyDescent="0.4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3.75" x14ac:dyDescent="0.4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x14ac:dyDescent="0.4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43.75" x14ac:dyDescent="0.4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1">
        <f t="shared" si="217"/>
        <v>42208.84646990741</v>
      </c>
      <c r="T2810" s="11">
        <f t="shared" si="218"/>
        <v>42238.84646990741</v>
      </c>
      <c r="U2810">
        <f t="shared" si="219"/>
        <v>2015</v>
      </c>
    </row>
    <row r="2811" spans="1:21" ht="43.75" x14ac:dyDescent="0.4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1">
        <f t="shared" si="217"/>
        <v>42451.496817129635</v>
      </c>
      <c r="T2811" s="11">
        <f t="shared" si="218"/>
        <v>42459.610416666663</v>
      </c>
      <c r="U2811">
        <f t="shared" si="219"/>
        <v>2016</v>
      </c>
    </row>
    <row r="2812" spans="1:21" ht="43.75" x14ac:dyDescent="0.4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1">
        <f t="shared" si="217"/>
        <v>41759.13962962963</v>
      </c>
      <c r="T2812" s="11">
        <f t="shared" si="218"/>
        <v>41791.165972222225</v>
      </c>
      <c r="U2812">
        <f t="shared" si="219"/>
        <v>2014</v>
      </c>
    </row>
    <row r="2813" spans="1:21" ht="43.75" x14ac:dyDescent="0.4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1">
        <f t="shared" si="217"/>
        <v>42028.496562500004</v>
      </c>
      <c r="T2813" s="11">
        <f t="shared" si="218"/>
        <v>42058.496562500004</v>
      </c>
      <c r="U2813">
        <f t="shared" si="219"/>
        <v>2015</v>
      </c>
    </row>
    <row r="2814" spans="1:21" ht="43.75" x14ac:dyDescent="0.4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1">
        <f t="shared" si="217"/>
        <v>42054.74418981481</v>
      </c>
      <c r="T2814" s="11">
        <f t="shared" si="218"/>
        <v>42100.166666666672</v>
      </c>
      <c r="U2814">
        <f t="shared" si="219"/>
        <v>2015</v>
      </c>
    </row>
    <row r="2815" spans="1:21" ht="43.75" x14ac:dyDescent="0.4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1">
        <f t="shared" si="217"/>
        <v>42693.742604166662</v>
      </c>
      <c r="T2815" s="11">
        <f t="shared" si="218"/>
        <v>42718.742604166662</v>
      </c>
      <c r="U2815">
        <f t="shared" si="219"/>
        <v>2016</v>
      </c>
    </row>
    <row r="2816" spans="1:21" ht="43.75" x14ac:dyDescent="0.4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1">
        <f t="shared" si="217"/>
        <v>42103.399479166663</v>
      </c>
      <c r="T2816" s="11">
        <f t="shared" si="218"/>
        <v>42133.399479166663</v>
      </c>
      <c r="U2816">
        <f t="shared" si="219"/>
        <v>2015</v>
      </c>
    </row>
    <row r="2817" spans="1:21" ht="43.75" x14ac:dyDescent="0.4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1">
        <f t="shared" si="217"/>
        <v>42559.776724537034</v>
      </c>
      <c r="T2817" s="11">
        <f t="shared" si="218"/>
        <v>42589.776724537034</v>
      </c>
      <c r="U2817">
        <f t="shared" si="219"/>
        <v>2016</v>
      </c>
    </row>
    <row r="2818" spans="1:21" ht="43.75" x14ac:dyDescent="0.4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1">
        <f t="shared" si="217"/>
        <v>42188.467499999999</v>
      </c>
      <c r="T2818" s="11">
        <f t="shared" si="218"/>
        <v>42218.666666666672</v>
      </c>
      <c r="U2818">
        <f t="shared" si="219"/>
        <v>2015</v>
      </c>
    </row>
    <row r="2819" spans="1:21" ht="58.3" x14ac:dyDescent="0.4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0" t="s">
        <v>8315</v>
      </c>
      <c r="R2819" t="s">
        <v>8316</v>
      </c>
      <c r="S2819" s="11">
        <f t="shared" ref="S2819:S2882" si="222">(((J2819/60)/60)/24)+DATE(1970,1,1)</f>
        <v>42023.634976851856</v>
      </c>
      <c r="T2819" s="11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75" x14ac:dyDescent="0.4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1">
        <f t="shared" si="222"/>
        <v>42250.598217592589</v>
      </c>
      <c r="T2820" s="11">
        <f t="shared" si="223"/>
        <v>42270.598217592589</v>
      </c>
      <c r="U2820">
        <f t="shared" si="224"/>
        <v>2015</v>
      </c>
    </row>
    <row r="2821" spans="1:21" ht="43.75" x14ac:dyDescent="0.4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43.75" x14ac:dyDescent="0.4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58.3" x14ac:dyDescent="0.4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58.3" x14ac:dyDescent="0.4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58.3" x14ac:dyDescent="0.4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43.75" x14ac:dyDescent="0.4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58.3" x14ac:dyDescent="0.4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58.3" x14ac:dyDescent="0.4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58.3" x14ac:dyDescent="0.4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43.75" x14ac:dyDescent="0.4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43.75" x14ac:dyDescent="0.4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29.15" x14ac:dyDescent="0.4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43.75" x14ac:dyDescent="0.4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43.75" x14ac:dyDescent="0.4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x14ac:dyDescent="0.4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3.75" x14ac:dyDescent="0.4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3.75" x14ac:dyDescent="0.4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58.3" x14ac:dyDescent="0.4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58.3" x14ac:dyDescent="0.4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3.75" x14ac:dyDescent="0.4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43.75" x14ac:dyDescent="0.4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58.3" x14ac:dyDescent="0.4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43.75" x14ac:dyDescent="0.4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43.75" x14ac:dyDescent="0.4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43.75" x14ac:dyDescent="0.4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43.75" x14ac:dyDescent="0.4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3.75" x14ac:dyDescent="0.4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58.3" x14ac:dyDescent="0.4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43.75" x14ac:dyDescent="0.4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58.3" x14ac:dyDescent="0.4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43.75" x14ac:dyDescent="0.4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43.75" x14ac:dyDescent="0.4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43.75" x14ac:dyDescent="0.4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3.75" x14ac:dyDescent="0.4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43.75" x14ac:dyDescent="0.4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3.75" x14ac:dyDescent="0.4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58.3" x14ac:dyDescent="0.4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3.75" x14ac:dyDescent="0.4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58.3" x14ac:dyDescent="0.4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43.75" x14ac:dyDescent="0.4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43.75" x14ac:dyDescent="0.4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58.3" x14ac:dyDescent="0.4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43.75" x14ac:dyDescent="0.4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3.75" x14ac:dyDescent="0.4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43.75" x14ac:dyDescent="0.4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x14ac:dyDescent="0.4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43.75" x14ac:dyDescent="0.4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3.75" x14ac:dyDescent="0.4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58.3" x14ac:dyDescent="0.4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58.3" x14ac:dyDescent="0.4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58.3" x14ac:dyDescent="0.4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58.3" x14ac:dyDescent="0.4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3.75" x14ac:dyDescent="0.4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43.75" x14ac:dyDescent="0.4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1">
        <f t="shared" si="222"/>
        <v>42115.11618055556</v>
      </c>
      <c r="T2874" s="11">
        <f t="shared" si="223"/>
        <v>42175.11618055556</v>
      </c>
      <c r="U2874">
        <f t="shared" si="224"/>
        <v>2015</v>
      </c>
    </row>
    <row r="2875" spans="1:21" ht="58.3" x14ac:dyDescent="0.4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1">
        <f t="shared" si="222"/>
        <v>42002.817488425921</v>
      </c>
      <c r="T2875" s="11">
        <f t="shared" si="223"/>
        <v>42032.817488425921</v>
      </c>
      <c r="U2875">
        <f t="shared" si="224"/>
        <v>2014</v>
      </c>
    </row>
    <row r="2876" spans="1:21" ht="43.75" x14ac:dyDescent="0.4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1">
        <f t="shared" si="222"/>
        <v>42722.84474537037</v>
      </c>
      <c r="T2876" s="11">
        <f t="shared" si="223"/>
        <v>42752.84474537037</v>
      </c>
      <c r="U2876">
        <f t="shared" si="224"/>
        <v>2016</v>
      </c>
    </row>
    <row r="2877" spans="1:21" ht="43.75" x14ac:dyDescent="0.4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1">
        <f t="shared" si="222"/>
        <v>42465.128391203703</v>
      </c>
      <c r="T2877" s="11">
        <f t="shared" si="223"/>
        <v>42495.128391203703</v>
      </c>
      <c r="U2877">
        <f t="shared" si="224"/>
        <v>2016</v>
      </c>
    </row>
    <row r="2878" spans="1:21" ht="43.75" x14ac:dyDescent="0.4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1">
        <f t="shared" si="222"/>
        <v>42171.743969907402</v>
      </c>
      <c r="T2878" s="11">
        <f t="shared" si="223"/>
        <v>42201.743969907402</v>
      </c>
      <c r="U2878">
        <f t="shared" si="224"/>
        <v>2015</v>
      </c>
    </row>
    <row r="2879" spans="1:21" ht="43.75" x14ac:dyDescent="0.4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1">
        <f t="shared" si="222"/>
        <v>42672.955138888887</v>
      </c>
      <c r="T2879" s="11">
        <f t="shared" si="223"/>
        <v>42704.708333333328</v>
      </c>
      <c r="U2879">
        <f t="shared" si="224"/>
        <v>2016</v>
      </c>
    </row>
    <row r="2880" spans="1:21" ht="43.75" x14ac:dyDescent="0.4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1">
        <f t="shared" si="222"/>
        <v>42128.615682870368</v>
      </c>
      <c r="T2880" s="11">
        <f t="shared" si="223"/>
        <v>42188.615682870368</v>
      </c>
      <c r="U2880">
        <f t="shared" si="224"/>
        <v>2015</v>
      </c>
    </row>
    <row r="2881" spans="1:21" ht="43.75" x14ac:dyDescent="0.4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1">
        <f t="shared" si="222"/>
        <v>42359.725243055553</v>
      </c>
      <c r="T2881" s="11">
        <f t="shared" si="223"/>
        <v>42389.725243055553</v>
      </c>
      <c r="U2881">
        <f t="shared" si="224"/>
        <v>2015</v>
      </c>
    </row>
    <row r="2882" spans="1:21" ht="43.75" x14ac:dyDescent="0.4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1">
        <f t="shared" si="222"/>
        <v>42192.905694444446</v>
      </c>
      <c r="T2882" s="11">
        <f t="shared" si="223"/>
        <v>42236.711805555555</v>
      </c>
      <c r="U2882">
        <f t="shared" si="224"/>
        <v>2015</v>
      </c>
    </row>
    <row r="2883" spans="1:21" ht="43.75" x14ac:dyDescent="0.4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0" t="s">
        <v>8315</v>
      </c>
      <c r="R2883" t="s">
        <v>8316</v>
      </c>
      <c r="S2883" s="11">
        <f t="shared" ref="S2883:S2946" si="227">(((J2883/60)/60)/24)+DATE(1970,1,1)</f>
        <v>41916.597638888888</v>
      </c>
      <c r="T2883" s="11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75" x14ac:dyDescent="0.4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1">
        <f t="shared" si="227"/>
        <v>42461.596273148149</v>
      </c>
      <c r="T2884" s="11">
        <f t="shared" si="228"/>
        <v>42491.596273148149</v>
      </c>
      <c r="U2884">
        <f t="shared" si="229"/>
        <v>2016</v>
      </c>
    </row>
    <row r="2885" spans="1:21" ht="58.3" x14ac:dyDescent="0.4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29.15" x14ac:dyDescent="0.4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29.15" x14ac:dyDescent="0.4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43.75" x14ac:dyDescent="0.4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43.75" x14ac:dyDescent="0.4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43.75" x14ac:dyDescent="0.4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3.75" x14ac:dyDescent="0.4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43.75" x14ac:dyDescent="0.4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43.75" x14ac:dyDescent="0.4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3.75" x14ac:dyDescent="0.4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x14ac:dyDescent="0.4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29.15" x14ac:dyDescent="0.4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43.75" x14ac:dyDescent="0.4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3.75" x14ac:dyDescent="0.4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43.75" x14ac:dyDescent="0.4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43.75" x14ac:dyDescent="0.4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43.75" x14ac:dyDescent="0.4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58.3" x14ac:dyDescent="0.4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43.75" x14ac:dyDescent="0.4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43.75" x14ac:dyDescent="0.4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43.75" x14ac:dyDescent="0.4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43.75" x14ac:dyDescent="0.4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3.75" x14ac:dyDescent="0.4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58.3" x14ac:dyDescent="0.4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43.75" x14ac:dyDescent="0.4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58.3" x14ac:dyDescent="0.4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58.3" x14ac:dyDescent="0.4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3.75" x14ac:dyDescent="0.4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58.3" x14ac:dyDescent="0.4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43.75" x14ac:dyDescent="0.4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43.75" x14ac:dyDescent="0.4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29.15" x14ac:dyDescent="0.4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3.75" x14ac:dyDescent="0.4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43.75" x14ac:dyDescent="0.4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3.75" x14ac:dyDescent="0.4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3.75" x14ac:dyDescent="0.4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3.75" x14ac:dyDescent="0.4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43.75" x14ac:dyDescent="0.4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29.15" x14ac:dyDescent="0.4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43.75" x14ac:dyDescent="0.4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1">
        <f t="shared" si="227"/>
        <v>42097.874155092592</v>
      </c>
      <c r="T2924" s="11">
        <f t="shared" si="228"/>
        <v>42142.874155092592</v>
      </c>
      <c r="U2924">
        <f t="shared" si="229"/>
        <v>2015</v>
      </c>
    </row>
    <row r="2925" spans="1:21" ht="43.75" x14ac:dyDescent="0.4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43.75" x14ac:dyDescent="0.4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3.75" x14ac:dyDescent="0.4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43.75" x14ac:dyDescent="0.4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43.75" x14ac:dyDescent="0.4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29.15" x14ac:dyDescent="0.4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43.75" x14ac:dyDescent="0.4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43.75" x14ac:dyDescent="0.4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58.3" x14ac:dyDescent="0.4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43.75" x14ac:dyDescent="0.4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43.75" x14ac:dyDescent="0.4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3.75" x14ac:dyDescent="0.4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3.75" x14ac:dyDescent="0.4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43.75" x14ac:dyDescent="0.4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1">
        <f t="shared" si="227"/>
        <v>41912.650729166664</v>
      </c>
      <c r="T2938" s="11">
        <f t="shared" si="228"/>
        <v>41925.207638888889</v>
      </c>
      <c r="U2938">
        <f t="shared" si="229"/>
        <v>2014</v>
      </c>
    </row>
    <row r="2939" spans="1:21" ht="29.15" x14ac:dyDescent="0.4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1">
        <f t="shared" si="227"/>
        <v>41803.457326388889</v>
      </c>
      <c r="T2939" s="11">
        <f t="shared" si="228"/>
        <v>41833.457326388889</v>
      </c>
      <c r="U2939">
        <f t="shared" si="229"/>
        <v>2014</v>
      </c>
    </row>
    <row r="2940" spans="1:21" ht="43.75" x14ac:dyDescent="0.4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1">
        <f t="shared" si="227"/>
        <v>42004.703865740739</v>
      </c>
      <c r="T2940" s="11">
        <f t="shared" si="228"/>
        <v>42034.703865740739</v>
      </c>
      <c r="U2940">
        <f t="shared" si="229"/>
        <v>2014</v>
      </c>
    </row>
    <row r="2941" spans="1:21" ht="43.75" x14ac:dyDescent="0.4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1">
        <f t="shared" si="227"/>
        <v>41845.809166666666</v>
      </c>
      <c r="T2941" s="11">
        <f t="shared" si="228"/>
        <v>41879.041666666664</v>
      </c>
      <c r="U2941">
        <f t="shared" si="229"/>
        <v>2014</v>
      </c>
    </row>
    <row r="2942" spans="1:21" ht="43.75" x14ac:dyDescent="0.4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1">
        <f t="shared" si="227"/>
        <v>41982.773356481484</v>
      </c>
      <c r="T2942" s="11">
        <f t="shared" si="228"/>
        <v>42022.773356481484</v>
      </c>
      <c r="U2942">
        <f t="shared" si="229"/>
        <v>2014</v>
      </c>
    </row>
    <row r="2943" spans="1:21" ht="43.75" x14ac:dyDescent="0.4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1">
        <f t="shared" si="227"/>
        <v>42034.960127314815</v>
      </c>
      <c r="T2943" s="11">
        <f t="shared" si="228"/>
        <v>42064.960127314815</v>
      </c>
      <c r="U2943">
        <f t="shared" si="229"/>
        <v>2015</v>
      </c>
    </row>
    <row r="2944" spans="1:21" ht="43.75" x14ac:dyDescent="0.4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1">
        <f t="shared" si="227"/>
        <v>42334.803923611107</v>
      </c>
      <c r="T2944" s="11">
        <f t="shared" si="228"/>
        <v>42354.845833333333</v>
      </c>
      <c r="U2944">
        <f t="shared" si="229"/>
        <v>2015</v>
      </c>
    </row>
    <row r="2945" spans="1:21" ht="43.75" x14ac:dyDescent="0.4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1">
        <f t="shared" si="227"/>
        <v>42077.129398148143</v>
      </c>
      <c r="T2945" s="11">
        <f t="shared" si="228"/>
        <v>42107.129398148143</v>
      </c>
      <c r="U2945">
        <f t="shared" si="229"/>
        <v>2015</v>
      </c>
    </row>
    <row r="2946" spans="1:21" ht="43.75" x14ac:dyDescent="0.4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1">
        <f t="shared" si="227"/>
        <v>42132.9143287037</v>
      </c>
      <c r="T2946" s="11">
        <f t="shared" si="228"/>
        <v>42162.9143287037</v>
      </c>
      <c r="U2946">
        <f t="shared" si="229"/>
        <v>2015</v>
      </c>
    </row>
    <row r="2947" spans="1:21" ht="58.3" x14ac:dyDescent="0.4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0" t="s">
        <v>8315</v>
      </c>
      <c r="R2947" t="s">
        <v>8355</v>
      </c>
      <c r="S2947" s="11">
        <f t="shared" ref="S2947:S3010" si="232">(((J2947/60)/60)/24)+DATE(1970,1,1)</f>
        <v>42118.139583333337</v>
      </c>
      <c r="T2947" s="11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75" x14ac:dyDescent="0.4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1">
        <f t="shared" si="232"/>
        <v>42567.531157407408</v>
      </c>
      <c r="T2948" s="11">
        <f t="shared" si="233"/>
        <v>42597.531157407408</v>
      </c>
      <c r="U2948">
        <f t="shared" si="234"/>
        <v>2016</v>
      </c>
    </row>
    <row r="2949" spans="1:21" ht="58.3" x14ac:dyDescent="0.4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58.3" x14ac:dyDescent="0.4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43.75" x14ac:dyDescent="0.4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43.75" x14ac:dyDescent="0.4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58.3" x14ac:dyDescent="0.4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1">
        <f t="shared" si="232"/>
        <v>41872.802928240737</v>
      </c>
      <c r="T2953" s="11">
        <f t="shared" si="233"/>
        <v>41917.802928240737</v>
      </c>
      <c r="U2953">
        <f t="shared" si="234"/>
        <v>2014</v>
      </c>
    </row>
    <row r="2954" spans="1:21" ht="43.75" x14ac:dyDescent="0.4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1">
        <f t="shared" si="232"/>
        <v>42628.690266203703</v>
      </c>
      <c r="T2954" s="11">
        <f t="shared" si="233"/>
        <v>42660.166666666672</v>
      </c>
      <c r="U2954">
        <f t="shared" si="234"/>
        <v>2016</v>
      </c>
    </row>
    <row r="2955" spans="1:21" ht="43.75" x14ac:dyDescent="0.4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1">
        <f t="shared" si="232"/>
        <v>42255.791909722218</v>
      </c>
      <c r="T2955" s="11">
        <f t="shared" si="233"/>
        <v>42285.791909722218</v>
      </c>
      <c r="U2955">
        <f t="shared" si="234"/>
        <v>2015</v>
      </c>
    </row>
    <row r="2956" spans="1:21" ht="43.75" x14ac:dyDescent="0.4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1">
        <f t="shared" si="232"/>
        <v>42790.583368055552</v>
      </c>
      <c r="T2956" s="11">
        <f t="shared" si="233"/>
        <v>42810.541701388895</v>
      </c>
      <c r="U2956">
        <f t="shared" si="234"/>
        <v>2017</v>
      </c>
    </row>
    <row r="2957" spans="1:21" ht="29.15" x14ac:dyDescent="0.4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1">
        <f t="shared" si="232"/>
        <v>42141.741307870368</v>
      </c>
      <c r="T2957" s="11">
        <f t="shared" si="233"/>
        <v>42171.741307870368</v>
      </c>
      <c r="U2957">
        <f t="shared" si="234"/>
        <v>2015</v>
      </c>
    </row>
    <row r="2958" spans="1:21" ht="43.75" x14ac:dyDescent="0.4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1">
        <f t="shared" si="232"/>
        <v>42464.958912037036</v>
      </c>
      <c r="T2958" s="11">
        <f t="shared" si="233"/>
        <v>42494.958912037036</v>
      </c>
      <c r="U2958">
        <f t="shared" si="234"/>
        <v>2016</v>
      </c>
    </row>
    <row r="2959" spans="1:21" ht="43.75" x14ac:dyDescent="0.4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1">
        <f t="shared" si="232"/>
        <v>42031.011249999996</v>
      </c>
      <c r="T2959" s="11">
        <f t="shared" si="233"/>
        <v>42090.969583333332</v>
      </c>
      <c r="U2959">
        <f t="shared" si="234"/>
        <v>2015</v>
      </c>
    </row>
    <row r="2960" spans="1:21" ht="43.75" x14ac:dyDescent="0.4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1">
        <f t="shared" si="232"/>
        <v>42438.779131944444</v>
      </c>
      <c r="T2960" s="11">
        <f t="shared" si="233"/>
        <v>42498.73746527778</v>
      </c>
      <c r="U2960">
        <f t="shared" si="234"/>
        <v>2016</v>
      </c>
    </row>
    <row r="2961" spans="1:21" ht="43.75" x14ac:dyDescent="0.4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1">
        <f t="shared" si="232"/>
        <v>42498.008391203708</v>
      </c>
      <c r="T2961" s="11">
        <f t="shared" si="233"/>
        <v>42528.008391203708</v>
      </c>
      <c r="U2961">
        <f t="shared" si="234"/>
        <v>2016</v>
      </c>
    </row>
    <row r="2962" spans="1:21" ht="43.75" x14ac:dyDescent="0.4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1">
        <f t="shared" si="232"/>
        <v>41863.757210648146</v>
      </c>
      <c r="T2962" s="11">
        <f t="shared" si="233"/>
        <v>41893.757210648146</v>
      </c>
      <c r="U2962">
        <f t="shared" si="234"/>
        <v>2014</v>
      </c>
    </row>
    <row r="2963" spans="1:21" ht="43.75" x14ac:dyDescent="0.4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43.75" x14ac:dyDescent="0.4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58.3" x14ac:dyDescent="0.4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43.75" x14ac:dyDescent="0.4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58.3" x14ac:dyDescent="0.4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43.75" x14ac:dyDescent="0.4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3.75" x14ac:dyDescent="0.4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29.15" x14ac:dyDescent="0.4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43.75" x14ac:dyDescent="0.4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3.75" x14ac:dyDescent="0.4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43.75" x14ac:dyDescent="0.4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29.15" x14ac:dyDescent="0.4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43.75" x14ac:dyDescent="0.4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58.3" x14ac:dyDescent="0.4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43.75" x14ac:dyDescent="0.4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3.75" x14ac:dyDescent="0.4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58.3" x14ac:dyDescent="0.4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58.3" x14ac:dyDescent="0.4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43.75" x14ac:dyDescent="0.4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3.75" x14ac:dyDescent="0.4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58.3" x14ac:dyDescent="0.4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43.75" x14ac:dyDescent="0.4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3.75" x14ac:dyDescent="0.4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58.3" x14ac:dyDescent="0.4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58.3" x14ac:dyDescent="0.4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3.75" x14ac:dyDescent="0.4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58.3" x14ac:dyDescent="0.4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43.75" x14ac:dyDescent="0.4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x14ac:dyDescent="0.4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43.75" x14ac:dyDescent="0.4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43.75" x14ac:dyDescent="0.4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3.75" x14ac:dyDescent="0.4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x14ac:dyDescent="0.4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3.75" x14ac:dyDescent="0.4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43.75" x14ac:dyDescent="0.4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29.15" x14ac:dyDescent="0.4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43.75" x14ac:dyDescent="0.4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43.75" x14ac:dyDescent="0.4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43.75" x14ac:dyDescent="0.4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43.75" x14ac:dyDescent="0.4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1">
        <f t="shared" si="232"/>
        <v>42752.827199074076</v>
      </c>
      <c r="T3002" s="11">
        <f t="shared" si="233"/>
        <v>42766.75</v>
      </c>
      <c r="U3002">
        <f t="shared" si="234"/>
        <v>2017</v>
      </c>
    </row>
    <row r="3003" spans="1:21" ht="43.75" x14ac:dyDescent="0.4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1">
        <f t="shared" si="232"/>
        <v>42534.895625000005</v>
      </c>
      <c r="T3003" s="11">
        <f t="shared" si="233"/>
        <v>42564.895625000005</v>
      </c>
      <c r="U3003">
        <f t="shared" si="234"/>
        <v>2016</v>
      </c>
    </row>
    <row r="3004" spans="1:21" ht="29.15" x14ac:dyDescent="0.4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1">
        <f t="shared" si="232"/>
        <v>41239.83625</v>
      </c>
      <c r="T3004" s="11">
        <f t="shared" si="233"/>
        <v>41269.83625</v>
      </c>
      <c r="U3004">
        <f t="shared" si="234"/>
        <v>2012</v>
      </c>
    </row>
    <row r="3005" spans="1:21" ht="43.75" x14ac:dyDescent="0.4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1">
        <f t="shared" si="232"/>
        <v>42398.849259259259</v>
      </c>
      <c r="T3005" s="11">
        <f t="shared" si="233"/>
        <v>42430.249305555553</v>
      </c>
      <c r="U3005">
        <f t="shared" si="234"/>
        <v>2016</v>
      </c>
    </row>
    <row r="3006" spans="1:21" ht="58.3" x14ac:dyDescent="0.4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1">
        <f t="shared" si="232"/>
        <v>41928.881064814814</v>
      </c>
      <c r="T3006" s="11">
        <f t="shared" si="233"/>
        <v>41958.922731481478</v>
      </c>
      <c r="U3006">
        <f t="shared" si="234"/>
        <v>2014</v>
      </c>
    </row>
    <row r="3007" spans="1:21" ht="58.3" x14ac:dyDescent="0.4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1">
        <f t="shared" si="232"/>
        <v>41888.674826388888</v>
      </c>
      <c r="T3007" s="11">
        <f t="shared" si="233"/>
        <v>41918.674826388888</v>
      </c>
      <c r="U3007">
        <f t="shared" si="234"/>
        <v>2014</v>
      </c>
    </row>
    <row r="3008" spans="1:21" ht="29.15" x14ac:dyDescent="0.4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1">
        <f t="shared" si="232"/>
        <v>41957.756840277783</v>
      </c>
      <c r="T3008" s="11">
        <f t="shared" si="233"/>
        <v>41987.756840277783</v>
      </c>
      <c r="U3008">
        <f t="shared" si="234"/>
        <v>2014</v>
      </c>
    </row>
    <row r="3009" spans="1:21" ht="29.15" x14ac:dyDescent="0.4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1">
        <f t="shared" si="232"/>
        <v>42098.216238425928</v>
      </c>
      <c r="T3009" s="11">
        <f t="shared" si="233"/>
        <v>42119.216238425928</v>
      </c>
      <c r="U3009">
        <f t="shared" si="234"/>
        <v>2015</v>
      </c>
    </row>
    <row r="3010" spans="1:21" ht="43.75" x14ac:dyDescent="0.4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1">
        <f t="shared" si="232"/>
        <v>42360.212025462963</v>
      </c>
      <c r="T3010" s="11">
        <f t="shared" si="233"/>
        <v>42390.212025462963</v>
      </c>
      <c r="U3010">
        <f t="shared" si="234"/>
        <v>2015</v>
      </c>
    </row>
    <row r="3011" spans="1:21" ht="43.75" x14ac:dyDescent="0.4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0" t="s">
        <v>8315</v>
      </c>
      <c r="R3011" t="s">
        <v>8355</v>
      </c>
      <c r="S3011" s="11">
        <f t="shared" ref="S3011:S3074" si="237">(((J3011/60)/60)/24)+DATE(1970,1,1)</f>
        <v>41939.569907407407</v>
      </c>
      <c r="T3011" s="11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75" x14ac:dyDescent="0.4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1">
        <f t="shared" si="237"/>
        <v>41996.832395833335</v>
      </c>
      <c r="T3012" s="11">
        <f t="shared" si="238"/>
        <v>42056.832395833335</v>
      </c>
      <c r="U3012">
        <f t="shared" si="239"/>
        <v>2014</v>
      </c>
    </row>
    <row r="3013" spans="1:21" ht="43.75" x14ac:dyDescent="0.4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3.75" x14ac:dyDescent="0.4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3.75" x14ac:dyDescent="0.4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43.75" x14ac:dyDescent="0.4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3.75" x14ac:dyDescent="0.4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58.3" x14ac:dyDescent="0.4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43.75" x14ac:dyDescent="0.4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43.75" x14ac:dyDescent="0.4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43.75" x14ac:dyDescent="0.4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43.75" x14ac:dyDescent="0.4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3.75" x14ac:dyDescent="0.4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43.75" x14ac:dyDescent="0.4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58.3" x14ac:dyDescent="0.4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43.75" x14ac:dyDescent="0.4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3.75" x14ac:dyDescent="0.4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58.3" x14ac:dyDescent="0.4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43.75" x14ac:dyDescent="0.4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29.15" x14ac:dyDescent="0.4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43.75" x14ac:dyDescent="0.4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43.75" x14ac:dyDescent="0.4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72.900000000000006" x14ac:dyDescent="0.4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43.75" x14ac:dyDescent="0.4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3.75" x14ac:dyDescent="0.4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72.900000000000006" x14ac:dyDescent="0.4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29.15" x14ac:dyDescent="0.4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43.75" x14ac:dyDescent="0.4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58.3" x14ac:dyDescent="0.4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3.75" x14ac:dyDescent="0.4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3.75" x14ac:dyDescent="0.4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3.75" x14ac:dyDescent="0.4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29.15" x14ac:dyDescent="0.4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58.3" x14ac:dyDescent="0.4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3.75" x14ac:dyDescent="0.4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3.75" x14ac:dyDescent="0.4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58.3" x14ac:dyDescent="0.4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58.3" x14ac:dyDescent="0.4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3.75" x14ac:dyDescent="0.4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43.75" x14ac:dyDescent="0.4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58.3" x14ac:dyDescent="0.4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29.15" x14ac:dyDescent="0.4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58.3" x14ac:dyDescent="0.4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43.75" x14ac:dyDescent="0.4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58.3" x14ac:dyDescent="0.4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58.3" x14ac:dyDescent="0.4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43.75" x14ac:dyDescent="0.4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43.75" x14ac:dyDescent="0.4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3.75" x14ac:dyDescent="0.4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58.3" x14ac:dyDescent="0.4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43.75" x14ac:dyDescent="0.4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29.15" x14ac:dyDescent="0.4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x14ac:dyDescent="0.4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43.75" x14ac:dyDescent="0.4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43.75" x14ac:dyDescent="0.4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29.15" x14ac:dyDescent="0.4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1">
        <f t="shared" si="237"/>
        <v>42299.130162037036</v>
      </c>
      <c r="T3066" s="11">
        <f t="shared" si="238"/>
        <v>42330.290972222225</v>
      </c>
      <c r="U3066">
        <f t="shared" si="239"/>
        <v>2015</v>
      </c>
    </row>
    <row r="3067" spans="1:21" ht="43.75" x14ac:dyDescent="0.4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1">
        <f t="shared" si="237"/>
        <v>41825.055231481485</v>
      </c>
      <c r="T3067" s="11">
        <f t="shared" si="238"/>
        <v>41850.055231481485</v>
      </c>
      <c r="U3067">
        <f t="shared" si="239"/>
        <v>2014</v>
      </c>
    </row>
    <row r="3068" spans="1:21" ht="43.75" x14ac:dyDescent="0.4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1">
        <f t="shared" si="237"/>
        <v>42531.228437500002</v>
      </c>
      <c r="T3068" s="11">
        <f t="shared" si="238"/>
        <v>42561.228437500002</v>
      </c>
      <c r="U3068">
        <f t="shared" si="239"/>
        <v>2016</v>
      </c>
    </row>
    <row r="3069" spans="1:21" ht="43.75" x14ac:dyDescent="0.4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1">
        <f t="shared" si="237"/>
        <v>42226.938414351855</v>
      </c>
      <c r="T3069" s="11">
        <f t="shared" si="238"/>
        <v>42256.938414351855</v>
      </c>
      <c r="U3069">
        <f t="shared" si="239"/>
        <v>2015</v>
      </c>
    </row>
    <row r="3070" spans="1:21" ht="43.75" x14ac:dyDescent="0.4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1">
        <f t="shared" si="237"/>
        <v>42263.691574074073</v>
      </c>
      <c r="T3070" s="11">
        <f t="shared" si="238"/>
        <v>42293.691574074073</v>
      </c>
      <c r="U3070">
        <f t="shared" si="239"/>
        <v>2015</v>
      </c>
    </row>
    <row r="3071" spans="1:21" ht="43.75" x14ac:dyDescent="0.4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1">
        <f t="shared" si="237"/>
        <v>41957.833726851852</v>
      </c>
      <c r="T3071" s="11">
        <f t="shared" si="238"/>
        <v>41987.833726851852</v>
      </c>
      <c r="U3071">
        <f t="shared" si="239"/>
        <v>2014</v>
      </c>
    </row>
    <row r="3072" spans="1:21" ht="43.75" x14ac:dyDescent="0.4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1">
        <f t="shared" si="237"/>
        <v>42690.733437499999</v>
      </c>
      <c r="T3072" s="11">
        <f t="shared" si="238"/>
        <v>42711.733437499999</v>
      </c>
      <c r="U3072">
        <f t="shared" si="239"/>
        <v>2016</v>
      </c>
    </row>
    <row r="3073" spans="1:21" ht="43.75" x14ac:dyDescent="0.4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1">
        <f t="shared" si="237"/>
        <v>42097.732418981483</v>
      </c>
      <c r="T3073" s="11">
        <f t="shared" si="238"/>
        <v>42115.249305555553</v>
      </c>
      <c r="U3073">
        <f t="shared" si="239"/>
        <v>2015</v>
      </c>
    </row>
    <row r="3074" spans="1:21" ht="58.3" x14ac:dyDescent="0.4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1">
        <f t="shared" si="237"/>
        <v>42658.690532407403</v>
      </c>
      <c r="T3074" s="11">
        <f t="shared" si="238"/>
        <v>42673.073611111111</v>
      </c>
      <c r="U3074">
        <f t="shared" si="239"/>
        <v>2016</v>
      </c>
    </row>
    <row r="3075" spans="1:21" ht="43.75" x14ac:dyDescent="0.4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0" t="s">
        <v>8315</v>
      </c>
      <c r="R3075" t="s">
        <v>8355</v>
      </c>
      <c r="S3075" s="11">
        <f t="shared" ref="S3075:S3138" si="242">(((J3075/60)/60)/24)+DATE(1970,1,1)</f>
        <v>42111.684027777781</v>
      </c>
      <c r="T3075" s="11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8.3" x14ac:dyDescent="0.4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1">
        <f t="shared" si="242"/>
        <v>42409.571284722217</v>
      </c>
      <c r="T3076" s="11">
        <f t="shared" si="243"/>
        <v>42439.571284722217</v>
      </c>
      <c r="U3076">
        <f t="shared" si="244"/>
        <v>2016</v>
      </c>
    </row>
    <row r="3077" spans="1:21" ht="43.75" x14ac:dyDescent="0.4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29.15" x14ac:dyDescent="0.4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43.75" x14ac:dyDescent="0.4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43.75" x14ac:dyDescent="0.4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3.75" x14ac:dyDescent="0.4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43.75" x14ac:dyDescent="0.4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43.75" x14ac:dyDescent="0.4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43.75" x14ac:dyDescent="0.4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58.3" x14ac:dyDescent="0.4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58.3" x14ac:dyDescent="0.4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43.75" x14ac:dyDescent="0.4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58.3" x14ac:dyDescent="0.4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43.75" x14ac:dyDescent="0.4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43.75" x14ac:dyDescent="0.4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43.75" x14ac:dyDescent="0.4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43.75" x14ac:dyDescent="0.4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58.3" x14ac:dyDescent="0.4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3.75" x14ac:dyDescent="0.4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58.3" x14ac:dyDescent="0.4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43.75" x14ac:dyDescent="0.4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3.75" x14ac:dyDescent="0.4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3.75" x14ac:dyDescent="0.4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43.75" x14ac:dyDescent="0.4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58.3" x14ac:dyDescent="0.4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43.75" x14ac:dyDescent="0.4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43.75" x14ac:dyDescent="0.4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58.3" x14ac:dyDescent="0.4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58.3" x14ac:dyDescent="0.4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29.15" x14ac:dyDescent="0.4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43.75" x14ac:dyDescent="0.4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3.75" x14ac:dyDescent="0.4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58.3" x14ac:dyDescent="0.4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43.75" x14ac:dyDescent="0.4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x14ac:dyDescent="0.4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43.75" x14ac:dyDescent="0.4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3.75" x14ac:dyDescent="0.4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43.75" x14ac:dyDescent="0.4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43.75" x14ac:dyDescent="0.4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43.75" x14ac:dyDescent="0.4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43.75" x14ac:dyDescent="0.4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43.75" x14ac:dyDescent="0.4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3.75" x14ac:dyDescent="0.4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3.75" x14ac:dyDescent="0.4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29.15" x14ac:dyDescent="0.4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58.3" x14ac:dyDescent="0.4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3.75" x14ac:dyDescent="0.4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ht="29.15" x14ac:dyDescent="0.4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1">
        <f t="shared" si="242"/>
        <v>41848.679803240739</v>
      </c>
      <c r="T3123" s="11">
        <f t="shared" si="243"/>
        <v>41908.679803240739</v>
      </c>
      <c r="U3123">
        <f t="shared" si="244"/>
        <v>2014</v>
      </c>
    </row>
    <row r="3124" spans="1:21" x14ac:dyDescent="0.4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1">
        <f t="shared" si="242"/>
        <v>42678.932083333333</v>
      </c>
      <c r="T3124" s="11">
        <f t="shared" si="243"/>
        <v>42683.973750000005</v>
      </c>
      <c r="U3124">
        <f t="shared" si="244"/>
        <v>2016</v>
      </c>
    </row>
    <row r="3125" spans="1:21" ht="43.75" x14ac:dyDescent="0.4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1">
        <f t="shared" si="242"/>
        <v>42530.993032407408</v>
      </c>
      <c r="T3125" s="11">
        <f t="shared" si="243"/>
        <v>42560.993032407408</v>
      </c>
      <c r="U3125">
        <f t="shared" si="244"/>
        <v>2016</v>
      </c>
    </row>
    <row r="3126" spans="1:21" ht="43.75" x14ac:dyDescent="0.4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1">
        <f t="shared" si="242"/>
        <v>41977.780104166668</v>
      </c>
      <c r="T3126" s="11">
        <f t="shared" si="243"/>
        <v>42037.780104166668</v>
      </c>
      <c r="U3126">
        <f t="shared" si="244"/>
        <v>2014</v>
      </c>
    </row>
    <row r="3127" spans="1:21" x14ac:dyDescent="0.4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1">
        <f t="shared" si="242"/>
        <v>42346.20685185185</v>
      </c>
      <c r="T3127" s="11">
        <f t="shared" si="243"/>
        <v>42376.20685185185</v>
      </c>
      <c r="U3127">
        <f t="shared" si="244"/>
        <v>2015</v>
      </c>
    </row>
    <row r="3128" spans="1:21" ht="72.900000000000006" x14ac:dyDescent="0.4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1">
        <f t="shared" si="242"/>
        <v>42427.01807870371</v>
      </c>
      <c r="T3128" s="11">
        <f t="shared" si="243"/>
        <v>42456.976412037038</v>
      </c>
      <c r="U3128">
        <f t="shared" si="244"/>
        <v>2016</v>
      </c>
    </row>
    <row r="3129" spans="1:21" ht="43.75" x14ac:dyDescent="0.4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1">
        <f t="shared" si="242"/>
        <v>42034.856817129628</v>
      </c>
      <c r="T3129" s="11">
        <f t="shared" si="243"/>
        <v>42064.856817129628</v>
      </c>
      <c r="U3129">
        <f t="shared" si="244"/>
        <v>2015</v>
      </c>
    </row>
    <row r="3130" spans="1:21" ht="43.75" x14ac:dyDescent="0.4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1">
        <f t="shared" si="242"/>
        <v>42780.825706018513</v>
      </c>
      <c r="T3130" s="11">
        <f t="shared" si="243"/>
        <v>42810.784039351856</v>
      </c>
      <c r="U3130">
        <f t="shared" si="244"/>
        <v>2017</v>
      </c>
    </row>
    <row r="3131" spans="1:21" ht="43.75" x14ac:dyDescent="0.4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1">
        <f t="shared" si="242"/>
        <v>42803.842812499999</v>
      </c>
      <c r="T3131" s="11">
        <f t="shared" si="243"/>
        <v>42843.801145833335</v>
      </c>
      <c r="U3131">
        <f t="shared" si="244"/>
        <v>2017</v>
      </c>
    </row>
    <row r="3132" spans="1:21" ht="43.75" x14ac:dyDescent="0.4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1">
        <f t="shared" si="242"/>
        <v>42808.640231481477</v>
      </c>
      <c r="T3132" s="11">
        <f t="shared" si="243"/>
        <v>42839.207638888889</v>
      </c>
      <c r="U3132">
        <f t="shared" si="244"/>
        <v>2017</v>
      </c>
    </row>
    <row r="3133" spans="1:21" ht="29.15" x14ac:dyDescent="0.4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1">
        <f t="shared" si="242"/>
        <v>42803.579224537039</v>
      </c>
      <c r="T3133" s="11">
        <f t="shared" si="243"/>
        <v>42833.537557870368</v>
      </c>
      <c r="U3133">
        <f t="shared" si="244"/>
        <v>2017</v>
      </c>
    </row>
    <row r="3134" spans="1:21" ht="29.15" x14ac:dyDescent="0.4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1">
        <f t="shared" si="242"/>
        <v>42786.350231481483</v>
      </c>
      <c r="T3134" s="11">
        <f t="shared" si="243"/>
        <v>42846.308564814812</v>
      </c>
      <c r="U3134">
        <f t="shared" si="244"/>
        <v>2017</v>
      </c>
    </row>
    <row r="3135" spans="1:21" ht="43.75" x14ac:dyDescent="0.4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1">
        <f t="shared" si="242"/>
        <v>42788.565208333333</v>
      </c>
      <c r="T3135" s="11">
        <f t="shared" si="243"/>
        <v>42818.523541666669</v>
      </c>
      <c r="U3135">
        <f t="shared" si="244"/>
        <v>2017</v>
      </c>
    </row>
    <row r="3136" spans="1:21" ht="43.75" x14ac:dyDescent="0.4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1">
        <f t="shared" si="242"/>
        <v>42800.720127314817</v>
      </c>
      <c r="T3136" s="11">
        <f t="shared" si="243"/>
        <v>42821.678460648152</v>
      </c>
      <c r="U3136">
        <f t="shared" si="244"/>
        <v>2017</v>
      </c>
    </row>
    <row r="3137" spans="1:21" ht="43.75" x14ac:dyDescent="0.4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1">
        <f t="shared" si="242"/>
        <v>42807.151863425926</v>
      </c>
      <c r="T3137" s="11">
        <f t="shared" si="243"/>
        <v>42829.151863425926</v>
      </c>
      <c r="U3137">
        <f t="shared" si="244"/>
        <v>2017</v>
      </c>
    </row>
    <row r="3138" spans="1:21" ht="43.75" x14ac:dyDescent="0.4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1">
        <f t="shared" si="242"/>
        <v>42789.462430555555</v>
      </c>
      <c r="T3138" s="11">
        <f t="shared" si="243"/>
        <v>42825.957638888889</v>
      </c>
      <c r="U3138">
        <f t="shared" si="244"/>
        <v>2017</v>
      </c>
    </row>
    <row r="3139" spans="1:21" ht="29.15" x14ac:dyDescent="0.4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0" t="s">
        <v>8315</v>
      </c>
      <c r="R3139" t="s">
        <v>8316</v>
      </c>
      <c r="S3139" s="11">
        <f t="shared" ref="S3139:S3202" si="247">(((J3139/60)/60)/24)+DATE(1970,1,1)</f>
        <v>42807.885057870371</v>
      </c>
      <c r="T3139" s="11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8.3" x14ac:dyDescent="0.4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1">
        <f t="shared" si="247"/>
        <v>42809.645914351851</v>
      </c>
      <c r="T3140" s="11">
        <f t="shared" si="248"/>
        <v>42828.645914351851</v>
      </c>
      <c r="U3140">
        <f t="shared" si="249"/>
        <v>2017</v>
      </c>
    </row>
    <row r="3141" spans="1:21" ht="43.75" x14ac:dyDescent="0.4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58.3" x14ac:dyDescent="0.4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58.3" x14ac:dyDescent="0.4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3.75" x14ac:dyDescent="0.4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58.3" x14ac:dyDescent="0.4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58.3" x14ac:dyDescent="0.4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43.75" x14ac:dyDescent="0.4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43.75" x14ac:dyDescent="0.4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43.75" x14ac:dyDescent="0.4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29.15" x14ac:dyDescent="0.4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43.75" x14ac:dyDescent="0.4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58.3" x14ac:dyDescent="0.4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43.75" x14ac:dyDescent="0.4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3.75" x14ac:dyDescent="0.4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3.75" x14ac:dyDescent="0.4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43.75" x14ac:dyDescent="0.4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3.75" x14ac:dyDescent="0.4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43.75" x14ac:dyDescent="0.4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29.15" x14ac:dyDescent="0.4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29.15" x14ac:dyDescent="0.4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43.75" x14ac:dyDescent="0.4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3.75" x14ac:dyDescent="0.4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58.3" x14ac:dyDescent="0.4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43.75" x14ac:dyDescent="0.4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3.75" x14ac:dyDescent="0.4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58.3" x14ac:dyDescent="0.4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58.3" x14ac:dyDescent="0.4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43.75" x14ac:dyDescent="0.4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29.15" x14ac:dyDescent="0.4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3.75" x14ac:dyDescent="0.4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29.15" x14ac:dyDescent="0.4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43.75" x14ac:dyDescent="0.4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58.3" x14ac:dyDescent="0.4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3.75" x14ac:dyDescent="0.4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43.75" x14ac:dyDescent="0.4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58.3" x14ac:dyDescent="0.4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58.3" x14ac:dyDescent="0.4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58.3" x14ac:dyDescent="0.4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3.75" x14ac:dyDescent="0.4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58.3" x14ac:dyDescent="0.4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43.75" x14ac:dyDescent="0.4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3.75" x14ac:dyDescent="0.4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43.75" x14ac:dyDescent="0.4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58.3" x14ac:dyDescent="0.4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3.75" x14ac:dyDescent="0.4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3.75" x14ac:dyDescent="0.4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43.75" x14ac:dyDescent="0.4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43.75" x14ac:dyDescent="0.4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58.3" x14ac:dyDescent="0.4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43.75" x14ac:dyDescent="0.4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58.3" x14ac:dyDescent="0.4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43.75" x14ac:dyDescent="0.4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3.75" x14ac:dyDescent="0.4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43.75" x14ac:dyDescent="0.4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1">
        <f t="shared" si="247"/>
        <v>42018.94049768518</v>
      </c>
      <c r="T3194" s="11">
        <f t="shared" si="248"/>
        <v>42063.916666666672</v>
      </c>
      <c r="U3194">
        <f t="shared" si="249"/>
        <v>2015</v>
      </c>
    </row>
    <row r="3195" spans="1:21" ht="43.75" x14ac:dyDescent="0.4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1">
        <f t="shared" si="247"/>
        <v>42010.968240740738</v>
      </c>
      <c r="T3195" s="11">
        <f t="shared" si="248"/>
        <v>42055.968240740738</v>
      </c>
      <c r="U3195">
        <f t="shared" si="249"/>
        <v>2015</v>
      </c>
    </row>
    <row r="3196" spans="1:21" ht="58.3" x14ac:dyDescent="0.4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1">
        <f t="shared" si="247"/>
        <v>42182.062476851846</v>
      </c>
      <c r="T3196" s="11">
        <f t="shared" si="248"/>
        <v>42212.062476851846</v>
      </c>
      <c r="U3196">
        <f t="shared" si="249"/>
        <v>2015</v>
      </c>
    </row>
    <row r="3197" spans="1:21" ht="58.3" x14ac:dyDescent="0.4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1">
        <f t="shared" si="247"/>
        <v>42017.594236111108</v>
      </c>
      <c r="T3197" s="11">
        <f t="shared" si="248"/>
        <v>42047.594236111108</v>
      </c>
      <c r="U3197">
        <f t="shared" si="249"/>
        <v>2015</v>
      </c>
    </row>
    <row r="3198" spans="1:21" ht="43.75" x14ac:dyDescent="0.4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1">
        <f t="shared" si="247"/>
        <v>42157.598090277781</v>
      </c>
      <c r="T3198" s="11">
        <f t="shared" si="248"/>
        <v>42217.583333333328</v>
      </c>
      <c r="U3198">
        <f t="shared" si="249"/>
        <v>2015</v>
      </c>
    </row>
    <row r="3199" spans="1:21" ht="29.15" x14ac:dyDescent="0.4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1">
        <f t="shared" si="247"/>
        <v>42009.493263888886</v>
      </c>
      <c r="T3199" s="11">
        <f t="shared" si="248"/>
        <v>42039.493263888886</v>
      </c>
      <c r="U3199">
        <f t="shared" si="249"/>
        <v>2015</v>
      </c>
    </row>
    <row r="3200" spans="1:21" ht="58.3" x14ac:dyDescent="0.4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1">
        <f t="shared" si="247"/>
        <v>42013.424502314811</v>
      </c>
      <c r="T3200" s="11">
        <f t="shared" si="248"/>
        <v>42051.424502314811</v>
      </c>
      <c r="U3200">
        <f t="shared" si="249"/>
        <v>2015</v>
      </c>
    </row>
    <row r="3201" spans="1:21" ht="43.75" x14ac:dyDescent="0.4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1">
        <f t="shared" si="247"/>
        <v>41858.761782407404</v>
      </c>
      <c r="T3201" s="11">
        <f t="shared" si="248"/>
        <v>41888.875</v>
      </c>
      <c r="U3201">
        <f t="shared" si="249"/>
        <v>2014</v>
      </c>
    </row>
    <row r="3202" spans="1:21" ht="58.3" x14ac:dyDescent="0.4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1">
        <f t="shared" si="247"/>
        <v>42460.320613425924</v>
      </c>
      <c r="T3202" s="11">
        <f t="shared" si="248"/>
        <v>42490.231944444444</v>
      </c>
      <c r="U3202">
        <f t="shared" si="249"/>
        <v>2016</v>
      </c>
    </row>
    <row r="3203" spans="1:21" ht="43.75" x14ac:dyDescent="0.4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0" t="s">
        <v>8315</v>
      </c>
      <c r="R3203" t="s">
        <v>8357</v>
      </c>
      <c r="S3203" s="11">
        <f t="shared" ref="S3203:S3266" si="252">(((J3203/60)/60)/24)+DATE(1970,1,1)</f>
        <v>41861.767094907409</v>
      </c>
      <c r="T3203" s="11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75" x14ac:dyDescent="0.4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1">
        <f t="shared" si="252"/>
        <v>42293.853541666671</v>
      </c>
      <c r="T3204" s="11">
        <f t="shared" si="253"/>
        <v>42352.249305555553</v>
      </c>
      <c r="U3204">
        <f t="shared" si="254"/>
        <v>2015</v>
      </c>
    </row>
    <row r="3205" spans="1:21" ht="43.75" x14ac:dyDescent="0.4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43.75" x14ac:dyDescent="0.4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43.75" x14ac:dyDescent="0.4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43.75" x14ac:dyDescent="0.4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43.75" x14ac:dyDescent="0.4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3.75" x14ac:dyDescent="0.4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3.75" x14ac:dyDescent="0.4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43.75" x14ac:dyDescent="0.4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58.3" x14ac:dyDescent="0.4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29.15" x14ac:dyDescent="0.4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43.75" x14ac:dyDescent="0.4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43.75" x14ac:dyDescent="0.4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58.3" x14ac:dyDescent="0.4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43.75" x14ac:dyDescent="0.4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29.15" x14ac:dyDescent="0.4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43.75" x14ac:dyDescent="0.4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43.75" x14ac:dyDescent="0.4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29.15" x14ac:dyDescent="0.4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58.3" x14ac:dyDescent="0.4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43.75" x14ac:dyDescent="0.4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29.15" x14ac:dyDescent="0.4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58.3" x14ac:dyDescent="0.4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3.75" x14ac:dyDescent="0.4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3.75" x14ac:dyDescent="0.4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43.75" x14ac:dyDescent="0.4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29.15" x14ac:dyDescent="0.4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3.75" x14ac:dyDescent="0.4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43.75" x14ac:dyDescent="0.4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3.75" x14ac:dyDescent="0.4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3.75" x14ac:dyDescent="0.4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3.75" x14ac:dyDescent="0.4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43.75" x14ac:dyDescent="0.4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43.75" x14ac:dyDescent="0.4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43.75" x14ac:dyDescent="0.4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29.15" x14ac:dyDescent="0.4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43.75" x14ac:dyDescent="0.4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58.3" x14ac:dyDescent="0.4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43.75" x14ac:dyDescent="0.4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58.3" x14ac:dyDescent="0.4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29.15" x14ac:dyDescent="0.4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3.75" x14ac:dyDescent="0.4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3.75" x14ac:dyDescent="0.4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3.75" x14ac:dyDescent="0.4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3.75" x14ac:dyDescent="0.4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43.75" x14ac:dyDescent="0.4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29.15" x14ac:dyDescent="0.4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43.75" x14ac:dyDescent="0.4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58.3" x14ac:dyDescent="0.4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43.75" x14ac:dyDescent="0.4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43.75" x14ac:dyDescent="0.4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3.75" x14ac:dyDescent="0.4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43.75" x14ac:dyDescent="0.4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58.3" x14ac:dyDescent="0.4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3.75" x14ac:dyDescent="0.4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1">
        <f t="shared" si="252"/>
        <v>42144.573807870373</v>
      </c>
      <c r="T3258" s="11">
        <f t="shared" si="253"/>
        <v>42166.165972222225</v>
      </c>
      <c r="U3258">
        <f t="shared" si="254"/>
        <v>2015</v>
      </c>
    </row>
    <row r="3259" spans="1:21" ht="43.75" x14ac:dyDescent="0.4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1">
        <f t="shared" si="252"/>
        <v>42758.559629629628</v>
      </c>
      <c r="T3259" s="11">
        <f t="shared" si="253"/>
        <v>42788.559629629628</v>
      </c>
      <c r="U3259">
        <f t="shared" si="254"/>
        <v>2017</v>
      </c>
    </row>
    <row r="3260" spans="1:21" ht="43.75" x14ac:dyDescent="0.4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1">
        <f t="shared" si="252"/>
        <v>41982.887280092589</v>
      </c>
      <c r="T3260" s="11">
        <f t="shared" si="253"/>
        <v>42012.887280092589</v>
      </c>
      <c r="U3260">
        <f t="shared" si="254"/>
        <v>2014</v>
      </c>
    </row>
    <row r="3261" spans="1:21" ht="43.75" x14ac:dyDescent="0.4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1">
        <f t="shared" si="252"/>
        <v>42614.760937500003</v>
      </c>
      <c r="T3261" s="11">
        <f t="shared" si="253"/>
        <v>42644.165972222225</v>
      </c>
      <c r="U3261">
        <f t="shared" si="254"/>
        <v>2016</v>
      </c>
    </row>
    <row r="3262" spans="1:21" ht="43.75" x14ac:dyDescent="0.4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1">
        <f t="shared" si="252"/>
        <v>42303.672662037032</v>
      </c>
      <c r="T3262" s="11">
        <f t="shared" si="253"/>
        <v>42338.714328703703</v>
      </c>
      <c r="U3262">
        <f t="shared" si="254"/>
        <v>2015</v>
      </c>
    </row>
    <row r="3263" spans="1:21" ht="43.75" x14ac:dyDescent="0.4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1">
        <f t="shared" si="252"/>
        <v>42171.725416666668</v>
      </c>
      <c r="T3263" s="11">
        <f t="shared" si="253"/>
        <v>42201.725416666668</v>
      </c>
      <c r="U3263">
        <f t="shared" si="254"/>
        <v>2015</v>
      </c>
    </row>
    <row r="3264" spans="1:21" ht="29.15" x14ac:dyDescent="0.4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1">
        <f t="shared" si="252"/>
        <v>41964.315532407403</v>
      </c>
      <c r="T3264" s="11">
        <f t="shared" si="253"/>
        <v>41995.166666666672</v>
      </c>
      <c r="U3264">
        <f t="shared" si="254"/>
        <v>2014</v>
      </c>
    </row>
    <row r="3265" spans="1:21" ht="29.15" x14ac:dyDescent="0.4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1">
        <f t="shared" si="252"/>
        <v>42284.516064814816</v>
      </c>
      <c r="T3265" s="11">
        <f t="shared" si="253"/>
        <v>42307.875</v>
      </c>
      <c r="U3265">
        <f t="shared" si="254"/>
        <v>2015</v>
      </c>
    </row>
    <row r="3266" spans="1:21" ht="29.15" x14ac:dyDescent="0.4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1">
        <f t="shared" si="252"/>
        <v>42016.800208333334</v>
      </c>
      <c r="T3266" s="11">
        <f t="shared" si="253"/>
        <v>42032.916666666672</v>
      </c>
      <c r="U3266">
        <f t="shared" si="254"/>
        <v>2015</v>
      </c>
    </row>
    <row r="3267" spans="1:21" ht="43.75" x14ac:dyDescent="0.4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0" t="s">
        <v>8315</v>
      </c>
      <c r="R3267" t="s">
        <v>8316</v>
      </c>
      <c r="S3267" s="11">
        <f t="shared" ref="S3267:S3330" si="257">(((J3267/60)/60)/24)+DATE(1970,1,1)</f>
        <v>42311.711979166663</v>
      </c>
      <c r="T3267" s="11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75" x14ac:dyDescent="0.4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1">
        <f t="shared" si="257"/>
        <v>42136.536134259266</v>
      </c>
      <c r="T3268" s="11">
        <f t="shared" si="258"/>
        <v>42167.875</v>
      </c>
      <c r="U3268">
        <f t="shared" si="259"/>
        <v>2015</v>
      </c>
    </row>
    <row r="3269" spans="1:21" ht="43.75" x14ac:dyDescent="0.4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3.75" x14ac:dyDescent="0.4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3.75" x14ac:dyDescent="0.4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58.3" x14ac:dyDescent="0.4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x14ac:dyDescent="0.4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3.75" x14ac:dyDescent="0.4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58.3" x14ac:dyDescent="0.4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3.75" x14ac:dyDescent="0.4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43.75" x14ac:dyDescent="0.4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43.75" x14ac:dyDescent="0.4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58.3" x14ac:dyDescent="0.4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43.75" x14ac:dyDescent="0.4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58.3" x14ac:dyDescent="0.4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58.3" x14ac:dyDescent="0.4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29.15" x14ac:dyDescent="0.4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43.75" x14ac:dyDescent="0.4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58.3" x14ac:dyDescent="0.4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3.75" x14ac:dyDescent="0.4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x14ac:dyDescent="0.4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58.3" x14ac:dyDescent="0.4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29.15" x14ac:dyDescent="0.4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43.75" x14ac:dyDescent="0.4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58.3" x14ac:dyDescent="0.4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72.900000000000006" x14ac:dyDescent="0.4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58.3" x14ac:dyDescent="0.4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3.75" x14ac:dyDescent="0.4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58.3" x14ac:dyDescent="0.4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43.75" x14ac:dyDescent="0.4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43.75" x14ac:dyDescent="0.4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43.75" x14ac:dyDescent="0.4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3.75" x14ac:dyDescent="0.4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43.75" x14ac:dyDescent="0.4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43.75" x14ac:dyDescent="0.4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3.75" x14ac:dyDescent="0.4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43.75" x14ac:dyDescent="0.4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x14ac:dyDescent="0.4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43.75" x14ac:dyDescent="0.4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3.75" x14ac:dyDescent="0.4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43.75" x14ac:dyDescent="0.4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58.3" x14ac:dyDescent="0.4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43.75" x14ac:dyDescent="0.4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3.75" x14ac:dyDescent="0.4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29.15" x14ac:dyDescent="0.4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29.15" x14ac:dyDescent="0.4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3.75" x14ac:dyDescent="0.4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43.75" x14ac:dyDescent="0.4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3.75" x14ac:dyDescent="0.4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43.75" x14ac:dyDescent="0.4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3.75" x14ac:dyDescent="0.4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72.900000000000006" x14ac:dyDescent="0.4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3.75" x14ac:dyDescent="0.4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29.15" x14ac:dyDescent="0.4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58.3" x14ac:dyDescent="0.4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3.75" x14ac:dyDescent="0.4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1">
        <f t="shared" si="257"/>
        <v>42513.045798611114</v>
      </c>
      <c r="T3322" s="11">
        <f t="shared" si="258"/>
        <v>42543.045798611114</v>
      </c>
      <c r="U3322">
        <f t="shared" si="259"/>
        <v>2016</v>
      </c>
    </row>
    <row r="3323" spans="1:21" ht="58.3" x14ac:dyDescent="0.4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1">
        <f t="shared" si="257"/>
        <v>41914.100289351853</v>
      </c>
      <c r="T3323" s="11">
        <f t="shared" si="258"/>
        <v>41928.165972222225</v>
      </c>
      <c r="U3323">
        <f t="shared" si="259"/>
        <v>2014</v>
      </c>
    </row>
    <row r="3324" spans="1:21" ht="43.75" x14ac:dyDescent="0.4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1">
        <f t="shared" si="257"/>
        <v>42521.010370370372</v>
      </c>
      <c r="T3324" s="11">
        <f t="shared" si="258"/>
        <v>42543.163194444445</v>
      </c>
      <c r="U3324">
        <f t="shared" si="259"/>
        <v>2016</v>
      </c>
    </row>
    <row r="3325" spans="1:21" ht="43.75" x14ac:dyDescent="0.4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1">
        <f t="shared" si="257"/>
        <v>42608.36583333333</v>
      </c>
      <c r="T3325" s="11">
        <f t="shared" si="258"/>
        <v>42638.36583333333</v>
      </c>
      <c r="U3325">
        <f t="shared" si="259"/>
        <v>2016</v>
      </c>
    </row>
    <row r="3326" spans="1:21" ht="43.75" x14ac:dyDescent="0.4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1">
        <f t="shared" si="257"/>
        <v>42512.58321759259</v>
      </c>
      <c r="T3326" s="11">
        <f t="shared" si="258"/>
        <v>42526.58321759259</v>
      </c>
      <c r="U3326">
        <f t="shared" si="259"/>
        <v>2016</v>
      </c>
    </row>
    <row r="3327" spans="1:21" ht="43.75" x14ac:dyDescent="0.4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1">
        <f t="shared" si="257"/>
        <v>42064.785613425927</v>
      </c>
      <c r="T3327" s="11">
        <f t="shared" si="258"/>
        <v>42099.743946759263</v>
      </c>
      <c r="U3327">
        <f t="shared" si="259"/>
        <v>2015</v>
      </c>
    </row>
    <row r="3328" spans="1:21" ht="43.75" x14ac:dyDescent="0.4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1">
        <f t="shared" si="257"/>
        <v>42041.714178240742</v>
      </c>
      <c r="T3328" s="11">
        <f t="shared" si="258"/>
        <v>42071.67251157407</v>
      </c>
      <c r="U3328">
        <f t="shared" si="259"/>
        <v>2015</v>
      </c>
    </row>
    <row r="3329" spans="1:21" ht="43.75" x14ac:dyDescent="0.4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1">
        <f t="shared" si="257"/>
        <v>42468.374606481477</v>
      </c>
      <c r="T3329" s="11">
        <f t="shared" si="258"/>
        <v>42498.374606481477</v>
      </c>
      <c r="U3329">
        <f t="shared" si="259"/>
        <v>2016</v>
      </c>
    </row>
    <row r="3330" spans="1:21" ht="43.75" x14ac:dyDescent="0.4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1">
        <f t="shared" si="257"/>
        <v>41822.57503472222</v>
      </c>
      <c r="T3330" s="11">
        <f t="shared" si="258"/>
        <v>41825.041666666664</v>
      </c>
      <c r="U3330">
        <f t="shared" si="259"/>
        <v>2014</v>
      </c>
    </row>
    <row r="3331" spans="1:21" ht="43.75" x14ac:dyDescent="0.4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0" t="s">
        <v>8315</v>
      </c>
      <c r="R3331" t="s">
        <v>8316</v>
      </c>
      <c r="S3331" s="11">
        <f t="shared" ref="S3331:S3394" si="262">(((J3331/60)/60)/24)+DATE(1970,1,1)</f>
        <v>41837.323009259257</v>
      </c>
      <c r="T3331" s="11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75" x14ac:dyDescent="0.4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1">
        <f t="shared" si="262"/>
        <v>42065.887361111112</v>
      </c>
      <c r="T3332" s="11">
        <f t="shared" si="263"/>
        <v>42095.845694444448</v>
      </c>
      <c r="U3332">
        <f t="shared" si="264"/>
        <v>2015</v>
      </c>
    </row>
    <row r="3333" spans="1:21" ht="43.75" x14ac:dyDescent="0.4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3.75" x14ac:dyDescent="0.4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43.75" x14ac:dyDescent="0.4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29.15" x14ac:dyDescent="0.4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43.75" x14ac:dyDescent="0.4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3.75" x14ac:dyDescent="0.4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3.75" x14ac:dyDescent="0.4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29.15" x14ac:dyDescent="0.4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43.75" x14ac:dyDescent="0.4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43.75" x14ac:dyDescent="0.4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43.75" x14ac:dyDescent="0.4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43.75" x14ac:dyDescent="0.4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3.75" x14ac:dyDescent="0.4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43.75" x14ac:dyDescent="0.4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43.75" x14ac:dyDescent="0.4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43.75" x14ac:dyDescent="0.4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58.3" x14ac:dyDescent="0.4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43.75" x14ac:dyDescent="0.4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43.75" x14ac:dyDescent="0.4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58.3" x14ac:dyDescent="0.4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43.75" x14ac:dyDescent="0.4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58.3" x14ac:dyDescent="0.4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43.75" x14ac:dyDescent="0.4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43.75" x14ac:dyDescent="0.4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3.75" x14ac:dyDescent="0.4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43.75" x14ac:dyDescent="0.4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43.75" x14ac:dyDescent="0.4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3.75" x14ac:dyDescent="0.4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43.75" x14ac:dyDescent="0.4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29.15" x14ac:dyDescent="0.4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58.3" x14ac:dyDescent="0.4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3.75" x14ac:dyDescent="0.4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43.75" x14ac:dyDescent="0.4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43.75" x14ac:dyDescent="0.4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43.75" x14ac:dyDescent="0.4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3.75" x14ac:dyDescent="0.4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43.75" x14ac:dyDescent="0.4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3.75" x14ac:dyDescent="0.4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3.75" x14ac:dyDescent="0.4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29.15" x14ac:dyDescent="0.4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29.15" x14ac:dyDescent="0.4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3.75" x14ac:dyDescent="0.4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43.75" x14ac:dyDescent="0.4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3.75" x14ac:dyDescent="0.4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3.75" x14ac:dyDescent="0.4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43.75" x14ac:dyDescent="0.4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43.75" x14ac:dyDescent="0.4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43.75" x14ac:dyDescent="0.4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58.3" x14ac:dyDescent="0.4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58.3" x14ac:dyDescent="0.4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43.75" x14ac:dyDescent="0.4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58.3" x14ac:dyDescent="0.4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43.75" x14ac:dyDescent="0.4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43.75" x14ac:dyDescent="0.4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1">
        <f t="shared" si="262"/>
        <v>42292.087592592594</v>
      </c>
      <c r="T3386" s="11">
        <f t="shared" si="263"/>
        <v>42329.125</v>
      </c>
      <c r="U3386">
        <f t="shared" si="264"/>
        <v>2015</v>
      </c>
    </row>
    <row r="3387" spans="1:21" ht="58.3" x14ac:dyDescent="0.4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1">
        <f t="shared" si="262"/>
        <v>41953.8675</v>
      </c>
      <c r="T3387" s="11">
        <f t="shared" si="263"/>
        <v>41983.8675</v>
      </c>
      <c r="U3387">
        <f t="shared" si="264"/>
        <v>2014</v>
      </c>
    </row>
    <row r="3388" spans="1:21" ht="43.75" x14ac:dyDescent="0.4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1">
        <f t="shared" si="262"/>
        <v>41946.644745370373</v>
      </c>
      <c r="T3388" s="11">
        <f t="shared" si="263"/>
        <v>41976.644745370373</v>
      </c>
      <c r="U3388">
        <f t="shared" si="264"/>
        <v>2014</v>
      </c>
    </row>
    <row r="3389" spans="1:21" ht="58.3" x14ac:dyDescent="0.4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1">
        <f t="shared" si="262"/>
        <v>41947.762592592589</v>
      </c>
      <c r="T3389" s="11">
        <f t="shared" si="263"/>
        <v>41987.762592592597</v>
      </c>
      <c r="U3389">
        <f t="shared" si="264"/>
        <v>2014</v>
      </c>
    </row>
    <row r="3390" spans="1:21" ht="58.3" x14ac:dyDescent="0.4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1">
        <f t="shared" si="262"/>
        <v>42143.461122685185</v>
      </c>
      <c r="T3390" s="11">
        <f t="shared" si="263"/>
        <v>42173.461122685185</v>
      </c>
      <c r="U3390">
        <f t="shared" si="264"/>
        <v>2015</v>
      </c>
    </row>
    <row r="3391" spans="1:21" ht="43.75" x14ac:dyDescent="0.4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1">
        <f t="shared" si="262"/>
        <v>42494.563449074078</v>
      </c>
      <c r="T3391" s="11">
        <f t="shared" si="263"/>
        <v>42524.563449074078</v>
      </c>
      <c r="U3391">
        <f t="shared" si="264"/>
        <v>2016</v>
      </c>
    </row>
    <row r="3392" spans="1:21" ht="58.3" x14ac:dyDescent="0.4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1">
        <f t="shared" si="262"/>
        <v>41815.774826388886</v>
      </c>
      <c r="T3392" s="11">
        <f t="shared" si="263"/>
        <v>41830.774826388886</v>
      </c>
      <c r="U3392">
        <f t="shared" si="264"/>
        <v>2014</v>
      </c>
    </row>
    <row r="3393" spans="1:21" ht="43.75" x14ac:dyDescent="0.4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1">
        <f t="shared" si="262"/>
        <v>41830.545694444445</v>
      </c>
      <c r="T3393" s="11">
        <f t="shared" si="263"/>
        <v>41859.936111111114</v>
      </c>
      <c r="U3393">
        <f t="shared" si="264"/>
        <v>2014</v>
      </c>
    </row>
    <row r="3394" spans="1:21" ht="58.3" x14ac:dyDescent="0.4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1">
        <f t="shared" si="262"/>
        <v>42446.845543981486</v>
      </c>
      <c r="T3394" s="11">
        <f t="shared" si="263"/>
        <v>42496.845543981486</v>
      </c>
      <c r="U3394">
        <f t="shared" si="264"/>
        <v>2016</v>
      </c>
    </row>
    <row r="3395" spans="1:21" ht="43.75" x14ac:dyDescent="0.4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0" t="s">
        <v>8315</v>
      </c>
      <c r="R3395" t="s">
        <v>8316</v>
      </c>
      <c r="S3395" s="11">
        <f t="shared" ref="S3395:S3458" si="267">(((J3395/60)/60)/24)+DATE(1970,1,1)</f>
        <v>41923.921643518523</v>
      </c>
      <c r="T3395" s="11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75" x14ac:dyDescent="0.4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1">
        <f t="shared" si="267"/>
        <v>41817.59542824074</v>
      </c>
      <c r="T3396" s="11">
        <f t="shared" si="268"/>
        <v>41847.59542824074</v>
      </c>
      <c r="U3396">
        <f t="shared" si="269"/>
        <v>2014</v>
      </c>
    </row>
    <row r="3397" spans="1:21" ht="29.15" x14ac:dyDescent="0.4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3.75" x14ac:dyDescent="0.4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29.15" x14ac:dyDescent="0.4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43.75" x14ac:dyDescent="0.4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3.75" x14ac:dyDescent="0.4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43.75" x14ac:dyDescent="0.4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58.3" x14ac:dyDescent="0.4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3.75" x14ac:dyDescent="0.4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3.75" x14ac:dyDescent="0.4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58.3" x14ac:dyDescent="0.4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3.75" x14ac:dyDescent="0.4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43.75" x14ac:dyDescent="0.4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58.3" x14ac:dyDescent="0.4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3.75" x14ac:dyDescent="0.4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3.75" x14ac:dyDescent="0.4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43.75" x14ac:dyDescent="0.4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43.75" x14ac:dyDescent="0.4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3.75" x14ac:dyDescent="0.4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58.3" x14ac:dyDescent="0.4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3.75" x14ac:dyDescent="0.4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43.75" x14ac:dyDescent="0.4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58.3" x14ac:dyDescent="0.4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3.75" x14ac:dyDescent="0.4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43.75" x14ac:dyDescent="0.4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58.3" x14ac:dyDescent="0.4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3.75" x14ac:dyDescent="0.4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3.75" x14ac:dyDescent="0.4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43.75" x14ac:dyDescent="0.4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3.75" x14ac:dyDescent="0.4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43.75" x14ac:dyDescent="0.4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43.75" x14ac:dyDescent="0.4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3.75" x14ac:dyDescent="0.4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43.75" x14ac:dyDescent="0.4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43.75" x14ac:dyDescent="0.4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43.75" x14ac:dyDescent="0.4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43.75" x14ac:dyDescent="0.4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3.75" x14ac:dyDescent="0.4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3.75" x14ac:dyDescent="0.4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3.75" x14ac:dyDescent="0.4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43.75" x14ac:dyDescent="0.4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43.75" x14ac:dyDescent="0.4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43.75" x14ac:dyDescent="0.4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58.3" x14ac:dyDescent="0.4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43.75" x14ac:dyDescent="0.4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29.15" x14ac:dyDescent="0.4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43.75" x14ac:dyDescent="0.4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43.75" x14ac:dyDescent="0.4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43.75" x14ac:dyDescent="0.4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43.75" x14ac:dyDescent="0.4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43.75" x14ac:dyDescent="0.4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3.75" x14ac:dyDescent="0.4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43.75" x14ac:dyDescent="0.4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29.15" x14ac:dyDescent="0.4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3.75" x14ac:dyDescent="0.4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1">
        <f t="shared" si="267"/>
        <v>41960.119085648148</v>
      </c>
      <c r="T3450" s="11">
        <f t="shared" si="268"/>
        <v>41990.119085648148</v>
      </c>
      <c r="U3450">
        <f t="shared" si="269"/>
        <v>2014</v>
      </c>
    </row>
    <row r="3451" spans="1:21" ht="43.75" x14ac:dyDescent="0.4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1">
        <f t="shared" si="267"/>
        <v>42532.052523148144</v>
      </c>
      <c r="T3451" s="11">
        <f t="shared" si="268"/>
        <v>42560.166666666672</v>
      </c>
      <c r="U3451">
        <f t="shared" si="269"/>
        <v>2016</v>
      </c>
    </row>
    <row r="3452" spans="1:21" ht="43.75" x14ac:dyDescent="0.4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1">
        <f t="shared" si="267"/>
        <v>42036.704525462963</v>
      </c>
      <c r="T3452" s="11">
        <f t="shared" si="268"/>
        <v>42096.662858796291</v>
      </c>
      <c r="U3452">
        <f t="shared" si="269"/>
        <v>2015</v>
      </c>
    </row>
    <row r="3453" spans="1:21" ht="43.75" x14ac:dyDescent="0.4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1">
        <f t="shared" si="267"/>
        <v>42088.723692129628</v>
      </c>
      <c r="T3453" s="11">
        <f t="shared" si="268"/>
        <v>42115.723692129628</v>
      </c>
      <c r="U3453">
        <f t="shared" si="269"/>
        <v>2015</v>
      </c>
    </row>
    <row r="3454" spans="1:21" ht="43.75" x14ac:dyDescent="0.4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1">
        <f t="shared" si="267"/>
        <v>41820.639189814814</v>
      </c>
      <c r="T3454" s="11">
        <f t="shared" si="268"/>
        <v>41843.165972222225</v>
      </c>
      <c r="U3454">
        <f t="shared" si="269"/>
        <v>2014</v>
      </c>
    </row>
    <row r="3455" spans="1:21" ht="43.75" x14ac:dyDescent="0.4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1">
        <f t="shared" si="267"/>
        <v>42535.97865740741</v>
      </c>
      <c r="T3455" s="11">
        <f t="shared" si="268"/>
        <v>42595.97865740741</v>
      </c>
      <c r="U3455">
        <f t="shared" si="269"/>
        <v>2016</v>
      </c>
    </row>
    <row r="3456" spans="1:21" ht="58.3" x14ac:dyDescent="0.4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1">
        <f t="shared" si="267"/>
        <v>41821.698599537034</v>
      </c>
      <c r="T3456" s="11">
        <f t="shared" si="268"/>
        <v>41851.698599537034</v>
      </c>
      <c r="U3456">
        <f t="shared" si="269"/>
        <v>2014</v>
      </c>
    </row>
    <row r="3457" spans="1:21" ht="43.75" x14ac:dyDescent="0.4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1">
        <f t="shared" si="267"/>
        <v>42626.7503125</v>
      </c>
      <c r="T3457" s="11">
        <f t="shared" si="268"/>
        <v>42656.7503125</v>
      </c>
      <c r="U3457">
        <f t="shared" si="269"/>
        <v>2016</v>
      </c>
    </row>
    <row r="3458" spans="1:21" ht="43.75" x14ac:dyDescent="0.4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1">
        <f t="shared" si="267"/>
        <v>41821.205636574072</v>
      </c>
      <c r="T3458" s="11">
        <f t="shared" si="268"/>
        <v>41852.290972222225</v>
      </c>
      <c r="U3458">
        <f t="shared" si="269"/>
        <v>2014</v>
      </c>
    </row>
    <row r="3459" spans="1:21" ht="29.15" x14ac:dyDescent="0.4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0" t="s">
        <v>8315</v>
      </c>
      <c r="R3459" t="s">
        <v>8316</v>
      </c>
      <c r="S3459" s="11">
        <f t="shared" ref="S3459:S3522" si="272">(((J3459/60)/60)/24)+DATE(1970,1,1)</f>
        <v>42016.706678240742</v>
      </c>
      <c r="T3459" s="11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75" x14ac:dyDescent="0.4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1">
        <f t="shared" si="272"/>
        <v>42011.202581018515</v>
      </c>
      <c r="T3460" s="11">
        <f t="shared" si="273"/>
        <v>42038.185416666667</v>
      </c>
      <c r="U3460">
        <f t="shared" si="274"/>
        <v>2015</v>
      </c>
    </row>
    <row r="3461" spans="1:21" ht="43.75" x14ac:dyDescent="0.4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3.75" x14ac:dyDescent="0.4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58.3" x14ac:dyDescent="0.4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3.75" x14ac:dyDescent="0.4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3.75" x14ac:dyDescent="0.4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58.3" x14ac:dyDescent="0.4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3.75" x14ac:dyDescent="0.4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43.75" x14ac:dyDescent="0.4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x14ac:dyDescent="0.4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3.75" x14ac:dyDescent="0.4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58.3" x14ac:dyDescent="0.4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29.15" x14ac:dyDescent="0.4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43.75" x14ac:dyDescent="0.4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43.75" x14ac:dyDescent="0.4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43.75" x14ac:dyDescent="0.4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43.75" x14ac:dyDescent="0.4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3.75" x14ac:dyDescent="0.4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58.3" x14ac:dyDescent="0.4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3.75" x14ac:dyDescent="0.4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3.75" x14ac:dyDescent="0.4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3.75" x14ac:dyDescent="0.4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3.75" x14ac:dyDescent="0.4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43.75" x14ac:dyDescent="0.4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3.75" x14ac:dyDescent="0.4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3.75" x14ac:dyDescent="0.4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58.3" x14ac:dyDescent="0.4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43.75" x14ac:dyDescent="0.4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3.75" x14ac:dyDescent="0.4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43.75" x14ac:dyDescent="0.4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58.3" x14ac:dyDescent="0.4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43.75" x14ac:dyDescent="0.4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43.75" x14ac:dyDescent="0.4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58.3" x14ac:dyDescent="0.4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3.75" x14ac:dyDescent="0.4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43.75" x14ac:dyDescent="0.4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43.75" x14ac:dyDescent="0.4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43.75" x14ac:dyDescent="0.4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58.3" x14ac:dyDescent="0.4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58.3" x14ac:dyDescent="0.4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58.3" x14ac:dyDescent="0.4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43.75" x14ac:dyDescent="0.4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58.3" x14ac:dyDescent="0.4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3.75" x14ac:dyDescent="0.4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43.75" x14ac:dyDescent="0.4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3.75" x14ac:dyDescent="0.4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43.75" x14ac:dyDescent="0.4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87.45" x14ac:dyDescent="0.4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43.75" x14ac:dyDescent="0.4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43.75" x14ac:dyDescent="0.4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43.75" x14ac:dyDescent="0.4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43.75" x14ac:dyDescent="0.4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58.3" x14ac:dyDescent="0.4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3.75" x14ac:dyDescent="0.4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43.75" x14ac:dyDescent="0.4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1">
        <f t="shared" si="272"/>
        <v>42057.536944444444</v>
      </c>
      <c r="T3514" s="11">
        <f t="shared" si="273"/>
        <v>42117.49527777778</v>
      </c>
      <c r="U3514">
        <f t="shared" si="274"/>
        <v>2015</v>
      </c>
    </row>
    <row r="3515" spans="1:21" ht="43.75" x14ac:dyDescent="0.4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1">
        <f t="shared" si="272"/>
        <v>41781.096203703702</v>
      </c>
      <c r="T3515" s="11">
        <f t="shared" si="273"/>
        <v>41794.207638888889</v>
      </c>
      <c r="U3515">
        <f t="shared" si="274"/>
        <v>2014</v>
      </c>
    </row>
    <row r="3516" spans="1:21" ht="43.75" x14ac:dyDescent="0.4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1">
        <f t="shared" si="272"/>
        <v>42020.846666666665</v>
      </c>
      <c r="T3516" s="11">
        <f t="shared" si="273"/>
        <v>42037.207638888889</v>
      </c>
      <c r="U3516">
        <f t="shared" si="274"/>
        <v>2015</v>
      </c>
    </row>
    <row r="3517" spans="1:21" ht="43.75" x14ac:dyDescent="0.4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1">
        <f t="shared" si="272"/>
        <v>42125.772812499999</v>
      </c>
      <c r="T3517" s="11">
        <f t="shared" si="273"/>
        <v>42155.772812499999</v>
      </c>
      <c r="U3517">
        <f t="shared" si="274"/>
        <v>2015</v>
      </c>
    </row>
    <row r="3518" spans="1:21" ht="43.75" x14ac:dyDescent="0.4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1">
        <f t="shared" si="272"/>
        <v>41856.010069444441</v>
      </c>
      <c r="T3518" s="11">
        <f t="shared" si="273"/>
        <v>41890.125</v>
      </c>
      <c r="U3518">
        <f t="shared" si="274"/>
        <v>2014</v>
      </c>
    </row>
    <row r="3519" spans="1:21" ht="43.75" x14ac:dyDescent="0.4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1">
        <f t="shared" si="272"/>
        <v>41794.817523148151</v>
      </c>
      <c r="T3519" s="11">
        <f t="shared" si="273"/>
        <v>41824.458333333336</v>
      </c>
      <c r="U3519">
        <f t="shared" si="274"/>
        <v>2014</v>
      </c>
    </row>
    <row r="3520" spans="1:21" ht="43.75" x14ac:dyDescent="0.4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1">
        <f t="shared" si="272"/>
        <v>41893.783553240741</v>
      </c>
      <c r="T3520" s="11">
        <f t="shared" si="273"/>
        <v>41914.597916666666</v>
      </c>
      <c r="U3520">
        <f t="shared" si="274"/>
        <v>2014</v>
      </c>
    </row>
    <row r="3521" spans="1:21" ht="43.75" x14ac:dyDescent="0.4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1">
        <f t="shared" si="272"/>
        <v>42037.598958333328</v>
      </c>
      <c r="T3521" s="11">
        <f t="shared" si="273"/>
        <v>42067.598958333328</v>
      </c>
      <c r="U3521">
        <f t="shared" si="274"/>
        <v>2015</v>
      </c>
    </row>
    <row r="3522" spans="1:21" ht="43.75" x14ac:dyDescent="0.4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1">
        <f t="shared" si="272"/>
        <v>42227.824212962965</v>
      </c>
      <c r="T3522" s="11">
        <f t="shared" si="273"/>
        <v>42253.57430555555</v>
      </c>
      <c r="U3522">
        <f t="shared" si="274"/>
        <v>2015</v>
      </c>
    </row>
    <row r="3523" spans="1:21" ht="58.3" x14ac:dyDescent="0.4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0" t="s">
        <v>8315</v>
      </c>
      <c r="R3523" t="s">
        <v>8316</v>
      </c>
      <c r="S3523" s="11">
        <f t="shared" ref="S3523:S3586" si="277">(((J3523/60)/60)/24)+DATE(1970,1,1)</f>
        <v>41881.361342592594</v>
      </c>
      <c r="T3523" s="11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75" x14ac:dyDescent="0.4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1">
        <f t="shared" si="277"/>
        <v>42234.789884259255</v>
      </c>
      <c r="T3524" s="11">
        <f t="shared" si="278"/>
        <v>42262.420833333337</v>
      </c>
      <c r="U3524">
        <f t="shared" si="279"/>
        <v>2015</v>
      </c>
    </row>
    <row r="3525" spans="1:21" ht="43.75" x14ac:dyDescent="0.4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43.75" x14ac:dyDescent="0.4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3.75" x14ac:dyDescent="0.4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43.75" x14ac:dyDescent="0.4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43.75" x14ac:dyDescent="0.4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3.75" x14ac:dyDescent="0.4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58.3" x14ac:dyDescent="0.4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43.75" x14ac:dyDescent="0.4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x14ac:dyDescent="0.4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58.3" x14ac:dyDescent="0.4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58.3" x14ac:dyDescent="0.4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43.75" x14ac:dyDescent="0.4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3.75" x14ac:dyDescent="0.4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43.75" x14ac:dyDescent="0.4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43.75" x14ac:dyDescent="0.4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43.75" x14ac:dyDescent="0.4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43.75" x14ac:dyDescent="0.4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58.3" x14ac:dyDescent="0.4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43.75" x14ac:dyDescent="0.4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43.75" x14ac:dyDescent="0.4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3.75" x14ac:dyDescent="0.4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29.15" x14ac:dyDescent="0.4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43.75" x14ac:dyDescent="0.4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43.75" x14ac:dyDescent="0.4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3.75" x14ac:dyDescent="0.4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3.75" x14ac:dyDescent="0.4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43.75" x14ac:dyDescent="0.4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58.3" x14ac:dyDescent="0.4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43.75" x14ac:dyDescent="0.4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43.75" x14ac:dyDescent="0.4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43.75" x14ac:dyDescent="0.4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3.75" x14ac:dyDescent="0.4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43.75" x14ac:dyDescent="0.4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58.3" x14ac:dyDescent="0.4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58.3" x14ac:dyDescent="0.4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3.75" x14ac:dyDescent="0.4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58.3" x14ac:dyDescent="0.4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43.75" x14ac:dyDescent="0.4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116.6" x14ac:dyDescent="0.4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43.75" x14ac:dyDescent="0.4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43.75" x14ac:dyDescent="0.4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29.15" x14ac:dyDescent="0.4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43.75" x14ac:dyDescent="0.4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43.75" x14ac:dyDescent="0.4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43.75" x14ac:dyDescent="0.4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3.75" x14ac:dyDescent="0.4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3.75" x14ac:dyDescent="0.4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3.75" x14ac:dyDescent="0.4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3.75" x14ac:dyDescent="0.4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29.15" x14ac:dyDescent="0.4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43.75" x14ac:dyDescent="0.4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43.75" x14ac:dyDescent="0.4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43.75" x14ac:dyDescent="0.4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3.75" x14ac:dyDescent="0.4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1">
        <f t="shared" si="277"/>
        <v>42649.54923611111</v>
      </c>
      <c r="T3578" s="11">
        <f t="shared" si="278"/>
        <v>42709.590902777782</v>
      </c>
      <c r="U3578">
        <f t="shared" si="279"/>
        <v>2016</v>
      </c>
    </row>
    <row r="3579" spans="1:21" ht="43.75" x14ac:dyDescent="0.4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1">
        <f t="shared" si="277"/>
        <v>42093.786840277782</v>
      </c>
      <c r="T3579" s="11">
        <f t="shared" si="278"/>
        <v>42120.26944444445</v>
      </c>
      <c r="U3579">
        <f t="shared" si="279"/>
        <v>2015</v>
      </c>
    </row>
    <row r="3580" spans="1:21" ht="43.75" x14ac:dyDescent="0.4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1">
        <f t="shared" si="277"/>
        <v>42460.733530092592</v>
      </c>
      <c r="T3580" s="11">
        <f t="shared" si="278"/>
        <v>42490.733530092592</v>
      </c>
      <c r="U3580">
        <f t="shared" si="279"/>
        <v>2016</v>
      </c>
    </row>
    <row r="3581" spans="1:21" ht="43.75" x14ac:dyDescent="0.4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1">
        <f t="shared" si="277"/>
        <v>42430.762222222227</v>
      </c>
      <c r="T3581" s="11">
        <f t="shared" si="278"/>
        <v>42460.720555555556</v>
      </c>
      <c r="U3581">
        <f t="shared" si="279"/>
        <v>2016</v>
      </c>
    </row>
    <row r="3582" spans="1:21" ht="43.75" x14ac:dyDescent="0.4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1">
        <f t="shared" si="277"/>
        <v>42026.176180555558</v>
      </c>
      <c r="T3582" s="11">
        <f t="shared" si="278"/>
        <v>42064.207638888889</v>
      </c>
      <c r="U3582">
        <f t="shared" si="279"/>
        <v>2015</v>
      </c>
    </row>
    <row r="3583" spans="1:21" ht="43.75" x14ac:dyDescent="0.4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1">
        <f t="shared" si="277"/>
        <v>41836.471180555556</v>
      </c>
      <c r="T3583" s="11">
        <f t="shared" si="278"/>
        <v>41850.471180555556</v>
      </c>
      <c r="U3583">
        <f t="shared" si="279"/>
        <v>2014</v>
      </c>
    </row>
    <row r="3584" spans="1:21" ht="43.75" x14ac:dyDescent="0.4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1">
        <f t="shared" si="277"/>
        <v>42451.095856481479</v>
      </c>
      <c r="T3584" s="11">
        <f t="shared" si="278"/>
        <v>42465.095856481479</v>
      </c>
      <c r="U3584">
        <f t="shared" si="279"/>
        <v>2016</v>
      </c>
    </row>
    <row r="3585" spans="1:21" ht="43.75" x14ac:dyDescent="0.4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1">
        <f t="shared" si="277"/>
        <v>42418.425983796296</v>
      </c>
      <c r="T3585" s="11">
        <f t="shared" si="278"/>
        <v>42478.384317129632</v>
      </c>
      <c r="U3585">
        <f t="shared" si="279"/>
        <v>2016</v>
      </c>
    </row>
    <row r="3586" spans="1:21" ht="87.45" x14ac:dyDescent="0.4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1">
        <f t="shared" si="277"/>
        <v>42168.316481481481</v>
      </c>
      <c r="T3586" s="11">
        <f t="shared" si="278"/>
        <v>42198.316481481481</v>
      </c>
      <c r="U3586">
        <f t="shared" si="279"/>
        <v>2015</v>
      </c>
    </row>
    <row r="3587" spans="1:21" ht="43.75" x14ac:dyDescent="0.4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0" t="s">
        <v>8315</v>
      </c>
      <c r="R3587" t="s">
        <v>8316</v>
      </c>
      <c r="S3587" s="11">
        <f t="shared" ref="S3587:S3650" si="282">(((J3587/60)/60)/24)+DATE(1970,1,1)</f>
        <v>41964.716319444444</v>
      </c>
      <c r="T3587" s="11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4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1">
        <f t="shared" si="282"/>
        <v>42576.697569444441</v>
      </c>
      <c r="T3588" s="11">
        <f t="shared" si="283"/>
        <v>42636.697569444441</v>
      </c>
      <c r="U3588">
        <f t="shared" si="284"/>
        <v>2016</v>
      </c>
    </row>
    <row r="3589" spans="1:21" ht="43.75" x14ac:dyDescent="0.4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3.75" x14ac:dyDescent="0.4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3.75" x14ac:dyDescent="0.4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58.3" x14ac:dyDescent="0.4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43.75" x14ac:dyDescent="0.4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3.75" x14ac:dyDescent="0.4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3.75" x14ac:dyDescent="0.4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58.3" x14ac:dyDescent="0.4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29.15" x14ac:dyDescent="0.4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3.75" x14ac:dyDescent="0.4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29.15" x14ac:dyDescent="0.4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3.75" x14ac:dyDescent="0.4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3.75" x14ac:dyDescent="0.4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29.15" x14ac:dyDescent="0.4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3.75" x14ac:dyDescent="0.4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58.3" x14ac:dyDescent="0.4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43.75" x14ac:dyDescent="0.4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43.75" x14ac:dyDescent="0.4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58.3" x14ac:dyDescent="0.4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43.75" x14ac:dyDescent="0.4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29.15" x14ac:dyDescent="0.4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43.75" x14ac:dyDescent="0.4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43.75" x14ac:dyDescent="0.4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3.75" x14ac:dyDescent="0.4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43.75" x14ac:dyDescent="0.4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3.75" x14ac:dyDescent="0.4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43.75" x14ac:dyDescent="0.4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3.75" x14ac:dyDescent="0.4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43.75" x14ac:dyDescent="0.4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43.75" x14ac:dyDescent="0.4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43.75" x14ac:dyDescent="0.4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43.75" x14ac:dyDescent="0.4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43.75" x14ac:dyDescent="0.4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43.75" x14ac:dyDescent="0.4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43.75" x14ac:dyDescent="0.4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29.15" x14ac:dyDescent="0.4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29.15" x14ac:dyDescent="0.4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72.900000000000006" x14ac:dyDescent="0.4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58.3" x14ac:dyDescent="0.4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43.75" x14ac:dyDescent="0.4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43.75" x14ac:dyDescent="0.4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43.75" x14ac:dyDescent="0.4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58.3" x14ac:dyDescent="0.4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43.75" x14ac:dyDescent="0.4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58.3" x14ac:dyDescent="0.4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43.75" x14ac:dyDescent="0.4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3.75" x14ac:dyDescent="0.4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43.75" x14ac:dyDescent="0.4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29.15" x14ac:dyDescent="0.4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3.75" x14ac:dyDescent="0.4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58.3" x14ac:dyDescent="0.4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29.15" x14ac:dyDescent="0.4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43.75" x14ac:dyDescent="0.4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72.900000000000006" x14ac:dyDescent="0.4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1">
        <f t="shared" si="282"/>
        <v>42104.781597222223</v>
      </c>
      <c r="T3642" s="11">
        <f t="shared" si="283"/>
        <v>42134.781597222223</v>
      </c>
      <c r="U3642">
        <f t="shared" si="284"/>
        <v>2015</v>
      </c>
    </row>
    <row r="3643" spans="1:21" ht="43.75" x14ac:dyDescent="0.4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1">
        <f t="shared" si="282"/>
        <v>41899.627071759263</v>
      </c>
      <c r="T3643" s="11">
        <f t="shared" si="283"/>
        <v>41917.208333333336</v>
      </c>
      <c r="U3643">
        <f t="shared" si="284"/>
        <v>2014</v>
      </c>
    </row>
    <row r="3644" spans="1:21" ht="58.3" x14ac:dyDescent="0.4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1">
        <f t="shared" si="282"/>
        <v>42297.816284722227</v>
      </c>
      <c r="T3644" s="11">
        <f t="shared" si="283"/>
        <v>42338.708333333328</v>
      </c>
      <c r="U3644">
        <f t="shared" si="284"/>
        <v>2015</v>
      </c>
    </row>
    <row r="3645" spans="1:21" ht="43.75" x14ac:dyDescent="0.4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1">
        <f t="shared" si="282"/>
        <v>42285.143969907411</v>
      </c>
      <c r="T3645" s="11">
        <f t="shared" si="283"/>
        <v>42325.185636574075</v>
      </c>
      <c r="U3645">
        <f t="shared" si="284"/>
        <v>2015</v>
      </c>
    </row>
    <row r="3646" spans="1:21" ht="43.75" x14ac:dyDescent="0.4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1">
        <f t="shared" si="282"/>
        <v>42409.241747685184</v>
      </c>
      <c r="T3646" s="11">
        <f t="shared" si="283"/>
        <v>42437.207638888889</v>
      </c>
      <c r="U3646">
        <f t="shared" si="284"/>
        <v>2016</v>
      </c>
    </row>
    <row r="3647" spans="1:21" ht="43.75" x14ac:dyDescent="0.4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1">
        <f t="shared" si="282"/>
        <v>42665.970347222217</v>
      </c>
      <c r="T3647" s="11">
        <f t="shared" si="283"/>
        <v>42696.012013888889</v>
      </c>
      <c r="U3647">
        <f t="shared" si="284"/>
        <v>2016</v>
      </c>
    </row>
    <row r="3648" spans="1:21" ht="43.75" x14ac:dyDescent="0.4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1">
        <f t="shared" si="282"/>
        <v>42140.421319444446</v>
      </c>
      <c r="T3648" s="11">
        <f t="shared" si="283"/>
        <v>42171.979166666672</v>
      </c>
      <c r="U3648">
        <f t="shared" si="284"/>
        <v>2015</v>
      </c>
    </row>
    <row r="3649" spans="1:21" ht="43.75" x14ac:dyDescent="0.4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1">
        <f t="shared" si="282"/>
        <v>42598.749155092592</v>
      </c>
      <c r="T3649" s="11">
        <f t="shared" si="283"/>
        <v>42643.749155092592</v>
      </c>
      <c r="U3649">
        <f t="shared" si="284"/>
        <v>2016</v>
      </c>
    </row>
    <row r="3650" spans="1:21" ht="29.15" x14ac:dyDescent="0.4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1">
        <f t="shared" si="282"/>
        <v>41887.292187500003</v>
      </c>
      <c r="T3650" s="11">
        <f t="shared" si="283"/>
        <v>41917.292187500003</v>
      </c>
      <c r="U3650">
        <f t="shared" si="284"/>
        <v>2014</v>
      </c>
    </row>
    <row r="3651" spans="1:21" ht="43.75" x14ac:dyDescent="0.4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0" t="s">
        <v>8315</v>
      </c>
      <c r="R3651" t="s">
        <v>8316</v>
      </c>
      <c r="S3651" s="11">
        <f t="shared" ref="S3651:S3714" si="287">(((J3651/60)/60)/24)+DATE(1970,1,1)</f>
        <v>41780.712893518517</v>
      </c>
      <c r="T3651" s="11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75" x14ac:dyDescent="0.4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1">
        <f t="shared" si="287"/>
        <v>42381.478981481487</v>
      </c>
      <c r="T3652" s="11">
        <f t="shared" si="288"/>
        <v>42402.478981481487</v>
      </c>
      <c r="U3652">
        <f t="shared" si="289"/>
        <v>2016</v>
      </c>
    </row>
    <row r="3653" spans="1:21" ht="43.75" x14ac:dyDescent="0.4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43.75" x14ac:dyDescent="0.4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43.75" x14ac:dyDescent="0.4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58.3" x14ac:dyDescent="0.4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58.3" x14ac:dyDescent="0.4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43.75" x14ac:dyDescent="0.4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43.75" x14ac:dyDescent="0.4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29.15" x14ac:dyDescent="0.4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3.75" x14ac:dyDescent="0.4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58.3" x14ac:dyDescent="0.4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43.75" x14ac:dyDescent="0.4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58.3" x14ac:dyDescent="0.4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43.75" x14ac:dyDescent="0.4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43.75" x14ac:dyDescent="0.4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43.75" x14ac:dyDescent="0.4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ht="29.15" x14ac:dyDescent="0.4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43.75" x14ac:dyDescent="0.4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43.75" x14ac:dyDescent="0.4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43.75" x14ac:dyDescent="0.4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43.75" x14ac:dyDescent="0.4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43.75" x14ac:dyDescent="0.4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58.3" x14ac:dyDescent="0.4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3.75" x14ac:dyDescent="0.4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43.75" x14ac:dyDescent="0.4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43.75" x14ac:dyDescent="0.4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43.75" x14ac:dyDescent="0.4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43.75" x14ac:dyDescent="0.4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43.75" x14ac:dyDescent="0.4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43.75" x14ac:dyDescent="0.4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43.75" x14ac:dyDescent="0.4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58.3" x14ac:dyDescent="0.4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3.75" x14ac:dyDescent="0.4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3.75" x14ac:dyDescent="0.4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43.75" x14ac:dyDescent="0.4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3.75" x14ac:dyDescent="0.4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3.75" x14ac:dyDescent="0.4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43.75" x14ac:dyDescent="0.4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43.75" x14ac:dyDescent="0.4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43.75" x14ac:dyDescent="0.4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43.75" x14ac:dyDescent="0.4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29.15" x14ac:dyDescent="0.4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29.15" x14ac:dyDescent="0.4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43.75" x14ac:dyDescent="0.4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58.3" x14ac:dyDescent="0.4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58.3" x14ac:dyDescent="0.4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3.75" x14ac:dyDescent="0.4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43.75" x14ac:dyDescent="0.4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43.75" x14ac:dyDescent="0.4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58.3" x14ac:dyDescent="0.4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29.15" x14ac:dyDescent="0.4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43.75" x14ac:dyDescent="0.4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58.3" x14ac:dyDescent="0.4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43.75" x14ac:dyDescent="0.4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43.75" x14ac:dyDescent="0.4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1">
        <f t="shared" si="287"/>
        <v>42461.689745370371</v>
      </c>
      <c r="T3706" s="11">
        <f t="shared" si="288"/>
        <v>42521.689745370371</v>
      </c>
      <c r="U3706">
        <f t="shared" si="289"/>
        <v>2016</v>
      </c>
    </row>
    <row r="3707" spans="1:21" ht="43.75" x14ac:dyDescent="0.4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1">
        <f t="shared" si="287"/>
        <v>41792.542986111112</v>
      </c>
      <c r="T3707" s="11">
        <f t="shared" si="288"/>
        <v>41813.75</v>
      </c>
      <c r="U3707">
        <f t="shared" si="289"/>
        <v>2014</v>
      </c>
    </row>
    <row r="3708" spans="1:21" ht="43.75" x14ac:dyDescent="0.4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1">
        <f t="shared" si="287"/>
        <v>41879.913761574076</v>
      </c>
      <c r="T3708" s="11">
        <f t="shared" si="288"/>
        <v>41894.913761574076</v>
      </c>
      <c r="U3708">
        <f t="shared" si="289"/>
        <v>2014</v>
      </c>
    </row>
    <row r="3709" spans="1:21" ht="43.75" x14ac:dyDescent="0.4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1">
        <f t="shared" si="287"/>
        <v>42552.048356481479</v>
      </c>
      <c r="T3709" s="11">
        <f t="shared" si="288"/>
        <v>42573.226388888885</v>
      </c>
      <c r="U3709">
        <f t="shared" si="289"/>
        <v>2016</v>
      </c>
    </row>
    <row r="3710" spans="1:21" ht="58.3" x14ac:dyDescent="0.4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1">
        <f t="shared" si="287"/>
        <v>41810.142199074071</v>
      </c>
      <c r="T3710" s="11">
        <f t="shared" si="288"/>
        <v>41824.142199074071</v>
      </c>
      <c r="U3710">
        <f t="shared" si="289"/>
        <v>2014</v>
      </c>
    </row>
    <row r="3711" spans="1:21" ht="43.75" x14ac:dyDescent="0.4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1">
        <f t="shared" si="287"/>
        <v>41785.707708333335</v>
      </c>
      <c r="T3711" s="11">
        <f t="shared" si="288"/>
        <v>41815.707708333335</v>
      </c>
      <c r="U3711">
        <f t="shared" si="289"/>
        <v>2014</v>
      </c>
    </row>
    <row r="3712" spans="1:21" ht="29.15" x14ac:dyDescent="0.4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1">
        <f t="shared" si="287"/>
        <v>42072.576249999998</v>
      </c>
      <c r="T3712" s="11">
        <f t="shared" si="288"/>
        <v>42097.576249999998</v>
      </c>
      <c r="U3712">
        <f t="shared" si="289"/>
        <v>2015</v>
      </c>
    </row>
    <row r="3713" spans="1:21" ht="29.15" x14ac:dyDescent="0.4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1">
        <f t="shared" si="287"/>
        <v>41779.724224537036</v>
      </c>
      <c r="T3713" s="11">
        <f t="shared" si="288"/>
        <v>41805.666666666664</v>
      </c>
      <c r="U3713">
        <f t="shared" si="289"/>
        <v>2014</v>
      </c>
    </row>
    <row r="3714" spans="1:21" ht="58.3" x14ac:dyDescent="0.4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1">
        <f t="shared" si="287"/>
        <v>42134.172071759262</v>
      </c>
      <c r="T3714" s="11">
        <f t="shared" si="288"/>
        <v>42155.290972222225</v>
      </c>
      <c r="U3714">
        <f t="shared" si="289"/>
        <v>2015</v>
      </c>
    </row>
    <row r="3715" spans="1:21" ht="43.75" x14ac:dyDescent="0.4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0" t="s">
        <v>8315</v>
      </c>
      <c r="R3715" t="s">
        <v>8316</v>
      </c>
      <c r="S3715" s="11">
        <f t="shared" ref="S3715:S3778" si="292">(((J3715/60)/60)/24)+DATE(1970,1,1)</f>
        <v>42505.738032407404</v>
      </c>
      <c r="T3715" s="11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75" x14ac:dyDescent="0.4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1">
        <f t="shared" si="292"/>
        <v>42118.556331018524</v>
      </c>
      <c r="T3716" s="11">
        <f t="shared" si="293"/>
        <v>42150.165972222225</v>
      </c>
      <c r="U3716">
        <f t="shared" si="294"/>
        <v>2015</v>
      </c>
    </row>
    <row r="3717" spans="1:21" ht="43.75" x14ac:dyDescent="0.4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3.75" x14ac:dyDescent="0.4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3.75" x14ac:dyDescent="0.4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3.75" x14ac:dyDescent="0.4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29.15" x14ac:dyDescent="0.4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29.15" x14ac:dyDescent="0.4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58.3" x14ac:dyDescent="0.4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58.3" x14ac:dyDescent="0.4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29.15" x14ac:dyDescent="0.4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43.75" x14ac:dyDescent="0.4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43.75" x14ac:dyDescent="0.4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3.75" x14ac:dyDescent="0.4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3.75" x14ac:dyDescent="0.4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43.75" x14ac:dyDescent="0.4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58.3" x14ac:dyDescent="0.4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3.75" x14ac:dyDescent="0.4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43.75" x14ac:dyDescent="0.4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43.75" x14ac:dyDescent="0.4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3.75" x14ac:dyDescent="0.4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58.3" x14ac:dyDescent="0.4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29.15" x14ac:dyDescent="0.4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3.75" x14ac:dyDescent="0.4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43.75" x14ac:dyDescent="0.4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29.15" x14ac:dyDescent="0.4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43.75" x14ac:dyDescent="0.4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43.75" x14ac:dyDescent="0.4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3.75" x14ac:dyDescent="0.4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43.75" x14ac:dyDescent="0.4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29.15" x14ac:dyDescent="0.4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58.3" x14ac:dyDescent="0.4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3.75" x14ac:dyDescent="0.4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x14ac:dyDescent="0.4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29.15" x14ac:dyDescent="0.4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43.75" x14ac:dyDescent="0.4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3.75" x14ac:dyDescent="0.4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87.45" x14ac:dyDescent="0.4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3.75" x14ac:dyDescent="0.4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58.3" x14ac:dyDescent="0.4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43.75" x14ac:dyDescent="0.4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3.75" x14ac:dyDescent="0.4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43.75" x14ac:dyDescent="0.4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43.75" x14ac:dyDescent="0.4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3.75" x14ac:dyDescent="0.4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29.15" x14ac:dyDescent="0.4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29.15" x14ac:dyDescent="0.4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43.75" x14ac:dyDescent="0.4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58.3" x14ac:dyDescent="0.4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3.75" x14ac:dyDescent="0.4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29.15" x14ac:dyDescent="0.4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3.75" x14ac:dyDescent="0.4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43.75" x14ac:dyDescent="0.4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43.75" x14ac:dyDescent="0.4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43.75" x14ac:dyDescent="0.4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43.75" x14ac:dyDescent="0.4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1">
        <f t="shared" si="292"/>
        <v>41772.727893518517</v>
      </c>
      <c r="T3770" s="11">
        <f t="shared" si="293"/>
        <v>41802.727893518517</v>
      </c>
      <c r="U3770">
        <f t="shared" si="294"/>
        <v>2014</v>
      </c>
    </row>
    <row r="3771" spans="1:21" ht="43.75" x14ac:dyDescent="0.4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1">
        <f t="shared" si="292"/>
        <v>42445.598136574074</v>
      </c>
      <c r="T3771" s="11">
        <f t="shared" si="293"/>
        <v>42475.598136574074</v>
      </c>
      <c r="U3771">
        <f t="shared" si="294"/>
        <v>2016</v>
      </c>
    </row>
    <row r="3772" spans="1:21" ht="43.75" x14ac:dyDescent="0.4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1">
        <f t="shared" si="292"/>
        <v>42138.930671296301</v>
      </c>
      <c r="T3772" s="11">
        <f t="shared" si="293"/>
        <v>42168.930671296301</v>
      </c>
      <c r="U3772">
        <f t="shared" si="294"/>
        <v>2015</v>
      </c>
    </row>
    <row r="3773" spans="1:21" ht="29.15" x14ac:dyDescent="0.4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1">
        <f t="shared" si="292"/>
        <v>42493.857083333336</v>
      </c>
      <c r="T3773" s="11">
        <f t="shared" si="293"/>
        <v>42508</v>
      </c>
      <c r="U3773">
        <f t="shared" si="294"/>
        <v>2016</v>
      </c>
    </row>
    <row r="3774" spans="1:21" ht="43.75" x14ac:dyDescent="0.4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1">
        <f t="shared" si="292"/>
        <v>42682.616967592592</v>
      </c>
      <c r="T3774" s="11">
        <f t="shared" si="293"/>
        <v>42703.25</v>
      </c>
      <c r="U3774">
        <f t="shared" si="294"/>
        <v>2016</v>
      </c>
    </row>
    <row r="3775" spans="1:21" ht="29.15" x14ac:dyDescent="0.4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1">
        <f t="shared" si="292"/>
        <v>42656.005173611105</v>
      </c>
      <c r="T3775" s="11">
        <f t="shared" si="293"/>
        <v>42689.088888888888</v>
      </c>
      <c r="U3775">
        <f t="shared" si="294"/>
        <v>2016</v>
      </c>
    </row>
    <row r="3776" spans="1:21" ht="58.3" x14ac:dyDescent="0.4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1">
        <f t="shared" si="292"/>
        <v>42087.792303240742</v>
      </c>
      <c r="T3776" s="11">
        <f t="shared" si="293"/>
        <v>42103.792303240742</v>
      </c>
      <c r="U3776">
        <f t="shared" si="294"/>
        <v>2015</v>
      </c>
    </row>
    <row r="3777" spans="1:21" ht="43.75" x14ac:dyDescent="0.4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1">
        <f t="shared" si="292"/>
        <v>42075.942627314813</v>
      </c>
      <c r="T3777" s="11">
        <f t="shared" si="293"/>
        <v>42103.166666666672</v>
      </c>
      <c r="U3777">
        <f t="shared" si="294"/>
        <v>2015</v>
      </c>
    </row>
    <row r="3778" spans="1:21" ht="58.3" x14ac:dyDescent="0.4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1">
        <f t="shared" si="292"/>
        <v>41814.367800925924</v>
      </c>
      <c r="T3778" s="11">
        <f t="shared" si="293"/>
        <v>41852.041666666664</v>
      </c>
      <c r="U3778">
        <f t="shared" si="294"/>
        <v>2014</v>
      </c>
    </row>
    <row r="3779" spans="1:21" ht="43.75" x14ac:dyDescent="0.4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0" t="s">
        <v>8315</v>
      </c>
      <c r="R3779" t="s">
        <v>8357</v>
      </c>
      <c r="S3779" s="11">
        <f t="shared" ref="S3779:S3842" si="297">(((J3779/60)/60)/24)+DATE(1970,1,1)</f>
        <v>41887.111354166671</v>
      </c>
      <c r="T3779" s="11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9.15" x14ac:dyDescent="0.4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1">
        <f t="shared" si="297"/>
        <v>41989.819212962961</v>
      </c>
      <c r="T3780" s="11">
        <f t="shared" si="298"/>
        <v>42049.819212962961</v>
      </c>
      <c r="U3780">
        <f t="shared" si="299"/>
        <v>2014</v>
      </c>
    </row>
    <row r="3781" spans="1:21" ht="29.15" x14ac:dyDescent="0.4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3.75" x14ac:dyDescent="0.4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58.3" x14ac:dyDescent="0.4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43.75" x14ac:dyDescent="0.4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3.75" x14ac:dyDescent="0.4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43.75" x14ac:dyDescent="0.4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43.75" x14ac:dyDescent="0.4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3.75" x14ac:dyDescent="0.4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3.75" x14ac:dyDescent="0.4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72.900000000000006" x14ac:dyDescent="0.4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3.75" x14ac:dyDescent="0.4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43.75" x14ac:dyDescent="0.4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29.15" x14ac:dyDescent="0.4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29.15" x14ac:dyDescent="0.4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43.75" x14ac:dyDescent="0.4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58.3" x14ac:dyDescent="0.4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3.75" x14ac:dyDescent="0.4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43.75" x14ac:dyDescent="0.4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58.3" x14ac:dyDescent="0.4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43.75" x14ac:dyDescent="0.4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43.75" x14ac:dyDescent="0.4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43.75" x14ac:dyDescent="0.4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3.75" x14ac:dyDescent="0.4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3.75" x14ac:dyDescent="0.4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29.15" x14ac:dyDescent="0.4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43.75" x14ac:dyDescent="0.4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3.75" x14ac:dyDescent="0.4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58.3" x14ac:dyDescent="0.4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43.75" x14ac:dyDescent="0.4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3.75" x14ac:dyDescent="0.4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58.3" x14ac:dyDescent="0.4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43.75" x14ac:dyDescent="0.4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43.75" x14ac:dyDescent="0.4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43.75" x14ac:dyDescent="0.4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43.75" x14ac:dyDescent="0.4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43.75" x14ac:dyDescent="0.4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29.15" x14ac:dyDescent="0.4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58.3" x14ac:dyDescent="0.4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43.75" x14ac:dyDescent="0.4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3.75" x14ac:dyDescent="0.4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43.75" x14ac:dyDescent="0.4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3.75" x14ac:dyDescent="0.4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43.75" x14ac:dyDescent="0.4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58.3" x14ac:dyDescent="0.4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43.75" x14ac:dyDescent="0.4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43.75" x14ac:dyDescent="0.4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43.75" x14ac:dyDescent="0.4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29.15" x14ac:dyDescent="0.4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58.3" x14ac:dyDescent="0.4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43.75" x14ac:dyDescent="0.4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43.75" x14ac:dyDescent="0.4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3.75" x14ac:dyDescent="0.4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58.3" x14ac:dyDescent="0.4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43.75" x14ac:dyDescent="0.4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1">
        <f t="shared" si="297"/>
        <v>42375.114988425921</v>
      </c>
      <c r="T3834" s="11">
        <f t="shared" si="298"/>
        <v>42420.114988425921</v>
      </c>
      <c r="U3834">
        <f t="shared" si="299"/>
        <v>2016</v>
      </c>
    </row>
    <row r="3835" spans="1:21" ht="58.3" x14ac:dyDescent="0.4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1">
        <f t="shared" si="297"/>
        <v>41963.872361111105</v>
      </c>
      <c r="T3835" s="11">
        <f t="shared" si="298"/>
        <v>41974.797916666663</v>
      </c>
      <c r="U3835">
        <f t="shared" si="299"/>
        <v>2014</v>
      </c>
    </row>
    <row r="3836" spans="1:21" ht="43.75" x14ac:dyDescent="0.4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1">
        <f t="shared" si="297"/>
        <v>42143.445219907408</v>
      </c>
      <c r="T3836" s="11">
        <f t="shared" si="298"/>
        <v>42173.445219907408</v>
      </c>
      <c r="U3836">
        <f t="shared" si="299"/>
        <v>2015</v>
      </c>
    </row>
    <row r="3837" spans="1:21" ht="43.75" x14ac:dyDescent="0.4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1">
        <f t="shared" si="297"/>
        <v>42460.94222222222</v>
      </c>
      <c r="T3837" s="11">
        <f t="shared" si="298"/>
        <v>42481.94222222222</v>
      </c>
      <c r="U3837">
        <f t="shared" si="299"/>
        <v>2016</v>
      </c>
    </row>
    <row r="3838" spans="1:21" ht="43.75" x14ac:dyDescent="0.4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1">
        <f t="shared" si="297"/>
        <v>42553.926527777774</v>
      </c>
      <c r="T3838" s="11">
        <f t="shared" si="298"/>
        <v>42585.172916666663</v>
      </c>
      <c r="U3838">
        <f t="shared" si="299"/>
        <v>2016</v>
      </c>
    </row>
    <row r="3839" spans="1:21" ht="29.15" x14ac:dyDescent="0.4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1">
        <f t="shared" si="297"/>
        <v>42152.765717592592</v>
      </c>
      <c r="T3839" s="11">
        <f t="shared" si="298"/>
        <v>42188.765717592592</v>
      </c>
      <c r="U3839">
        <f t="shared" si="299"/>
        <v>2015</v>
      </c>
    </row>
    <row r="3840" spans="1:21" ht="58.3" x14ac:dyDescent="0.4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1">
        <f t="shared" si="297"/>
        <v>42116.710752314815</v>
      </c>
      <c r="T3840" s="11">
        <f t="shared" si="298"/>
        <v>42146.710752314815</v>
      </c>
      <c r="U3840">
        <f t="shared" si="299"/>
        <v>2015</v>
      </c>
    </row>
    <row r="3841" spans="1:21" ht="43.75" x14ac:dyDescent="0.4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1">
        <f t="shared" si="297"/>
        <v>42155.142638888887</v>
      </c>
      <c r="T3841" s="11">
        <f t="shared" si="298"/>
        <v>42215.142638888887</v>
      </c>
      <c r="U3841">
        <f t="shared" si="299"/>
        <v>2015</v>
      </c>
    </row>
    <row r="3842" spans="1:21" ht="43.75" x14ac:dyDescent="0.4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1">
        <f t="shared" si="297"/>
        <v>42432.701724537037</v>
      </c>
      <c r="T3842" s="11">
        <f t="shared" si="298"/>
        <v>42457.660057870366</v>
      </c>
      <c r="U3842">
        <f t="shared" si="299"/>
        <v>2016</v>
      </c>
    </row>
    <row r="3843" spans="1:21" ht="43.75" x14ac:dyDescent="0.4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0" t="s">
        <v>8315</v>
      </c>
      <c r="R3843" t="s">
        <v>8316</v>
      </c>
      <c r="S3843" s="11">
        <f t="shared" ref="S3843:S3906" si="302">(((J3843/60)/60)/24)+DATE(1970,1,1)</f>
        <v>41780.785729166666</v>
      </c>
      <c r="T3843" s="11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75" x14ac:dyDescent="0.4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1">
        <f t="shared" si="302"/>
        <v>41740.493657407409</v>
      </c>
      <c r="T3844" s="11">
        <f t="shared" si="303"/>
        <v>41770.493657407409</v>
      </c>
      <c r="U3844">
        <f t="shared" si="304"/>
        <v>2014</v>
      </c>
    </row>
    <row r="3845" spans="1:21" ht="43.75" x14ac:dyDescent="0.4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43.75" x14ac:dyDescent="0.4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58.3" x14ac:dyDescent="0.4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3.75" x14ac:dyDescent="0.4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3.75" x14ac:dyDescent="0.4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43.75" x14ac:dyDescent="0.4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58.3" x14ac:dyDescent="0.4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29.15" x14ac:dyDescent="0.4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3.75" x14ac:dyDescent="0.4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3.75" x14ac:dyDescent="0.4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43.75" x14ac:dyDescent="0.4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29.15" x14ac:dyDescent="0.4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58.3" x14ac:dyDescent="0.4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58.3" x14ac:dyDescent="0.4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43.75" x14ac:dyDescent="0.4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58.3" x14ac:dyDescent="0.4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3.75" x14ac:dyDescent="0.4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43.75" x14ac:dyDescent="0.4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x14ac:dyDescent="0.4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29.15" x14ac:dyDescent="0.4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43.75" x14ac:dyDescent="0.4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43.75" x14ac:dyDescent="0.4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3.75" x14ac:dyDescent="0.4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29.15" x14ac:dyDescent="0.4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3.75" x14ac:dyDescent="0.4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x14ac:dyDescent="0.4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1">
        <f t="shared" si="302"/>
        <v>41865.659780092588</v>
      </c>
      <c r="T3870" s="11">
        <f t="shared" si="303"/>
        <v>41890.659780092588</v>
      </c>
      <c r="U3870">
        <f t="shared" si="304"/>
        <v>2014</v>
      </c>
    </row>
    <row r="3871" spans="1:21" ht="29.15" x14ac:dyDescent="0.4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1">
        <f t="shared" si="302"/>
        <v>42047.724444444444</v>
      </c>
      <c r="T3871" s="11">
        <f t="shared" si="303"/>
        <v>42077.132638888885</v>
      </c>
      <c r="U3871">
        <f t="shared" si="304"/>
        <v>2015</v>
      </c>
    </row>
    <row r="3872" spans="1:21" ht="58.3" x14ac:dyDescent="0.4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1">
        <f t="shared" si="302"/>
        <v>41793.17219907407</v>
      </c>
      <c r="T3872" s="11">
        <f t="shared" si="303"/>
        <v>41823.17219907407</v>
      </c>
      <c r="U3872">
        <f t="shared" si="304"/>
        <v>2014</v>
      </c>
    </row>
    <row r="3873" spans="1:21" ht="29.15" x14ac:dyDescent="0.4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1">
        <f t="shared" si="302"/>
        <v>42763.780671296292</v>
      </c>
      <c r="T3873" s="11">
        <f t="shared" si="303"/>
        <v>42823.739004629635</v>
      </c>
      <c r="U3873">
        <f t="shared" si="304"/>
        <v>2017</v>
      </c>
    </row>
    <row r="3874" spans="1:21" ht="43.75" x14ac:dyDescent="0.4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1">
        <f t="shared" si="302"/>
        <v>42180.145787037036</v>
      </c>
      <c r="T3874" s="11">
        <f t="shared" si="303"/>
        <v>42230.145787037036</v>
      </c>
      <c r="U3874">
        <f t="shared" si="304"/>
        <v>2015</v>
      </c>
    </row>
    <row r="3875" spans="1:21" ht="43.75" x14ac:dyDescent="0.4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1">
        <f t="shared" si="302"/>
        <v>42255.696006944447</v>
      </c>
      <c r="T3875" s="11">
        <f t="shared" si="303"/>
        <v>42285.696006944447</v>
      </c>
      <c r="U3875">
        <f t="shared" si="304"/>
        <v>2015</v>
      </c>
    </row>
    <row r="3876" spans="1:21" ht="58.3" x14ac:dyDescent="0.4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1">
        <f t="shared" si="302"/>
        <v>42007.016458333332</v>
      </c>
      <c r="T3876" s="11">
        <f t="shared" si="303"/>
        <v>42028.041666666672</v>
      </c>
      <c r="U3876">
        <f t="shared" si="304"/>
        <v>2015</v>
      </c>
    </row>
    <row r="3877" spans="1:21" ht="43.75" x14ac:dyDescent="0.4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1">
        <f t="shared" si="302"/>
        <v>42615.346817129626</v>
      </c>
      <c r="T3877" s="11">
        <f t="shared" si="303"/>
        <v>42616.416666666672</v>
      </c>
      <c r="U3877">
        <f t="shared" si="304"/>
        <v>2016</v>
      </c>
    </row>
    <row r="3878" spans="1:21" ht="58.3" x14ac:dyDescent="0.4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1">
        <f t="shared" si="302"/>
        <v>42372.624166666668</v>
      </c>
      <c r="T3878" s="11">
        <f t="shared" si="303"/>
        <v>42402.624166666668</v>
      </c>
      <c r="U3878">
        <f t="shared" si="304"/>
        <v>2016</v>
      </c>
    </row>
    <row r="3879" spans="1:21" ht="43.75" x14ac:dyDescent="0.4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1">
        <f t="shared" si="302"/>
        <v>42682.67768518519</v>
      </c>
      <c r="T3879" s="11">
        <f t="shared" si="303"/>
        <v>42712.67768518519</v>
      </c>
      <c r="U3879">
        <f t="shared" si="304"/>
        <v>2016</v>
      </c>
    </row>
    <row r="3880" spans="1:21" ht="43.75" x14ac:dyDescent="0.4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1">
        <f t="shared" si="302"/>
        <v>42154.818819444445</v>
      </c>
      <c r="T3880" s="11">
        <f t="shared" si="303"/>
        <v>42185.165972222225</v>
      </c>
      <c r="U3880">
        <f t="shared" si="304"/>
        <v>2015</v>
      </c>
    </row>
    <row r="3881" spans="1:21" ht="43.75" x14ac:dyDescent="0.4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1">
        <f t="shared" si="302"/>
        <v>41999.861064814817</v>
      </c>
      <c r="T3881" s="11">
        <f t="shared" si="303"/>
        <v>42029.861064814817</v>
      </c>
      <c r="U3881">
        <f t="shared" si="304"/>
        <v>2014</v>
      </c>
    </row>
    <row r="3882" spans="1:21" ht="43.75" x14ac:dyDescent="0.4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1">
        <f t="shared" si="302"/>
        <v>41815.815046296295</v>
      </c>
      <c r="T3882" s="11">
        <f t="shared" si="303"/>
        <v>41850.958333333336</v>
      </c>
      <c r="U3882">
        <f t="shared" si="304"/>
        <v>2014</v>
      </c>
    </row>
    <row r="3883" spans="1:21" ht="29.15" x14ac:dyDescent="0.4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1">
        <f t="shared" si="302"/>
        <v>42756.018506944441</v>
      </c>
      <c r="T3883" s="11">
        <f t="shared" si="303"/>
        <v>42786.018506944441</v>
      </c>
      <c r="U3883">
        <f t="shared" si="304"/>
        <v>2017</v>
      </c>
    </row>
    <row r="3884" spans="1:21" ht="43.75" x14ac:dyDescent="0.4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1">
        <f t="shared" si="302"/>
        <v>42373.983449074076</v>
      </c>
      <c r="T3884" s="11">
        <f t="shared" si="303"/>
        <v>42400.960416666669</v>
      </c>
      <c r="U3884">
        <f t="shared" si="304"/>
        <v>2016</v>
      </c>
    </row>
    <row r="3885" spans="1:21" ht="58.3" x14ac:dyDescent="0.4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1">
        <f t="shared" si="302"/>
        <v>41854.602650462963</v>
      </c>
      <c r="T3885" s="11">
        <f t="shared" si="303"/>
        <v>41884.602650462963</v>
      </c>
      <c r="U3885">
        <f t="shared" si="304"/>
        <v>2014</v>
      </c>
    </row>
    <row r="3886" spans="1:21" ht="43.75" x14ac:dyDescent="0.4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1">
        <f t="shared" si="302"/>
        <v>42065.791574074072</v>
      </c>
      <c r="T3886" s="11">
        <f t="shared" si="303"/>
        <v>42090.749907407408</v>
      </c>
      <c r="U3886">
        <f t="shared" si="304"/>
        <v>2015</v>
      </c>
    </row>
    <row r="3887" spans="1:21" ht="43.75" x14ac:dyDescent="0.4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1">
        <f t="shared" si="302"/>
        <v>42469.951284722221</v>
      </c>
      <c r="T3887" s="11">
        <f t="shared" si="303"/>
        <v>42499.951284722221</v>
      </c>
      <c r="U3887">
        <f t="shared" si="304"/>
        <v>2016</v>
      </c>
    </row>
    <row r="3888" spans="1:21" x14ac:dyDescent="0.4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1">
        <f t="shared" si="302"/>
        <v>41954.228032407409</v>
      </c>
      <c r="T3888" s="11">
        <f t="shared" si="303"/>
        <v>41984.228032407409</v>
      </c>
      <c r="U3888">
        <f t="shared" si="304"/>
        <v>2014</v>
      </c>
    </row>
    <row r="3889" spans="1:21" ht="43.75" x14ac:dyDescent="0.4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1">
        <f t="shared" si="302"/>
        <v>42079.857974537037</v>
      </c>
      <c r="T3889" s="11">
        <f t="shared" si="303"/>
        <v>42125.916666666672</v>
      </c>
      <c r="U3889">
        <f t="shared" si="304"/>
        <v>2015</v>
      </c>
    </row>
    <row r="3890" spans="1:21" ht="58.3" x14ac:dyDescent="0.4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1">
        <f t="shared" si="302"/>
        <v>42762.545810185184</v>
      </c>
      <c r="T3890" s="11">
        <f t="shared" si="303"/>
        <v>42792.545810185184</v>
      </c>
      <c r="U3890">
        <f t="shared" si="304"/>
        <v>2017</v>
      </c>
    </row>
    <row r="3891" spans="1:21" ht="43.75" x14ac:dyDescent="0.4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1">
        <f t="shared" si="302"/>
        <v>41977.004976851851</v>
      </c>
      <c r="T3891" s="11">
        <f t="shared" si="303"/>
        <v>42008.976388888885</v>
      </c>
      <c r="U3891">
        <f t="shared" si="304"/>
        <v>2014</v>
      </c>
    </row>
    <row r="3892" spans="1:21" ht="43.75" x14ac:dyDescent="0.4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1">
        <f t="shared" si="302"/>
        <v>42171.758611111116</v>
      </c>
      <c r="T3892" s="11">
        <f t="shared" si="303"/>
        <v>42231.758611111116</v>
      </c>
      <c r="U3892">
        <f t="shared" si="304"/>
        <v>2015</v>
      </c>
    </row>
    <row r="3893" spans="1:21" ht="29.15" x14ac:dyDescent="0.4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1">
        <f t="shared" si="302"/>
        <v>42056.1324537037</v>
      </c>
      <c r="T3893" s="11">
        <f t="shared" si="303"/>
        <v>42086.207638888889</v>
      </c>
      <c r="U3893">
        <f t="shared" si="304"/>
        <v>2015</v>
      </c>
    </row>
    <row r="3894" spans="1:21" ht="58.3" x14ac:dyDescent="0.4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1">
        <f t="shared" si="302"/>
        <v>41867.652280092596</v>
      </c>
      <c r="T3894" s="11">
        <f t="shared" si="303"/>
        <v>41875.291666666664</v>
      </c>
      <c r="U3894">
        <f t="shared" si="304"/>
        <v>2014</v>
      </c>
    </row>
    <row r="3895" spans="1:21" ht="58.3" x14ac:dyDescent="0.4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1">
        <f t="shared" si="302"/>
        <v>41779.657870370371</v>
      </c>
      <c r="T3895" s="11">
        <f t="shared" si="303"/>
        <v>41821.25</v>
      </c>
      <c r="U3895">
        <f t="shared" si="304"/>
        <v>2014</v>
      </c>
    </row>
    <row r="3896" spans="1:21" ht="43.75" x14ac:dyDescent="0.4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1">
        <f t="shared" si="302"/>
        <v>42679.958472222221</v>
      </c>
      <c r="T3896" s="11">
        <f t="shared" si="303"/>
        <v>42710.207638888889</v>
      </c>
      <c r="U3896">
        <f t="shared" si="304"/>
        <v>2016</v>
      </c>
    </row>
    <row r="3897" spans="1:21" ht="58.3" x14ac:dyDescent="0.4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1">
        <f t="shared" si="302"/>
        <v>42032.250208333338</v>
      </c>
      <c r="T3897" s="11">
        <f t="shared" si="303"/>
        <v>42063.250208333338</v>
      </c>
      <c r="U3897">
        <f t="shared" si="304"/>
        <v>2015</v>
      </c>
    </row>
    <row r="3898" spans="1:21" ht="43.75" x14ac:dyDescent="0.4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1">
        <f t="shared" si="302"/>
        <v>41793.191875000004</v>
      </c>
      <c r="T3898" s="11">
        <f t="shared" si="303"/>
        <v>41807.191875000004</v>
      </c>
      <c r="U3898">
        <f t="shared" si="304"/>
        <v>2014</v>
      </c>
    </row>
    <row r="3899" spans="1:21" ht="43.75" x14ac:dyDescent="0.4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1">
        <f t="shared" si="302"/>
        <v>41982.87364583333</v>
      </c>
      <c r="T3899" s="11">
        <f t="shared" si="303"/>
        <v>42012.87364583333</v>
      </c>
      <c r="U3899">
        <f t="shared" si="304"/>
        <v>2014</v>
      </c>
    </row>
    <row r="3900" spans="1:21" ht="58.3" x14ac:dyDescent="0.4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1">
        <f t="shared" si="302"/>
        <v>42193.482291666667</v>
      </c>
      <c r="T3900" s="11">
        <f t="shared" si="303"/>
        <v>42233.666666666672</v>
      </c>
      <c r="U3900">
        <f t="shared" si="304"/>
        <v>2015</v>
      </c>
    </row>
    <row r="3901" spans="1:21" ht="43.75" x14ac:dyDescent="0.4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1">
        <f t="shared" si="302"/>
        <v>41843.775011574071</v>
      </c>
      <c r="T3901" s="11">
        <f t="shared" si="303"/>
        <v>41863.775011574071</v>
      </c>
      <c r="U3901">
        <f t="shared" si="304"/>
        <v>2014</v>
      </c>
    </row>
    <row r="3902" spans="1:21" ht="43.75" x14ac:dyDescent="0.4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1">
        <f t="shared" si="302"/>
        <v>42136.092488425929</v>
      </c>
      <c r="T3902" s="11">
        <f t="shared" si="303"/>
        <v>42166.092488425929</v>
      </c>
      <c r="U3902">
        <f t="shared" si="304"/>
        <v>2015</v>
      </c>
    </row>
    <row r="3903" spans="1:21" ht="43.75" x14ac:dyDescent="0.4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1">
        <f t="shared" si="302"/>
        <v>42317.826377314821</v>
      </c>
      <c r="T3903" s="11">
        <f t="shared" si="303"/>
        <v>42357.826377314821</v>
      </c>
      <c r="U3903">
        <f t="shared" si="304"/>
        <v>2015</v>
      </c>
    </row>
    <row r="3904" spans="1:21" ht="43.75" x14ac:dyDescent="0.4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1">
        <f t="shared" si="302"/>
        <v>42663.468078703707</v>
      </c>
      <c r="T3904" s="11">
        <f t="shared" si="303"/>
        <v>42688.509745370371</v>
      </c>
      <c r="U3904">
        <f t="shared" si="304"/>
        <v>2016</v>
      </c>
    </row>
    <row r="3905" spans="1:21" ht="58.3" x14ac:dyDescent="0.4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1">
        <f t="shared" si="302"/>
        <v>42186.01116898148</v>
      </c>
      <c r="T3905" s="11">
        <f t="shared" si="303"/>
        <v>42230.818055555559</v>
      </c>
      <c r="U3905">
        <f t="shared" si="304"/>
        <v>2015</v>
      </c>
    </row>
    <row r="3906" spans="1:21" ht="29.15" x14ac:dyDescent="0.4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1">
        <f t="shared" si="302"/>
        <v>42095.229166666672</v>
      </c>
      <c r="T3906" s="11">
        <f t="shared" si="303"/>
        <v>42109.211111111115</v>
      </c>
      <c r="U3906">
        <f t="shared" si="304"/>
        <v>2015</v>
      </c>
    </row>
    <row r="3907" spans="1:21" ht="43.75" x14ac:dyDescent="0.4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0" t="s">
        <v>8315</v>
      </c>
      <c r="R3907" t="s">
        <v>8316</v>
      </c>
      <c r="S3907" s="11">
        <f t="shared" ref="S3907:S3970" si="307">(((J3907/60)/60)/24)+DATE(1970,1,1)</f>
        <v>42124.623877314814</v>
      </c>
      <c r="T3907" s="11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75" x14ac:dyDescent="0.4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1">
        <f t="shared" si="307"/>
        <v>42143.917743055557</v>
      </c>
      <c r="T3908" s="11">
        <f t="shared" si="308"/>
        <v>42181.559027777781</v>
      </c>
      <c r="U3908">
        <f t="shared" si="309"/>
        <v>2015</v>
      </c>
    </row>
    <row r="3909" spans="1:21" ht="43.75" x14ac:dyDescent="0.4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1">
        <f t="shared" si="307"/>
        <v>41906.819513888891</v>
      </c>
      <c r="T3909" s="11">
        <f t="shared" si="308"/>
        <v>41938.838888888888</v>
      </c>
      <c r="U3909">
        <f t="shared" si="309"/>
        <v>2014</v>
      </c>
    </row>
    <row r="3910" spans="1:21" ht="58.3" x14ac:dyDescent="0.4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1">
        <f t="shared" si="307"/>
        <v>41834.135370370372</v>
      </c>
      <c r="T3910" s="11">
        <f t="shared" si="308"/>
        <v>41849.135370370372</v>
      </c>
      <c r="U3910">
        <f t="shared" si="309"/>
        <v>2014</v>
      </c>
    </row>
    <row r="3911" spans="1:21" ht="43.75" x14ac:dyDescent="0.4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1">
        <f t="shared" si="307"/>
        <v>41863.359282407408</v>
      </c>
      <c r="T3911" s="11">
        <f t="shared" si="308"/>
        <v>41893.359282407408</v>
      </c>
      <c r="U3911">
        <f t="shared" si="309"/>
        <v>2014</v>
      </c>
    </row>
    <row r="3912" spans="1:21" ht="43.75" x14ac:dyDescent="0.4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1">
        <f t="shared" si="307"/>
        <v>42224.756909722222</v>
      </c>
      <c r="T3912" s="11">
        <f t="shared" si="308"/>
        <v>42254.756909722222</v>
      </c>
      <c r="U3912">
        <f t="shared" si="309"/>
        <v>2015</v>
      </c>
    </row>
    <row r="3913" spans="1:21" ht="43.75" x14ac:dyDescent="0.4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1">
        <f t="shared" si="307"/>
        <v>41939.8122337963</v>
      </c>
      <c r="T3913" s="11">
        <f t="shared" si="308"/>
        <v>41969.853900462964</v>
      </c>
      <c r="U3913">
        <f t="shared" si="309"/>
        <v>2014</v>
      </c>
    </row>
    <row r="3914" spans="1:21" ht="43.75" x14ac:dyDescent="0.4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1">
        <f t="shared" si="307"/>
        <v>42059.270023148143</v>
      </c>
      <c r="T3914" s="11">
        <f t="shared" si="308"/>
        <v>42119.190972222219</v>
      </c>
      <c r="U3914">
        <f t="shared" si="309"/>
        <v>2015</v>
      </c>
    </row>
    <row r="3915" spans="1:21" ht="43.75" x14ac:dyDescent="0.4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1">
        <f t="shared" si="307"/>
        <v>42308.211215277777</v>
      </c>
      <c r="T3915" s="11">
        <f t="shared" si="308"/>
        <v>42338.252881944441</v>
      </c>
      <c r="U3915">
        <f t="shared" si="309"/>
        <v>2015</v>
      </c>
    </row>
    <row r="3916" spans="1:21" ht="43.75" x14ac:dyDescent="0.4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1">
        <f t="shared" si="307"/>
        <v>42114.818935185183</v>
      </c>
      <c r="T3916" s="11">
        <f t="shared" si="308"/>
        <v>42134.957638888889</v>
      </c>
      <c r="U3916">
        <f t="shared" si="309"/>
        <v>2015</v>
      </c>
    </row>
    <row r="3917" spans="1:21" ht="43.75" x14ac:dyDescent="0.4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1">
        <f t="shared" si="307"/>
        <v>42492.98505787037</v>
      </c>
      <c r="T3917" s="11">
        <f t="shared" si="308"/>
        <v>42522.98505787037</v>
      </c>
      <c r="U3917">
        <f t="shared" si="309"/>
        <v>2016</v>
      </c>
    </row>
    <row r="3918" spans="1:21" ht="43.75" x14ac:dyDescent="0.4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1">
        <f t="shared" si="307"/>
        <v>42494.471666666665</v>
      </c>
      <c r="T3918" s="11">
        <f t="shared" si="308"/>
        <v>42524.471666666665</v>
      </c>
      <c r="U3918">
        <f t="shared" si="309"/>
        <v>2016</v>
      </c>
    </row>
    <row r="3919" spans="1:21" ht="43.75" x14ac:dyDescent="0.4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1">
        <f t="shared" si="307"/>
        <v>41863.527326388888</v>
      </c>
      <c r="T3919" s="11">
        <f t="shared" si="308"/>
        <v>41893.527326388888</v>
      </c>
      <c r="U3919">
        <f t="shared" si="309"/>
        <v>2014</v>
      </c>
    </row>
    <row r="3920" spans="1:21" ht="58.3" x14ac:dyDescent="0.4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1">
        <f t="shared" si="307"/>
        <v>41843.664618055554</v>
      </c>
      <c r="T3920" s="11">
        <f t="shared" si="308"/>
        <v>41855.666666666664</v>
      </c>
      <c r="U3920">
        <f t="shared" si="309"/>
        <v>2014</v>
      </c>
    </row>
    <row r="3921" spans="1:21" ht="43.75" x14ac:dyDescent="0.4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1">
        <f t="shared" si="307"/>
        <v>42358.684872685189</v>
      </c>
      <c r="T3921" s="11">
        <f t="shared" si="308"/>
        <v>42387</v>
      </c>
      <c r="U3921">
        <f t="shared" si="309"/>
        <v>2015</v>
      </c>
    </row>
    <row r="3922" spans="1:21" ht="43.75" x14ac:dyDescent="0.4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1">
        <f t="shared" si="307"/>
        <v>42657.38726851852</v>
      </c>
      <c r="T3922" s="11">
        <f t="shared" si="308"/>
        <v>42687.428935185191</v>
      </c>
      <c r="U3922">
        <f t="shared" si="309"/>
        <v>2016</v>
      </c>
    </row>
    <row r="3923" spans="1:21" ht="43.75" x14ac:dyDescent="0.4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1">
        <f t="shared" si="307"/>
        <v>41926.542303240742</v>
      </c>
      <c r="T3923" s="11">
        <f t="shared" si="308"/>
        <v>41938.75</v>
      </c>
      <c r="U3923">
        <f t="shared" si="309"/>
        <v>2014</v>
      </c>
    </row>
    <row r="3924" spans="1:21" ht="43.75" x14ac:dyDescent="0.4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1">
        <f t="shared" si="307"/>
        <v>42020.768634259264</v>
      </c>
      <c r="T3924" s="11">
        <f t="shared" si="308"/>
        <v>42065.958333333328</v>
      </c>
      <c r="U3924">
        <f t="shared" si="309"/>
        <v>2015</v>
      </c>
    </row>
    <row r="3925" spans="1:21" ht="43.75" x14ac:dyDescent="0.4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1">
        <f t="shared" si="307"/>
        <v>42075.979988425926</v>
      </c>
      <c r="T3925" s="11">
        <f t="shared" si="308"/>
        <v>42103.979988425926</v>
      </c>
      <c r="U3925">
        <f t="shared" si="309"/>
        <v>2015</v>
      </c>
    </row>
    <row r="3926" spans="1:21" ht="43.75" x14ac:dyDescent="0.4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1">
        <f t="shared" si="307"/>
        <v>41786.959745370368</v>
      </c>
      <c r="T3926" s="11">
        <f t="shared" si="308"/>
        <v>41816.959745370368</v>
      </c>
      <c r="U3926">
        <f t="shared" si="309"/>
        <v>2014</v>
      </c>
    </row>
    <row r="3927" spans="1:21" ht="43.75" x14ac:dyDescent="0.4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1">
        <f t="shared" si="307"/>
        <v>41820.870821759258</v>
      </c>
      <c r="T3927" s="11">
        <f t="shared" si="308"/>
        <v>41850.870821759258</v>
      </c>
      <c r="U3927">
        <f t="shared" si="309"/>
        <v>2014</v>
      </c>
    </row>
    <row r="3928" spans="1:21" ht="29.15" x14ac:dyDescent="0.4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1">
        <f t="shared" si="307"/>
        <v>41970.085046296299</v>
      </c>
      <c r="T3928" s="11">
        <f t="shared" si="308"/>
        <v>42000.085046296299</v>
      </c>
      <c r="U3928">
        <f t="shared" si="309"/>
        <v>2014</v>
      </c>
    </row>
    <row r="3929" spans="1:21" ht="43.75" x14ac:dyDescent="0.4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1">
        <f t="shared" si="307"/>
        <v>41830.267407407409</v>
      </c>
      <c r="T3929" s="11">
        <f t="shared" si="308"/>
        <v>41860.267407407409</v>
      </c>
      <c r="U3929">
        <f t="shared" si="309"/>
        <v>2014</v>
      </c>
    </row>
    <row r="3930" spans="1:21" ht="43.75" x14ac:dyDescent="0.4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1">
        <f t="shared" si="307"/>
        <v>42265.683182870373</v>
      </c>
      <c r="T3930" s="11">
        <f t="shared" si="308"/>
        <v>42293.207638888889</v>
      </c>
      <c r="U3930">
        <f t="shared" si="309"/>
        <v>2015</v>
      </c>
    </row>
    <row r="3931" spans="1:21" ht="43.75" x14ac:dyDescent="0.4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1">
        <f t="shared" si="307"/>
        <v>42601.827141203699</v>
      </c>
      <c r="T3931" s="11">
        <f t="shared" si="308"/>
        <v>42631.827141203699</v>
      </c>
      <c r="U3931">
        <f t="shared" si="309"/>
        <v>2016</v>
      </c>
    </row>
    <row r="3932" spans="1:21" ht="43.75" x14ac:dyDescent="0.4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1">
        <f t="shared" si="307"/>
        <v>42433.338749999995</v>
      </c>
      <c r="T3932" s="11">
        <f t="shared" si="308"/>
        <v>42461.25</v>
      </c>
      <c r="U3932">
        <f t="shared" si="309"/>
        <v>2016</v>
      </c>
    </row>
    <row r="3933" spans="1:21" ht="43.75" x14ac:dyDescent="0.4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1">
        <f t="shared" si="307"/>
        <v>42228.151701388888</v>
      </c>
      <c r="T3933" s="11">
        <f t="shared" si="308"/>
        <v>42253.151701388888</v>
      </c>
      <c r="U3933">
        <f t="shared" si="309"/>
        <v>2015</v>
      </c>
    </row>
    <row r="3934" spans="1:21" ht="43.75" x14ac:dyDescent="0.4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1">
        <f t="shared" si="307"/>
        <v>42415.168564814812</v>
      </c>
      <c r="T3934" s="11">
        <f t="shared" si="308"/>
        <v>42445.126898148148</v>
      </c>
      <c r="U3934">
        <f t="shared" si="309"/>
        <v>2016</v>
      </c>
    </row>
    <row r="3935" spans="1:21" ht="43.75" x14ac:dyDescent="0.4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1">
        <f t="shared" si="307"/>
        <v>42538.968310185184</v>
      </c>
      <c r="T3935" s="11">
        <f t="shared" si="308"/>
        <v>42568.029861111107</v>
      </c>
      <c r="U3935">
        <f t="shared" si="309"/>
        <v>2016</v>
      </c>
    </row>
    <row r="3936" spans="1:21" ht="43.75" x14ac:dyDescent="0.4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1">
        <f t="shared" si="307"/>
        <v>42233.671747685185</v>
      </c>
      <c r="T3936" s="11">
        <f t="shared" si="308"/>
        <v>42278.541666666672</v>
      </c>
      <c r="U3936">
        <f t="shared" si="309"/>
        <v>2015</v>
      </c>
    </row>
    <row r="3937" spans="1:21" ht="58.3" x14ac:dyDescent="0.4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1">
        <f t="shared" si="307"/>
        <v>42221.656782407401</v>
      </c>
      <c r="T3937" s="11">
        <f t="shared" si="308"/>
        <v>42281.656782407401</v>
      </c>
      <c r="U3937">
        <f t="shared" si="309"/>
        <v>2015</v>
      </c>
    </row>
    <row r="3938" spans="1:21" ht="43.75" x14ac:dyDescent="0.4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1">
        <f t="shared" si="307"/>
        <v>42675.262962962966</v>
      </c>
      <c r="T3938" s="11">
        <f t="shared" si="308"/>
        <v>42705.304629629631</v>
      </c>
      <c r="U3938">
        <f t="shared" si="309"/>
        <v>2016</v>
      </c>
    </row>
    <row r="3939" spans="1:21" ht="43.75" x14ac:dyDescent="0.4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1">
        <f t="shared" si="307"/>
        <v>42534.631481481483</v>
      </c>
      <c r="T3939" s="11">
        <f t="shared" si="308"/>
        <v>42562.631481481483</v>
      </c>
      <c r="U3939">
        <f t="shared" si="309"/>
        <v>2016</v>
      </c>
    </row>
    <row r="3940" spans="1:21" ht="43.75" x14ac:dyDescent="0.4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1">
        <f t="shared" si="307"/>
        <v>42151.905717592599</v>
      </c>
      <c r="T3940" s="11">
        <f t="shared" si="308"/>
        <v>42182.905717592599</v>
      </c>
      <c r="U3940">
        <f t="shared" si="309"/>
        <v>2015</v>
      </c>
    </row>
    <row r="3941" spans="1:21" ht="43.75" x14ac:dyDescent="0.4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1">
        <f t="shared" si="307"/>
        <v>41915.400219907409</v>
      </c>
      <c r="T3941" s="11">
        <f t="shared" si="308"/>
        <v>41919.1875</v>
      </c>
      <c r="U3941">
        <f t="shared" si="309"/>
        <v>2014</v>
      </c>
    </row>
    <row r="3942" spans="1:21" ht="43.75" x14ac:dyDescent="0.4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1">
        <f t="shared" si="307"/>
        <v>41961.492488425924</v>
      </c>
      <c r="T3942" s="11">
        <f t="shared" si="308"/>
        <v>42006.492488425924</v>
      </c>
      <c r="U3942">
        <f t="shared" si="309"/>
        <v>2014</v>
      </c>
    </row>
    <row r="3943" spans="1:21" ht="72.900000000000006" x14ac:dyDescent="0.4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1">
        <f t="shared" si="307"/>
        <v>41940.587233796294</v>
      </c>
      <c r="T3943" s="11">
        <f t="shared" si="308"/>
        <v>41968.041666666672</v>
      </c>
      <c r="U3943">
        <f t="shared" si="309"/>
        <v>2014</v>
      </c>
    </row>
    <row r="3944" spans="1:21" ht="43.75" x14ac:dyDescent="0.4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1">
        <f t="shared" si="307"/>
        <v>42111.904097222221</v>
      </c>
      <c r="T3944" s="11">
        <f t="shared" si="308"/>
        <v>42171.904097222221</v>
      </c>
      <c r="U3944">
        <f t="shared" si="309"/>
        <v>2015</v>
      </c>
    </row>
    <row r="3945" spans="1:21" ht="43.75" x14ac:dyDescent="0.4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1">
        <f t="shared" si="307"/>
        <v>42279.778564814813</v>
      </c>
      <c r="T3945" s="11">
        <f t="shared" si="308"/>
        <v>42310.701388888891</v>
      </c>
      <c r="U3945">
        <f t="shared" si="309"/>
        <v>2015</v>
      </c>
    </row>
    <row r="3946" spans="1:21" ht="58.3" x14ac:dyDescent="0.4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1">
        <f t="shared" si="307"/>
        <v>42213.662905092591</v>
      </c>
      <c r="T3946" s="11">
        <f t="shared" si="308"/>
        <v>42243.662905092591</v>
      </c>
      <c r="U3946">
        <f t="shared" si="309"/>
        <v>2015</v>
      </c>
    </row>
    <row r="3947" spans="1:21" ht="43.75" x14ac:dyDescent="0.4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1">
        <f t="shared" si="307"/>
        <v>42109.801712962959</v>
      </c>
      <c r="T3947" s="11">
        <f t="shared" si="308"/>
        <v>42139.801712962959</v>
      </c>
      <c r="U3947">
        <f t="shared" si="309"/>
        <v>2015</v>
      </c>
    </row>
    <row r="3948" spans="1:21" ht="29.15" x14ac:dyDescent="0.4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1">
        <f t="shared" si="307"/>
        <v>42031.833587962959</v>
      </c>
      <c r="T3948" s="11">
        <f t="shared" si="308"/>
        <v>42063.333333333328</v>
      </c>
      <c r="U3948">
        <f t="shared" si="309"/>
        <v>2015</v>
      </c>
    </row>
    <row r="3949" spans="1:21" ht="43.75" x14ac:dyDescent="0.4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1">
        <f t="shared" si="307"/>
        <v>42615.142870370371</v>
      </c>
      <c r="T3949" s="11">
        <f t="shared" si="308"/>
        <v>42645.142870370371</v>
      </c>
      <c r="U3949">
        <f t="shared" si="309"/>
        <v>2016</v>
      </c>
    </row>
    <row r="3950" spans="1:21" ht="43.75" x14ac:dyDescent="0.4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1">
        <f t="shared" si="307"/>
        <v>41829.325497685182</v>
      </c>
      <c r="T3950" s="11">
        <f t="shared" si="308"/>
        <v>41889.325497685182</v>
      </c>
      <c r="U3950">
        <f t="shared" si="309"/>
        <v>2014</v>
      </c>
    </row>
    <row r="3951" spans="1:21" ht="58.3" x14ac:dyDescent="0.4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1">
        <f t="shared" si="307"/>
        <v>42016.120613425926</v>
      </c>
      <c r="T3951" s="11">
        <f t="shared" si="308"/>
        <v>42046.120613425926</v>
      </c>
      <c r="U3951">
        <f t="shared" si="309"/>
        <v>2015</v>
      </c>
    </row>
    <row r="3952" spans="1:21" ht="58.3" x14ac:dyDescent="0.4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1">
        <f t="shared" si="307"/>
        <v>42439.702314814815</v>
      </c>
      <c r="T3952" s="11">
        <f t="shared" si="308"/>
        <v>42468.774305555555</v>
      </c>
      <c r="U3952">
        <f t="shared" si="309"/>
        <v>2016</v>
      </c>
    </row>
    <row r="3953" spans="1:21" ht="43.75" x14ac:dyDescent="0.4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1">
        <f t="shared" si="307"/>
        <v>42433.825717592597</v>
      </c>
      <c r="T3953" s="11">
        <f t="shared" si="308"/>
        <v>42493.784050925926</v>
      </c>
      <c r="U3953">
        <f t="shared" si="309"/>
        <v>2016</v>
      </c>
    </row>
    <row r="3954" spans="1:21" ht="43.75" x14ac:dyDescent="0.4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1">
        <f t="shared" si="307"/>
        <v>42243.790393518517</v>
      </c>
      <c r="T3954" s="11">
        <f t="shared" si="308"/>
        <v>42303.790393518517</v>
      </c>
      <c r="U3954">
        <f t="shared" si="309"/>
        <v>2015</v>
      </c>
    </row>
    <row r="3955" spans="1:21" ht="43.75" x14ac:dyDescent="0.4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1">
        <f t="shared" si="307"/>
        <v>42550.048449074078</v>
      </c>
      <c r="T3955" s="11">
        <f t="shared" si="308"/>
        <v>42580.978472222225</v>
      </c>
      <c r="U3955">
        <f t="shared" si="309"/>
        <v>2016</v>
      </c>
    </row>
    <row r="3956" spans="1:21" ht="58.3" x14ac:dyDescent="0.4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1">
        <f t="shared" si="307"/>
        <v>41774.651203703703</v>
      </c>
      <c r="T3956" s="11">
        <f t="shared" si="308"/>
        <v>41834.651203703703</v>
      </c>
      <c r="U3956">
        <f t="shared" si="309"/>
        <v>2014</v>
      </c>
    </row>
    <row r="3957" spans="1:21" ht="43.75" x14ac:dyDescent="0.4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1">
        <f t="shared" si="307"/>
        <v>42306.848854166667</v>
      </c>
      <c r="T3957" s="11">
        <f t="shared" si="308"/>
        <v>42336.890520833331</v>
      </c>
      <c r="U3957">
        <f t="shared" si="309"/>
        <v>2015</v>
      </c>
    </row>
    <row r="3958" spans="1:21" ht="43.75" x14ac:dyDescent="0.4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1">
        <f t="shared" si="307"/>
        <v>42457.932025462964</v>
      </c>
      <c r="T3958" s="11">
        <f t="shared" si="308"/>
        <v>42485.013888888891</v>
      </c>
      <c r="U3958">
        <f t="shared" si="309"/>
        <v>2016</v>
      </c>
    </row>
    <row r="3959" spans="1:21" ht="43.75" x14ac:dyDescent="0.4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1">
        <f t="shared" si="307"/>
        <v>42513.976319444439</v>
      </c>
      <c r="T3959" s="11">
        <f t="shared" si="308"/>
        <v>42559.976319444439</v>
      </c>
      <c r="U3959">
        <f t="shared" si="309"/>
        <v>2016</v>
      </c>
    </row>
    <row r="3960" spans="1:21" ht="43.75" x14ac:dyDescent="0.4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1">
        <f t="shared" si="307"/>
        <v>41816.950370370374</v>
      </c>
      <c r="T3960" s="11">
        <f t="shared" si="308"/>
        <v>41853.583333333336</v>
      </c>
      <c r="U3960">
        <f t="shared" si="309"/>
        <v>2014</v>
      </c>
    </row>
    <row r="3961" spans="1:21" ht="43.75" x14ac:dyDescent="0.4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1">
        <f t="shared" si="307"/>
        <v>41880.788842592592</v>
      </c>
      <c r="T3961" s="11">
        <f t="shared" si="308"/>
        <v>41910.788842592592</v>
      </c>
      <c r="U3961">
        <f t="shared" si="309"/>
        <v>2014</v>
      </c>
    </row>
    <row r="3962" spans="1:21" ht="43.75" x14ac:dyDescent="0.4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1">
        <f t="shared" si="307"/>
        <v>42342.845555555556</v>
      </c>
      <c r="T3962" s="11">
        <f t="shared" si="308"/>
        <v>42372.845555555556</v>
      </c>
      <c r="U3962">
        <f t="shared" si="309"/>
        <v>2015</v>
      </c>
    </row>
    <row r="3963" spans="1:21" ht="58.3" x14ac:dyDescent="0.4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1">
        <f t="shared" si="307"/>
        <v>41745.891319444447</v>
      </c>
      <c r="T3963" s="11">
        <f t="shared" si="308"/>
        <v>41767.891319444447</v>
      </c>
      <c r="U3963">
        <f t="shared" si="309"/>
        <v>2014</v>
      </c>
    </row>
    <row r="3964" spans="1:21" ht="58.3" x14ac:dyDescent="0.4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1">
        <f t="shared" si="307"/>
        <v>42311.621458333335</v>
      </c>
      <c r="T3964" s="11">
        <f t="shared" si="308"/>
        <v>42336.621458333335</v>
      </c>
      <c r="U3964">
        <f t="shared" si="309"/>
        <v>2015</v>
      </c>
    </row>
    <row r="3965" spans="1:21" ht="58.3" x14ac:dyDescent="0.4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1">
        <f t="shared" si="307"/>
        <v>42296.154131944444</v>
      </c>
      <c r="T3965" s="11">
        <f t="shared" si="308"/>
        <v>42326.195798611108</v>
      </c>
      <c r="U3965">
        <f t="shared" si="309"/>
        <v>2015</v>
      </c>
    </row>
    <row r="3966" spans="1:21" ht="43.75" x14ac:dyDescent="0.4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1">
        <f t="shared" si="307"/>
        <v>42053.722060185188</v>
      </c>
      <c r="T3966" s="11">
        <f t="shared" si="308"/>
        <v>42113.680393518516</v>
      </c>
      <c r="U3966">
        <f t="shared" si="309"/>
        <v>2015</v>
      </c>
    </row>
    <row r="3967" spans="1:21" ht="58.3" x14ac:dyDescent="0.4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1">
        <f t="shared" si="307"/>
        <v>42414.235879629632</v>
      </c>
      <c r="T3967" s="11">
        <f t="shared" si="308"/>
        <v>42474.194212962961</v>
      </c>
      <c r="U3967">
        <f t="shared" si="309"/>
        <v>2016</v>
      </c>
    </row>
    <row r="3968" spans="1:21" ht="58.3" x14ac:dyDescent="0.4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1">
        <f t="shared" si="307"/>
        <v>41801.711550925924</v>
      </c>
      <c r="T3968" s="11">
        <f t="shared" si="308"/>
        <v>41844.124305555553</v>
      </c>
      <c r="U3968">
        <f t="shared" si="309"/>
        <v>2014</v>
      </c>
    </row>
    <row r="3969" spans="1:21" ht="43.75" x14ac:dyDescent="0.4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1">
        <f t="shared" si="307"/>
        <v>42770.290590277778</v>
      </c>
      <c r="T3969" s="11">
        <f t="shared" si="308"/>
        <v>42800.290590277778</v>
      </c>
      <c r="U3969">
        <f t="shared" si="309"/>
        <v>2017</v>
      </c>
    </row>
    <row r="3970" spans="1:21" ht="43.75" x14ac:dyDescent="0.4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1">
        <f t="shared" si="307"/>
        <v>42452.815659722226</v>
      </c>
      <c r="T3970" s="11">
        <f t="shared" si="308"/>
        <v>42512.815659722226</v>
      </c>
      <c r="U3970">
        <f t="shared" si="309"/>
        <v>2016</v>
      </c>
    </row>
    <row r="3971" spans="1:21" ht="58.3" x14ac:dyDescent="0.4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0" t="s">
        <v>8315</v>
      </c>
      <c r="R3971" t="s">
        <v>8316</v>
      </c>
      <c r="S3971" s="11">
        <f t="shared" ref="S3971:S4034" si="312">(((J3971/60)/60)/24)+DATE(1970,1,1)</f>
        <v>42601.854699074072</v>
      </c>
      <c r="T3971" s="11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8.3" x14ac:dyDescent="0.4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1">
        <f t="shared" si="312"/>
        <v>42447.863553240735</v>
      </c>
      <c r="T3972" s="11">
        <f t="shared" si="313"/>
        <v>42477.863553240735</v>
      </c>
      <c r="U3972">
        <f t="shared" si="314"/>
        <v>2016</v>
      </c>
    </row>
    <row r="3973" spans="1:21" ht="43.75" x14ac:dyDescent="0.4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1">
        <f t="shared" si="312"/>
        <v>41811.536180555559</v>
      </c>
      <c r="T3973" s="11">
        <f t="shared" si="313"/>
        <v>41841.536180555559</v>
      </c>
      <c r="U3973">
        <f t="shared" si="314"/>
        <v>2014</v>
      </c>
    </row>
    <row r="3974" spans="1:21" ht="43.75" x14ac:dyDescent="0.4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1">
        <f t="shared" si="312"/>
        <v>41981.067523148144</v>
      </c>
      <c r="T3974" s="11">
        <f t="shared" si="313"/>
        <v>42041.067523148144</v>
      </c>
      <c r="U3974">
        <f t="shared" si="314"/>
        <v>2014</v>
      </c>
    </row>
    <row r="3975" spans="1:21" ht="43.75" x14ac:dyDescent="0.4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1">
        <f t="shared" si="312"/>
        <v>42469.68414351852</v>
      </c>
      <c r="T3975" s="11">
        <f t="shared" si="313"/>
        <v>42499.166666666672</v>
      </c>
      <c r="U3975">
        <f t="shared" si="314"/>
        <v>2016</v>
      </c>
    </row>
    <row r="3976" spans="1:21" ht="43.75" x14ac:dyDescent="0.4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1">
        <f t="shared" si="312"/>
        <v>42493.546851851846</v>
      </c>
      <c r="T3976" s="11">
        <f t="shared" si="313"/>
        <v>42523.546851851846</v>
      </c>
      <c r="U3976">
        <f t="shared" si="314"/>
        <v>2016</v>
      </c>
    </row>
    <row r="3977" spans="1:21" ht="43.75" x14ac:dyDescent="0.4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1">
        <f t="shared" si="312"/>
        <v>42534.866875</v>
      </c>
      <c r="T3977" s="11">
        <f t="shared" si="313"/>
        <v>42564.866875</v>
      </c>
      <c r="U3977">
        <f t="shared" si="314"/>
        <v>2016</v>
      </c>
    </row>
    <row r="3978" spans="1:21" ht="58.3" x14ac:dyDescent="0.4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1">
        <f t="shared" si="312"/>
        <v>41830.858344907407</v>
      </c>
      <c r="T3978" s="11">
        <f t="shared" si="313"/>
        <v>41852.291666666664</v>
      </c>
      <c r="U3978">
        <f t="shared" si="314"/>
        <v>2014</v>
      </c>
    </row>
    <row r="3979" spans="1:21" ht="43.75" x14ac:dyDescent="0.4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1">
        <f t="shared" si="312"/>
        <v>42543.788564814815</v>
      </c>
      <c r="T3979" s="11">
        <f t="shared" si="313"/>
        <v>42573.788564814815</v>
      </c>
      <c r="U3979">
        <f t="shared" si="314"/>
        <v>2016</v>
      </c>
    </row>
    <row r="3980" spans="1:21" ht="43.75" x14ac:dyDescent="0.4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1">
        <f t="shared" si="312"/>
        <v>41975.642974537041</v>
      </c>
      <c r="T3980" s="11">
        <f t="shared" si="313"/>
        <v>42035.642974537041</v>
      </c>
      <c r="U3980">
        <f t="shared" si="314"/>
        <v>2014</v>
      </c>
    </row>
    <row r="3981" spans="1:21" ht="43.75" x14ac:dyDescent="0.4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1">
        <f t="shared" si="312"/>
        <v>42069.903437500005</v>
      </c>
      <c r="T3981" s="11">
        <f t="shared" si="313"/>
        <v>42092.833333333328</v>
      </c>
      <c r="U3981">
        <f t="shared" si="314"/>
        <v>2015</v>
      </c>
    </row>
    <row r="3982" spans="1:21" ht="58.3" x14ac:dyDescent="0.4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1">
        <f t="shared" si="312"/>
        <v>41795.598923611113</v>
      </c>
      <c r="T3982" s="11">
        <f t="shared" si="313"/>
        <v>41825.598923611113</v>
      </c>
      <c r="U3982">
        <f t="shared" si="314"/>
        <v>2014</v>
      </c>
    </row>
    <row r="3983" spans="1:21" ht="43.75" x14ac:dyDescent="0.4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1">
        <f t="shared" si="312"/>
        <v>42508.179965277777</v>
      </c>
      <c r="T3983" s="11">
        <f t="shared" si="313"/>
        <v>42568.179965277777</v>
      </c>
      <c r="U3983">
        <f t="shared" si="314"/>
        <v>2016</v>
      </c>
    </row>
    <row r="3984" spans="1:21" ht="58.3" x14ac:dyDescent="0.4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1">
        <f t="shared" si="312"/>
        <v>42132.809953703705</v>
      </c>
      <c r="T3984" s="11">
        <f t="shared" si="313"/>
        <v>42192.809953703705</v>
      </c>
      <c r="U3984">
        <f t="shared" si="314"/>
        <v>2015</v>
      </c>
    </row>
    <row r="3985" spans="1:21" ht="43.75" x14ac:dyDescent="0.4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1">
        <f t="shared" si="312"/>
        <v>41747.86986111111</v>
      </c>
      <c r="T3985" s="11">
        <f t="shared" si="313"/>
        <v>41779.290972222225</v>
      </c>
      <c r="U3985">
        <f t="shared" si="314"/>
        <v>2014</v>
      </c>
    </row>
    <row r="3986" spans="1:21" ht="43.75" x14ac:dyDescent="0.4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1">
        <f t="shared" si="312"/>
        <v>41920.963472222218</v>
      </c>
      <c r="T3986" s="11">
        <f t="shared" si="313"/>
        <v>41951</v>
      </c>
      <c r="U3986">
        <f t="shared" si="314"/>
        <v>2014</v>
      </c>
    </row>
    <row r="3987" spans="1:21" ht="58.3" x14ac:dyDescent="0.4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1">
        <f t="shared" si="312"/>
        <v>42399.707407407404</v>
      </c>
      <c r="T3987" s="11">
        <f t="shared" si="313"/>
        <v>42420.878472222219</v>
      </c>
      <c r="U3987">
        <f t="shared" si="314"/>
        <v>2016</v>
      </c>
    </row>
    <row r="3988" spans="1:21" ht="58.3" x14ac:dyDescent="0.4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1">
        <f t="shared" si="312"/>
        <v>42467.548541666663</v>
      </c>
      <c r="T3988" s="11">
        <f t="shared" si="313"/>
        <v>42496.544444444444</v>
      </c>
      <c r="U3988">
        <f t="shared" si="314"/>
        <v>2016</v>
      </c>
    </row>
    <row r="3989" spans="1:21" ht="43.75" x14ac:dyDescent="0.4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1">
        <f t="shared" si="312"/>
        <v>41765.92465277778</v>
      </c>
      <c r="T3989" s="11">
        <f t="shared" si="313"/>
        <v>41775.92465277778</v>
      </c>
      <c r="U3989">
        <f t="shared" si="314"/>
        <v>2014</v>
      </c>
    </row>
    <row r="3990" spans="1:21" ht="29.15" x14ac:dyDescent="0.4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1">
        <f t="shared" si="312"/>
        <v>42230.08116898148</v>
      </c>
      <c r="T3990" s="11">
        <f t="shared" si="313"/>
        <v>42245.08116898148</v>
      </c>
      <c r="U3990">
        <f t="shared" si="314"/>
        <v>2015</v>
      </c>
    </row>
    <row r="3991" spans="1:21" ht="58.3" x14ac:dyDescent="0.4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1">
        <f t="shared" si="312"/>
        <v>42286.749780092592</v>
      </c>
      <c r="T3991" s="11">
        <f t="shared" si="313"/>
        <v>42316.791446759264</v>
      </c>
      <c r="U3991">
        <f t="shared" si="314"/>
        <v>2015</v>
      </c>
    </row>
    <row r="3992" spans="1:21" ht="43.75" x14ac:dyDescent="0.4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1">
        <f t="shared" si="312"/>
        <v>42401.672372685185</v>
      </c>
      <c r="T3992" s="11">
        <f t="shared" si="313"/>
        <v>42431.672372685185</v>
      </c>
      <c r="U3992">
        <f t="shared" si="314"/>
        <v>2016</v>
      </c>
    </row>
    <row r="3993" spans="1:21" ht="29.15" x14ac:dyDescent="0.4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1">
        <f t="shared" si="312"/>
        <v>42125.644467592589</v>
      </c>
      <c r="T3993" s="11">
        <f t="shared" si="313"/>
        <v>42155.644467592589</v>
      </c>
      <c r="U3993">
        <f t="shared" si="314"/>
        <v>2015</v>
      </c>
    </row>
    <row r="3994" spans="1:21" ht="43.75" x14ac:dyDescent="0.4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1">
        <f t="shared" si="312"/>
        <v>42289.94049768518</v>
      </c>
      <c r="T3994" s="11">
        <f t="shared" si="313"/>
        <v>42349.982164351852</v>
      </c>
      <c r="U3994">
        <f t="shared" si="314"/>
        <v>2015</v>
      </c>
    </row>
    <row r="3995" spans="1:21" ht="43.75" x14ac:dyDescent="0.4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1">
        <f t="shared" si="312"/>
        <v>42107.864722222221</v>
      </c>
      <c r="T3995" s="11">
        <f t="shared" si="313"/>
        <v>42137.864722222221</v>
      </c>
      <c r="U3995">
        <f t="shared" si="314"/>
        <v>2015</v>
      </c>
    </row>
    <row r="3996" spans="1:21" ht="43.75" x14ac:dyDescent="0.4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1">
        <f t="shared" si="312"/>
        <v>41809.389930555553</v>
      </c>
      <c r="T3996" s="11">
        <f t="shared" si="313"/>
        <v>41839.389930555553</v>
      </c>
      <c r="U3996">
        <f t="shared" si="314"/>
        <v>2014</v>
      </c>
    </row>
    <row r="3997" spans="1:21" ht="43.75" x14ac:dyDescent="0.4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1">
        <f t="shared" si="312"/>
        <v>42019.683761574073</v>
      </c>
      <c r="T3997" s="11">
        <f t="shared" si="313"/>
        <v>42049.477083333331</v>
      </c>
      <c r="U3997">
        <f t="shared" si="314"/>
        <v>2015</v>
      </c>
    </row>
    <row r="3998" spans="1:21" ht="43.75" x14ac:dyDescent="0.4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1">
        <f t="shared" si="312"/>
        <v>41950.26694444444</v>
      </c>
      <c r="T3998" s="11">
        <f t="shared" si="313"/>
        <v>41963.669444444444</v>
      </c>
      <c r="U3998">
        <f t="shared" si="314"/>
        <v>2014</v>
      </c>
    </row>
    <row r="3999" spans="1:21" ht="43.75" x14ac:dyDescent="0.4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1">
        <f t="shared" si="312"/>
        <v>42069.391446759255</v>
      </c>
      <c r="T3999" s="11">
        <f t="shared" si="313"/>
        <v>42099.349780092598</v>
      </c>
      <c r="U3999">
        <f t="shared" si="314"/>
        <v>2015</v>
      </c>
    </row>
    <row r="4000" spans="1:21" ht="43.75" x14ac:dyDescent="0.4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1">
        <f t="shared" si="312"/>
        <v>42061.963263888887</v>
      </c>
      <c r="T4000" s="11">
        <f t="shared" si="313"/>
        <v>42091.921597222223</v>
      </c>
      <c r="U4000">
        <f t="shared" si="314"/>
        <v>2015</v>
      </c>
    </row>
    <row r="4001" spans="1:21" ht="43.75" x14ac:dyDescent="0.4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1">
        <f t="shared" si="312"/>
        <v>41842.828680555554</v>
      </c>
      <c r="T4001" s="11">
        <f t="shared" si="313"/>
        <v>41882.827650462961</v>
      </c>
      <c r="U4001">
        <f t="shared" si="314"/>
        <v>2014</v>
      </c>
    </row>
    <row r="4002" spans="1:21" ht="29.15" x14ac:dyDescent="0.4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1">
        <f t="shared" si="312"/>
        <v>42437.64534722222</v>
      </c>
      <c r="T4002" s="11">
        <f t="shared" si="313"/>
        <v>42497.603680555556</v>
      </c>
      <c r="U4002">
        <f t="shared" si="314"/>
        <v>2016</v>
      </c>
    </row>
    <row r="4003" spans="1:21" ht="58.3" x14ac:dyDescent="0.4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1">
        <f t="shared" si="312"/>
        <v>42775.964212962965</v>
      </c>
      <c r="T4003" s="11">
        <f t="shared" si="313"/>
        <v>42795.791666666672</v>
      </c>
      <c r="U4003">
        <f t="shared" si="314"/>
        <v>2017</v>
      </c>
    </row>
    <row r="4004" spans="1:21" ht="43.75" x14ac:dyDescent="0.4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1">
        <f t="shared" si="312"/>
        <v>41879.043530092589</v>
      </c>
      <c r="T4004" s="11">
        <f t="shared" si="313"/>
        <v>41909.043530092589</v>
      </c>
      <c r="U4004">
        <f t="shared" si="314"/>
        <v>2014</v>
      </c>
    </row>
    <row r="4005" spans="1:21" ht="43.75" x14ac:dyDescent="0.4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1">
        <f t="shared" si="312"/>
        <v>42020.587349537032</v>
      </c>
      <c r="T4005" s="11">
        <f t="shared" si="313"/>
        <v>42050.587349537032</v>
      </c>
      <c r="U4005">
        <f t="shared" si="314"/>
        <v>2015</v>
      </c>
    </row>
    <row r="4006" spans="1:21" x14ac:dyDescent="0.4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1">
        <f t="shared" si="312"/>
        <v>41890.16269675926</v>
      </c>
      <c r="T4006" s="11">
        <f t="shared" si="313"/>
        <v>41920.16269675926</v>
      </c>
      <c r="U4006">
        <f t="shared" si="314"/>
        <v>2014</v>
      </c>
    </row>
    <row r="4007" spans="1:21" ht="43.75" x14ac:dyDescent="0.4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1">
        <f t="shared" si="312"/>
        <v>41872.807696759257</v>
      </c>
      <c r="T4007" s="11">
        <f t="shared" si="313"/>
        <v>41932.807696759257</v>
      </c>
      <c r="U4007">
        <f t="shared" si="314"/>
        <v>2014</v>
      </c>
    </row>
    <row r="4008" spans="1:21" ht="43.75" x14ac:dyDescent="0.4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1">
        <f t="shared" si="312"/>
        <v>42391.772997685184</v>
      </c>
      <c r="T4008" s="11">
        <f t="shared" si="313"/>
        <v>42416.772997685184</v>
      </c>
      <c r="U4008">
        <f t="shared" si="314"/>
        <v>2016</v>
      </c>
    </row>
    <row r="4009" spans="1:21" ht="43.75" x14ac:dyDescent="0.4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1">
        <f t="shared" si="312"/>
        <v>41848.772928240738</v>
      </c>
      <c r="T4009" s="11">
        <f t="shared" si="313"/>
        <v>41877.686111111114</v>
      </c>
      <c r="U4009">
        <f t="shared" si="314"/>
        <v>2014</v>
      </c>
    </row>
    <row r="4010" spans="1:21" ht="58.3" x14ac:dyDescent="0.4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1">
        <f t="shared" si="312"/>
        <v>42177.964201388888</v>
      </c>
      <c r="T4010" s="11">
        <f t="shared" si="313"/>
        <v>42207.964201388888</v>
      </c>
      <c r="U4010">
        <f t="shared" si="314"/>
        <v>2015</v>
      </c>
    </row>
    <row r="4011" spans="1:21" ht="43.75" x14ac:dyDescent="0.4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1">
        <f t="shared" si="312"/>
        <v>41851.700925925928</v>
      </c>
      <c r="T4011" s="11">
        <f t="shared" si="313"/>
        <v>41891.700925925928</v>
      </c>
      <c r="U4011">
        <f t="shared" si="314"/>
        <v>2014</v>
      </c>
    </row>
    <row r="4012" spans="1:21" ht="43.75" x14ac:dyDescent="0.4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1">
        <f t="shared" si="312"/>
        <v>41921.770439814813</v>
      </c>
      <c r="T4012" s="11">
        <f t="shared" si="313"/>
        <v>41938.770439814813</v>
      </c>
      <c r="U4012">
        <f t="shared" si="314"/>
        <v>2014</v>
      </c>
    </row>
    <row r="4013" spans="1:21" ht="43.75" x14ac:dyDescent="0.4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1">
        <f t="shared" si="312"/>
        <v>42002.54488425926</v>
      </c>
      <c r="T4013" s="11">
        <f t="shared" si="313"/>
        <v>42032.54488425926</v>
      </c>
      <c r="U4013">
        <f t="shared" si="314"/>
        <v>2014</v>
      </c>
    </row>
    <row r="4014" spans="1:21" ht="58.3" x14ac:dyDescent="0.4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1">
        <f t="shared" si="312"/>
        <v>42096.544548611113</v>
      </c>
      <c r="T4014" s="11">
        <f t="shared" si="313"/>
        <v>42126.544548611113</v>
      </c>
      <c r="U4014">
        <f t="shared" si="314"/>
        <v>2015</v>
      </c>
    </row>
    <row r="4015" spans="1:21" ht="58.3" x14ac:dyDescent="0.4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1">
        <f t="shared" si="312"/>
        <v>42021.301192129627</v>
      </c>
      <c r="T4015" s="11">
        <f t="shared" si="313"/>
        <v>42051.301192129627</v>
      </c>
      <c r="U4015">
        <f t="shared" si="314"/>
        <v>2015</v>
      </c>
    </row>
    <row r="4016" spans="1:21" ht="43.75" x14ac:dyDescent="0.4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1">
        <f t="shared" si="312"/>
        <v>42419.246168981481</v>
      </c>
      <c r="T4016" s="11">
        <f t="shared" si="313"/>
        <v>42434.246168981481</v>
      </c>
      <c r="U4016">
        <f t="shared" si="314"/>
        <v>2016</v>
      </c>
    </row>
    <row r="4017" spans="1:21" ht="43.75" x14ac:dyDescent="0.4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1">
        <f t="shared" si="312"/>
        <v>42174.780821759254</v>
      </c>
      <c r="T4017" s="11">
        <f t="shared" si="313"/>
        <v>42204.780821759254</v>
      </c>
      <c r="U4017">
        <f t="shared" si="314"/>
        <v>2015</v>
      </c>
    </row>
    <row r="4018" spans="1:21" ht="43.75" x14ac:dyDescent="0.4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1">
        <f t="shared" si="312"/>
        <v>41869.872685185182</v>
      </c>
      <c r="T4018" s="11">
        <f t="shared" si="313"/>
        <v>41899.872685185182</v>
      </c>
      <c r="U4018">
        <f t="shared" si="314"/>
        <v>2014</v>
      </c>
    </row>
    <row r="4019" spans="1:21" ht="43.75" x14ac:dyDescent="0.4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1">
        <f t="shared" si="312"/>
        <v>41856.672152777777</v>
      </c>
      <c r="T4019" s="11">
        <f t="shared" si="313"/>
        <v>41886.672152777777</v>
      </c>
      <c r="U4019">
        <f t="shared" si="314"/>
        <v>2014</v>
      </c>
    </row>
    <row r="4020" spans="1:21" ht="29.15" x14ac:dyDescent="0.4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1">
        <f t="shared" si="312"/>
        <v>42620.91097222222</v>
      </c>
      <c r="T4020" s="11">
        <f t="shared" si="313"/>
        <v>42650.91097222222</v>
      </c>
      <c r="U4020">
        <f t="shared" si="314"/>
        <v>2016</v>
      </c>
    </row>
    <row r="4021" spans="1:21" ht="43.75" x14ac:dyDescent="0.4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1">
        <f t="shared" si="312"/>
        <v>42417.675879629634</v>
      </c>
      <c r="T4021" s="11">
        <f t="shared" si="313"/>
        <v>42475.686111111107</v>
      </c>
      <c r="U4021">
        <f t="shared" si="314"/>
        <v>2016</v>
      </c>
    </row>
    <row r="4022" spans="1:21" ht="43.75" x14ac:dyDescent="0.4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1">
        <f t="shared" si="312"/>
        <v>42057.190960648149</v>
      </c>
      <c r="T4022" s="11">
        <f t="shared" si="313"/>
        <v>42087.149293981478</v>
      </c>
      <c r="U4022">
        <f t="shared" si="314"/>
        <v>2015</v>
      </c>
    </row>
    <row r="4023" spans="1:21" ht="43.75" x14ac:dyDescent="0.4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1">
        <f t="shared" si="312"/>
        <v>41878.911550925928</v>
      </c>
      <c r="T4023" s="11">
        <f t="shared" si="313"/>
        <v>41938.911550925928</v>
      </c>
      <c r="U4023">
        <f t="shared" si="314"/>
        <v>2014</v>
      </c>
    </row>
    <row r="4024" spans="1:21" ht="29.15" x14ac:dyDescent="0.4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1">
        <f t="shared" si="312"/>
        <v>41990.584108796291</v>
      </c>
      <c r="T4024" s="11">
        <f t="shared" si="313"/>
        <v>42036.120833333334</v>
      </c>
      <c r="U4024">
        <f t="shared" si="314"/>
        <v>2014</v>
      </c>
    </row>
    <row r="4025" spans="1:21" ht="43.75" x14ac:dyDescent="0.4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1">
        <f t="shared" si="312"/>
        <v>42408.999571759254</v>
      </c>
      <c r="T4025" s="11">
        <f t="shared" si="313"/>
        <v>42453.957905092597</v>
      </c>
      <c r="U4025">
        <f t="shared" si="314"/>
        <v>2016</v>
      </c>
    </row>
    <row r="4026" spans="1:21" ht="43.75" x14ac:dyDescent="0.4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1">
        <f t="shared" si="312"/>
        <v>42217.670104166667</v>
      </c>
      <c r="T4026" s="11">
        <f t="shared" si="313"/>
        <v>42247.670104166667</v>
      </c>
      <c r="U4026">
        <f t="shared" si="314"/>
        <v>2015</v>
      </c>
    </row>
    <row r="4027" spans="1:21" ht="58.3" x14ac:dyDescent="0.4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1">
        <f t="shared" si="312"/>
        <v>42151.237685185188</v>
      </c>
      <c r="T4027" s="11">
        <f t="shared" si="313"/>
        <v>42211.237685185188</v>
      </c>
      <c r="U4027">
        <f t="shared" si="314"/>
        <v>2015</v>
      </c>
    </row>
    <row r="4028" spans="1:21" ht="43.75" x14ac:dyDescent="0.4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1">
        <f t="shared" si="312"/>
        <v>42282.655543981484</v>
      </c>
      <c r="T4028" s="11">
        <f t="shared" si="313"/>
        <v>42342.697210648148</v>
      </c>
      <c r="U4028">
        <f t="shared" si="314"/>
        <v>2015</v>
      </c>
    </row>
    <row r="4029" spans="1:21" ht="43.75" x14ac:dyDescent="0.4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1">
        <f t="shared" si="312"/>
        <v>42768.97084490741</v>
      </c>
      <c r="T4029" s="11">
        <f t="shared" si="313"/>
        <v>42789.041666666672</v>
      </c>
      <c r="U4029">
        <f t="shared" si="314"/>
        <v>2017</v>
      </c>
    </row>
    <row r="4030" spans="1:21" ht="43.75" x14ac:dyDescent="0.4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1">
        <f t="shared" si="312"/>
        <v>41765.938657407409</v>
      </c>
      <c r="T4030" s="11">
        <f t="shared" si="313"/>
        <v>41795.938657407409</v>
      </c>
      <c r="U4030">
        <f t="shared" si="314"/>
        <v>2014</v>
      </c>
    </row>
    <row r="4031" spans="1:21" ht="43.75" x14ac:dyDescent="0.4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1">
        <f t="shared" si="312"/>
        <v>42322.025115740747</v>
      </c>
      <c r="T4031" s="11">
        <f t="shared" si="313"/>
        <v>42352.025115740747</v>
      </c>
      <c r="U4031">
        <f t="shared" si="314"/>
        <v>2015</v>
      </c>
    </row>
    <row r="4032" spans="1:21" ht="58.3" x14ac:dyDescent="0.4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1">
        <f t="shared" si="312"/>
        <v>42374.655081018514</v>
      </c>
      <c r="T4032" s="11">
        <f t="shared" si="313"/>
        <v>42403.784027777772</v>
      </c>
      <c r="U4032">
        <f t="shared" si="314"/>
        <v>2016</v>
      </c>
    </row>
    <row r="4033" spans="1:21" ht="43.75" x14ac:dyDescent="0.4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1">
        <f t="shared" si="312"/>
        <v>41941.585231481484</v>
      </c>
      <c r="T4033" s="11">
        <f t="shared" si="313"/>
        <v>41991.626898148148</v>
      </c>
      <c r="U4033">
        <f t="shared" si="314"/>
        <v>2014</v>
      </c>
    </row>
    <row r="4034" spans="1:21" ht="43.75" x14ac:dyDescent="0.4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1">
        <f t="shared" si="312"/>
        <v>42293.809212962966</v>
      </c>
      <c r="T4034" s="11">
        <f t="shared" si="313"/>
        <v>42353.85087962963</v>
      </c>
      <c r="U4034">
        <f t="shared" si="314"/>
        <v>2015</v>
      </c>
    </row>
    <row r="4035" spans="1:21" ht="43.75" x14ac:dyDescent="0.4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0" t="s">
        <v>8315</v>
      </c>
      <c r="R4035" t="s">
        <v>8316</v>
      </c>
      <c r="S4035" s="11">
        <f t="shared" ref="S4035:S4098" si="317">(((J4035/60)/60)/24)+DATE(1970,1,1)</f>
        <v>42614.268796296295</v>
      </c>
      <c r="T4035" s="11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75" x14ac:dyDescent="0.4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1">
        <f t="shared" si="317"/>
        <v>42067.947337962964</v>
      </c>
      <c r="T4036" s="11">
        <f t="shared" si="318"/>
        <v>42097.905671296292</v>
      </c>
      <c r="U4036">
        <f t="shared" si="319"/>
        <v>2015</v>
      </c>
    </row>
    <row r="4037" spans="1:21" ht="29.15" x14ac:dyDescent="0.4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1">
        <f t="shared" si="317"/>
        <v>41903.882951388885</v>
      </c>
      <c r="T4037" s="11">
        <f t="shared" si="318"/>
        <v>41933.882951388885</v>
      </c>
      <c r="U4037">
        <f t="shared" si="319"/>
        <v>2014</v>
      </c>
    </row>
    <row r="4038" spans="1:21" ht="43.75" x14ac:dyDescent="0.4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1">
        <f t="shared" si="317"/>
        <v>41804.937083333331</v>
      </c>
      <c r="T4038" s="11">
        <f t="shared" si="318"/>
        <v>41821.9375</v>
      </c>
      <c r="U4038">
        <f t="shared" si="319"/>
        <v>2014</v>
      </c>
    </row>
    <row r="4039" spans="1:21" ht="58.3" x14ac:dyDescent="0.4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1">
        <f t="shared" si="317"/>
        <v>42497.070775462969</v>
      </c>
      <c r="T4039" s="11">
        <f t="shared" si="318"/>
        <v>42514.600694444445</v>
      </c>
      <c r="U4039">
        <f t="shared" si="319"/>
        <v>2016</v>
      </c>
    </row>
    <row r="4040" spans="1:21" ht="43.75" x14ac:dyDescent="0.4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1">
        <f t="shared" si="317"/>
        <v>41869.798726851855</v>
      </c>
      <c r="T4040" s="11">
        <f t="shared" si="318"/>
        <v>41929.798726851855</v>
      </c>
      <c r="U4040">
        <f t="shared" si="319"/>
        <v>2014</v>
      </c>
    </row>
    <row r="4041" spans="1:21" ht="43.75" x14ac:dyDescent="0.4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1">
        <f t="shared" si="317"/>
        <v>42305.670914351853</v>
      </c>
      <c r="T4041" s="11">
        <f t="shared" si="318"/>
        <v>42339.249305555553</v>
      </c>
      <c r="U4041">
        <f t="shared" si="319"/>
        <v>2015</v>
      </c>
    </row>
    <row r="4042" spans="1:21" ht="43.75" x14ac:dyDescent="0.4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1">
        <f t="shared" si="317"/>
        <v>42144.231527777782</v>
      </c>
      <c r="T4042" s="11">
        <f t="shared" si="318"/>
        <v>42203.125</v>
      </c>
      <c r="U4042">
        <f t="shared" si="319"/>
        <v>2015</v>
      </c>
    </row>
    <row r="4043" spans="1:21" ht="29.15" x14ac:dyDescent="0.4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1">
        <f t="shared" si="317"/>
        <v>42559.474004629628</v>
      </c>
      <c r="T4043" s="11">
        <f t="shared" si="318"/>
        <v>42619.474004629628</v>
      </c>
      <c r="U4043">
        <f t="shared" si="319"/>
        <v>2016</v>
      </c>
    </row>
    <row r="4044" spans="1:21" ht="43.75" x14ac:dyDescent="0.4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1">
        <f t="shared" si="317"/>
        <v>41995.084074074075</v>
      </c>
      <c r="T4044" s="11">
        <f t="shared" si="318"/>
        <v>42024.802777777775</v>
      </c>
      <c r="U4044">
        <f t="shared" si="319"/>
        <v>2014</v>
      </c>
    </row>
    <row r="4045" spans="1:21" ht="43.75" x14ac:dyDescent="0.4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1">
        <f t="shared" si="317"/>
        <v>41948.957465277781</v>
      </c>
      <c r="T4045" s="11">
        <f t="shared" si="318"/>
        <v>41963.957465277781</v>
      </c>
      <c r="U4045">
        <f t="shared" si="319"/>
        <v>2014</v>
      </c>
    </row>
    <row r="4046" spans="1:21" ht="43.75" x14ac:dyDescent="0.4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1">
        <f t="shared" si="317"/>
        <v>42074.219699074078</v>
      </c>
      <c r="T4046" s="11">
        <f t="shared" si="318"/>
        <v>42104.208333333328</v>
      </c>
      <c r="U4046">
        <f t="shared" si="319"/>
        <v>2015</v>
      </c>
    </row>
    <row r="4047" spans="1:21" ht="58.3" x14ac:dyDescent="0.4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1">
        <f t="shared" si="317"/>
        <v>41842.201261574075</v>
      </c>
      <c r="T4047" s="11">
        <f t="shared" si="318"/>
        <v>41872.201261574075</v>
      </c>
      <c r="U4047">
        <f t="shared" si="319"/>
        <v>2014</v>
      </c>
    </row>
    <row r="4048" spans="1:21" ht="58.3" x14ac:dyDescent="0.4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1">
        <f t="shared" si="317"/>
        <v>41904.650578703702</v>
      </c>
      <c r="T4048" s="11">
        <f t="shared" si="318"/>
        <v>41934.650578703702</v>
      </c>
      <c r="U4048">
        <f t="shared" si="319"/>
        <v>2014</v>
      </c>
    </row>
    <row r="4049" spans="1:21" ht="43.75" x14ac:dyDescent="0.4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1">
        <f t="shared" si="317"/>
        <v>41991.022488425922</v>
      </c>
      <c r="T4049" s="11">
        <f t="shared" si="318"/>
        <v>42015.041666666672</v>
      </c>
      <c r="U4049">
        <f t="shared" si="319"/>
        <v>2014</v>
      </c>
    </row>
    <row r="4050" spans="1:21" ht="58.3" x14ac:dyDescent="0.4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1">
        <f t="shared" si="317"/>
        <v>42436.509108796294</v>
      </c>
      <c r="T4050" s="11">
        <f t="shared" si="318"/>
        <v>42471.467442129629</v>
      </c>
      <c r="U4050">
        <f t="shared" si="319"/>
        <v>2016</v>
      </c>
    </row>
    <row r="4051" spans="1:21" ht="43.75" x14ac:dyDescent="0.4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1">
        <f t="shared" si="317"/>
        <v>42169.958506944444</v>
      </c>
      <c r="T4051" s="11">
        <f t="shared" si="318"/>
        <v>42199.958506944444</v>
      </c>
      <c r="U4051">
        <f t="shared" si="319"/>
        <v>2015</v>
      </c>
    </row>
    <row r="4052" spans="1:21" ht="58.3" x14ac:dyDescent="0.4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1">
        <f t="shared" si="317"/>
        <v>41905.636469907404</v>
      </c>
      <c r="T4052" s="11">
        <f t="shared" si="318"/>
        <v>41935.636469907404</v>
      </c>
      <c r="U4052">
        <f t="shared" si="319"/>
        <v>2014</v>
      </c>
    </row>
    <row r="4053" spans="1:21" ht="43.75" x14ac:dyDescent="0.4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1">
        <f t="shared" si="317"/>
        <v>41761.810150462967</v>
      </c>
      <c r="T4053" s="11">
        <f t="shared" si="318"/>
        <v>41768.286805555559</v>
      </c>
      <c r="U4053">
        <f t="shared" si="319"/>
        <v>2014</v>
      </c>
    </row>
    <row r="4054" spans="1:21" ht="58.3" x14ac:dyDescent="0.4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1">
        <f t="shared" si="317"/>
        <v>41865.878657407404</v>
      </c>
      <c r="T4054" s="11">
        <f t="shared" si="318"/>
        <v>41925.878657407404</v>
      </c>
      <c r="U4054">
        <f t="shared" si="319"/>
        <v>2014</v>
      </c>
    </row>
    <row r="4055" spans="1:21" ht="43.75" x14ac:dyDescent="0.4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1">
        <f t="shared" si="317"/>
        <v>41928.690138888887</v>
      </c>
      <c r="T4055" s="11">
        <f t="shared" si="318"/>
        <v>41958.833333333328</v>
      </c>
      <c r="U4055">
        <f t="shared" si="319"/>
        <v>2014</v>
      </c>
    </row>
    <row r="4056" spans="1:21" ht="43.75" x14ac:dyDescent="0.4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1">
        <f t="shared" si="317"/>
        <v>42613.841261574074</v>
      </c>
      <c r="T4056" s="11">
        <f t="shared" si="318"/>
        <v>42644.166666666672</v>
      </c>
      <c r="U4056">
        <f t="shared" si="319"/>
        <v>2016</v>
      </c>
    </row>
    <row r="4057" spans="1:21" ht="43.75" x14ac:dyDescent="0.4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1">
        <f t="shared" si="317"/>
        <v>41779.648506944446</v>
      </c>
      <c r="T4057" s="11">
        <f t="shared" si="318"/>
        <v>41809.648506944446</v>
      </c>
      <c r="U4057">
        <f t="shared" si="319"/>
        <v>2014</v>
      </c>
    </row>
    <row r="4058" spans="1:21" ht="43.75" x14ac:dyDescent="0.4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1">
        <f t="shared" si="317"/>
        <v>42534.933321759265</v>
      </c>
      <c r="T4058" s="11">
        <f t="shared" si="318"/>
        <v>42554.832638888889</v>
      </c>
      <c r="U4058">
        <f t="shared" si="319"/>
        <v>2016</v>
      </c>
    </row>
    <row r="4059" spans="1:21" ht="58.3" x14ac:dyDescent="0.4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1">
        <f t="shared" si="317"/>
        <v>42310.968518518523</v>
      </c>
      <c r="T4059" s="11">
        <f t="shared" si="318"/>
        <v>42333.958333333328</v>
      </c>
      <c r="U4059">
        <f t="shared" si="319"/>
        <v>2015</v>
      </c>
    </row>
    <row r="4060" spans="1:21" ht="43.75" x14ac:dyDescent="0.4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1">
        <f t="shared" si="317"/>
        <v>42446.060694444444</v>
      </c>
      <c r="T4060" s="11">
        <f t="shared" si="318"/>
        <v>42461.165972222225</v>
      </c>
      <c r="U4060">
        <f t="shared" si="319"/>
        <v>2016</v>
      </c>
    </row>
    <row r="4061" spans="1:21" ht="43.75" x14ac:dyDescent="0.4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1">
        <f t="shared" si="317"/>
        <v>41866.640648148146</v>
      </c>
      <c r="T4061" s="11">
        <f t="shared" si="318"/>
        <v>41898.125</v>
      </c>
      <c r="U4061">
        <f t="shared" si="319"/>
        <v>2014</v>
      </c>
    </row>
    <row r="4062" spans="1:21" ht="58.3" x14ac:dyDescent="0.4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1">
        <f t="shared" si="317"/>
        <v>41779.695092592592</v>
      </c>
      <c r="T4062" s="11">
        <f t="shared" si="318"/>
        <v>41813.666666666664</v>
      </c>
      <c r="U4062">
        <f t="shared" si="319"/>
        <v>2014</v>
      </c>
    </row>
    <row r="4063" spans="1:21" ht="43.75" x14ac:dyDescent="0.4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1">
        <f t="shared" si="317"/>
        <v>42421.141469907408</v>
      </c>
      <c r="T4063" s="11">
        <f t="shared" si="318"/>
        <v>42481.099803240737</v>
      </c>
      <c r="U4063">
        <f t="shared" si="319"/>
        <v>2016</v>
      </c>
    </row>
    <row r="4064" spans="1:21" ht="43.75" x14ac:dyDescent="0.4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1">
        <f t="shared" si="317"/>
        <v>42523.739212962959</v>
      </c>
      <c r="T4064" s="11">
        <f t="shared" si="318"/>
        <v>42553.739212962959</v>
      </c>
      <c r="U4064">
        <f t="shared" si="319"/>
        <v>2016</v>
      </c>
    </row>
    <row r="4065" spans="1:21" ht="43.75" x14ac:dyDescent="0.4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1">
        <f t="shared" si="317"/>
        <v>41787.681527777779</v>
      </c>
      <c r="T4065" s="11">
        <f t="shared" si="318"/>
        <v>41817.681527777779</v>
      </c>
      <c r="U4065">
        <f t="shared" si="319"/>
        <v>2014</v>
      </c>
    </row>
    <row r="4066" spans="1:21" ht="43.75" x14ac:dyDescent="0.4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1">
        <f t="shared" si="317"/>
        <v>42093.588263888887</v>
      </c>
      <c r="T4066" s="11">
        <f t="shared" si="318"/>
        <v>42123.588263888887</v>
      </c>
      <c r="U4066">
        <f t="shared" si="319"/>
        <v>2015</v>
      </c>
    </row>
    <row r="4067" spans="1:21" ht="29.15" x14ac:dyDescent="0.4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1">
        <f t="shared" si="317"/>
        <v>41833.951516203706</v>
      </c>
      <c r="T4067" s="11">
        <f t="shared" si="318"/>
        <v>41863.951516203706</v>
      </c>
      <c r="U4067">
        <f t="shared" si="319"/>
        <v>2014</v>
      </c>
    </row>
    <row r="4068" spans="1:21" ht="58.3" x14ac:dyDescent="0.4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1">
        <f t="shared" si="317"/>
        <v>42479.039212962962</v>
      </c>
      <c r="T4068" s="11">
        <f t="shared" si="318"/>
        <v>42509.039212962962</v>
      </c>
      <c r="U4068">
        <f t="shared" si="319"/>
        <v>2016</v>
      </c>
    </row>
    <row r="4069" spans="1:21" ht="43.75" x14ac:dyDescent="0.4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1">
        <f t="shared" si="317"/>
        <v>42235.117476851854</v>
      </c>
      <c r="T4069" s="11">
        <f t="shared" si="318"/>
        <v>42275.117476851854</v>
      </c>
      <c r="U4069">
        <f t="shared" si="319"/>
        <v>2015</v>
      </c>
    </row>
    <row r="4070" spans="1:21" ht="43.75" x14ac:dyDescent="0.4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1">
        <f t="shared" si="317"/>
        <v>42718.963599537034</v>
      </c>
      <c r="T4070" s="11">
        <f t="shared" si="318"/>
        <v>42748.961805555555</v>
      </c>
      <c r="U4070">
        <f t="shared" si="319"/>
        <v>2016</v>
      </c>
    </row>
    <row r="4071" spans="1:21" ht="43.75" x14ac:dyDescent="0.4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1">
        <f t="shared" si="317"/>
        <v>42022.661527777775</v>
      </c>
      <c r="T4071" s="11">
        <f t="shared" si="318"/>
        <v>42063.5</v>
      </c>
      <c r="U4071">
        <f t="shared" si="319"/>
        <v>2015</v>
      </c>
    </row>
    <row r="4072" spans="1:21" ht="43.75" x14ac:dyDescent="0.4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1">
        <f t="shared" si="317"/>
        <v>42031.666898148149</v>
      </c>
      <c r="T4072" s="11">
        <f t="shared" si="318"/>
        <v>42064.125</v>
      </c>
      <c r="U4072">
        <f t="shared" si="319"/>
        <v>2015</v>
      </c>
    </row>
    <row r="4073" spans="1:21" ht="58.3" x14ac:dyDescent="0.4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1">
        <f t="shared" si="317"/>
        <v>42700.804756944446</v>
      </c>
      <c r="T4073" s="11">
        <f t="shared" si="318"/>
        <v>42730.804756944446</v>
      </c>
      <c r="U4073">
        <f t="shared" si="319"/>
        <v>2016</v>
      </c>
    </row>
    <row r="4074" spans="1:21" ht="58.3" x14ac:dyDescent="0.4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1">
        <f t="shared" si="317"/>
        <v>41812.77443287037</v>
      </c>
      <c r="T4074" s="11">
        <f t="shared" si="318"/>
        <v>41872.77443287037</v>
      </c>
      <c r="U4074">
        <f t="shared" si="319"/>
        <v>2014</v>
      </c>
    </row>
    <row r="4075" spans="1:21" ht="43.75" x14ac:dyDescent="0.4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1">
        <f t="shared" si="317"/>
        <v>42078.34520833334</v>
      </c>
      <c r="T4075" s="11">
        <f t="shared" si="318"/>
        <v>42133.166666666672</v>
      </c>
      <c r="U4075">
        <f t="shared" si="319"/>
        <v>2015</v>
      </c>
    </row>
    <row r="4076" spans="1:21" ht="43.75" x14ac:dyDescent="0.4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1">
        <f t="shared" si="317"/>
        <v>42283.552951388891</v>
      </c>
      <c r="T4076" s="11">
        <f t="shared" si="318"/>
        <v>42313.594618055555</v>
      </c>
      <c r="U4076">
        <f t="shared" si="319"/>
        <v>2015</v>
      </c>
    </row>
    <row r="4077" spans="1:21" ht="43.75" x14ac:dyDescent="0.4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1">
        <f t="shared" si="317"/>
        <v>41779.045937499999</v>
      </c>
      <c r="T4077" s="11">
        <f t="shared" si="318"/>
        <v>41820.727777777778</v>
      </c>
      <c r="U4077">
        <f t="shared" si="319"/>
        <v>2014</v>
      </c>
    </row>
    <row r="4078" spans="1:21" ht="43.75" x14ac:dyDescent="0.4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1">
        <f t="shared" si="317"/>
        <v>41905.795706018522</v>
      </c>
      <c r="T4078" s="11">
        <f t="shared" si="318"/>
        <v>41933.82708333333</v>
      </c>
      <c r="U4078">
        <f t="shared" si="319"/>
        <v>2014</v>
      </c>
    </row>
    <row r="4079" spans="1:21" ht="43.75" x14ac:dyDescent="0.4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1">
        <f t="shared" si="317"/>
        <v>42695.7105787037</v>
      </c>
      <c r="T4079" s="11">
        <f t="shared" si="318"/>
        <v>42725.7105787037</v>
      </c>
      <c r="U4079">
        <f t="shared" si="319"/>
        <v>2016</v>
      </c>
    </row>
    <row r="4080" spans="1:21" ht="43.75" x14ac:dyDescent="0.4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1">
        <f t="shared" si="317"/>
        <v>42732.787523148145</v>
      </c>
      <c r="T4080" s="11">
        <f t="shared" si="318"/>
        <v>42762.787523148145</v>
      </c>
      <c r="U4080">
        <f t="shared" si="319"/>
        <v>2016</v>
      </c>
    </row>
    <row r="4081" spans="1:21" ht="43.75" x14ac:dyDescent="0.4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1">
        <f t="shared" si="317"/>
        <v>42510.938900462963</v>
      </c>
      <c r="T4081" s="11">
        <f t="shared" si="318"/>
        <v>42540.938900462963</v>
      </c>
      <c r="U4081">
        <f t="shared" si="319"/>
        <v>2016</v>
      </c>
    </row>
    <row r="4082" spans="1:21" ht="43.75" x14ac:dyDescent="0.4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1">
        <f t="shared" si="317"/>
        <v>42511.698101851856</v>
      </c>
      <c r="T4082" s="11">
        <f t="shared" si="318"/>
        <v>42535.787500000006</v>
      </c>
      <c r="U4082">
        <f t="shared" si="319"/>
        <v>2016</v>
      </c>
    </row>
    <row r="4083" spans="1:21" ht="43.75" x14ac:dyDescent="0.4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1">
        <f t="shared" si="317"/>
        <v>42041.581307870365</v>
      </c>
      <c r="T4083" s="11">
        <f t="shared" si="318"/>
        <v>42071.539641203708</v>
      </c>
      <c r="U4083">
        <f t="shared" si="319"/>
        <v>2015</v>
      </c>
    </row>
    <row r="4084" spans="1:21" ht="43.75" x14ac:dyDescent="0.4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1">
        <f t="shared" si="317"/>
        <v>42307.189270833333</v>
      </c>
      <c r="T4084" s="11">
        <f t="shared" si="318"/>
        <v>42322.958333333328</v>
      </c>
      <c r="U4084">
        <f t="shared" si="319"/>
        <v>2015</v>
      </c>
    </row>
    <row r="4085" spans="1:21" ht="43.75" x14ac:dyDescent="0.4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1">
        <f t="shared" si="317"/>
        <v>42353.761759259258</v>
      </c>
      <c r="T4085" s="11">
        <f t="shared" si="318"/>
        <v>42383.761759259258</v>
      </c>
      <c r="U4085">
        <f t="shared" si="319"/>
        <v>2015</v>
      </c>
    </row>
    <row r="4086" spans="1:21" ht="58.3" x14ac:dyDescent="0.4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1">
        <f t="shared" si="317"/>
        <v>42622.436412037037</v>
      </c>
      <c r="T4086" s="11">
        <f t="shared" si="318"/>
        <v>42652.436412037037</v>
      </c>
      <c r="U4086">
        <f t="shared" si="319"/>
        <v>2016</v>
      </c>
    </row>
    <row r="4087" spans="1:21" ht="43.75" x14ac:dyDescent="0.4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1">
        <f t="shared" si="317"/>
        <v>42058.603877314818</v>
      </c>
      <c r="T4087" s="11">
        <f t="shared" si="318"/>
        <v>42087.165972222225</v>
      </c>
      <c r="U4087">
        <f t="shared" si="319"/>
        <v>2015</v>
      </c>
    </row>
    <row r="4088" spans="1:21" ht="43.75" x14ac:dyDescent="0.4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1">
        <f t="shared" si="317"/>
        <v>42304.940960648149</v>
      </c>
      <c r="T4088" s="11">
        <f t="shared" si="318"/>
        <v>42329.166666666672</v>
      </c>
      <c r="U4088">
        <f t="shared" si="319"/>
        <v>2015</v>
      </c>
    </row>
    <row r="4089" spans="1:21" x14ac:dyDescent="0.4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1">
        <f t="shared" si="317"/>
        <v>42538.742893518516</v>
      </c>
      <c r="T4089" s="11">
        <f t="shared" si="318"/>
        <v>42568.742893518516</v>
      </c>
      <c r="U4089">
        <f t="shared" si="319"/>
        <v>2016</v>
      </c>
    </row>
    <row r="4090" spans="1:21" ht="43.75" x14ac:dyDescent="0.4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1">
        <f t="shared" si="317"/>
        <v>41990.612546296295</v>
      </c>
      <c r="T4090" s="11">
        <f t="shared" si="318"/>
        <v>42020.434722222228</v>
      </c>
      <c r="U4090">
        <f t="shared" si="319"/>
        <v>2014</v>
      </c>
    </row>
    <row r="4091" spans="1:21" ht="58.3" x14ac:dyDescent="0.4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1">
        <f t="shared" si="317"/>
        <v>42122.732499999998</v>
      </c>
      <c r="T4091" s="11">
        <f t="shared" si="318"/>
        <v>42155.732638888891</v>
      </c>
      <c r="U4091">
        <f t="shared" si="319"/>
        <v>2015</v>
      </c>
    </row>
    <row r="4092" spans="1:21" ht="43.75" x14ac:dyDescent="0.4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1">
        <f t="shared" si="317"/>
        <v>42209.67288194444</v>
      </c>
      <c r="T4092" s="11">
        <f t="shared" si="318"/>
        <v>42223.625</v>
      </c>
      <c r="U4092">
        <f t="shared" si="319"/>
        <v>2015</v>
      </c>
    </row>
    <row r="4093" spans="1:21" ht="43.75" x14ac:dyDescent="0.4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1">
        <f t="shared" si="317"/>
        <v>41990.506377314814</v>
      </c>
      <c r="T4093" s="11">
        <f t="shared" si="318"/>
        <v>42020.506377314814</v>
      </c>
      <c r="U4093">
        <f t="shared" si="319"/>
        <v>2014</v>
      </c>
    </row>
    <row r="4094" spans="1:21" ht="43.75" x14ac:dyDescent="0.4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1">
        <f t="shared" si="317"/>
        <v>42039.194988425923</v>
      </c>
      <c r="T4094" s="11">
        <f t="shared" si="318"/>
        <v>42099.153321759266</v>
      </c>
      <c r="U4094">
        <f t="shared" si="319"/>
        <v>2015</v>
      </c>
    </row>
    <row r="4095" spans="1:21" ht="43.75" x14ac:dyDescent="0.4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1">
        <f t="shared" si="317"/>
        <v>42178.815891203703</v>
      </c>
      <c r="T4095" s="11">
        <f t="shared" si="318"/>
        <v>42238.815891203703</v>
      </c>
      <c r="U4095">
        <f t="shared" si="319"/>
        <v>2015</v>
      </c>
    </row>
    <row r="4096" spans="1:21" ht="43.75" x14ac:dyDescent="0.4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1">
        <f t="shared" si="317"/>
        <v>41890.086805555555</v>
      </c>
      <c r="T4096" s="11">
        <f t="shared" si="318"/>
        <v>41934.207638888889</v>
      </c>
      <c r="U4096">
        <f t="shared" si="319"/>
        <v>2014</v>
      </c>
    </row>
    <row r="4097" spans="1:21" ht="43.75" x14ac:dyDescent="0.4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1">
        <f t="shared" si="317"/>
        <v>42693.031828703708</v>
      </c>
      <c r="T4097" s="11">
        <f t="shared" si="318"/>
        <v>42723.031828703708</v>
      </c>
      <c r="U4097">
        <f t="shared" si="319"/>
        <v>2016</v>
      </c>
    </row>
    <row r="4098" spans="1:21" ht="43.75" x14ac:dyDescent="0.4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1">
        <f t="shared" si="317"/>
        <v>42750.530312499999</v>
      </c>
      <c r="T4098" s="11">
        <f t="shared" si="318"/>
        <v>42794.368749999994</v>
      </c>
      <c r="U4098">
        <f t="shared" si="319"/>
        <v>2017</v>
      </c>
    </row>
    <row r="4099" spans="1:21" ht="43.75" x14ac:dyDescent="0.4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0" t="s">
        <v>8315</v>
      </c>
      <c r="R4099" t="s">
        <v>8316</v>
      </c>
      <c r="S4099" s="11">
        <f t="shared" ref="S4099:S4115" si="322">(((J4099/60)/60)/24)+DATE(1970,1,1)</f>
        <v>42344.824502314819</v>
      </c>
      <c r="T4099" s="11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75" x14ac:dyDescent="0.4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1">
        <f t="shared" si="322"/>
        <v>42495.722187499996</v>
      </c>
      <c r="T4100" s="11">
        <f t="shared" si="323"/>
        <v>42525.722187499996</v>
      </c>
      <c r="U4100">
        <f t="shared" si="324"/>
        <v>2016</v>
      </c>
    </row>
    <row r="4101" spans="1:21" ht="58.3" x14ac:dyDescent="0.4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1">
        <f t="shared" si="322"/>
        <v>42570.850381944445</v>
      </c>
      <c r="T4101" s="11">
        <f t="shared" si="323"/>
        <v>42615.850381944445</v>
      </c>
      <c r="U4101">
        <f t="shared" si="324"/>
        <v>2016</v>
      </c>
    </row>
    <row r="4102" spans="1:21" ht="43.75" x14ac:dyDescent="0.4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1">
        <f t="shared" si="322"/>
        <v>41927.124884259261</v>
      </c>
      <c r="T4102" s="11">
        <f t="shared" si="323"/>
        <v>41937.124884259261</v>
      </c>
      <c r="U4102">
        <f t="shared" si="324"/>
        <v>2014</v>
      </c>
    </row>
    <row r="4103" spans="1:21" ht="43.75" x14ac:dyDescent="0.4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1">
        <f t="shared" si="322"/>
        <v>42730.903726851851</v>
      </c>
      <c r="T4103" s="11">
        <f t="shared" si="323"/>
        <v>42760.903726851851</v>
      </c>
      <c r="U4103">
        <f t="shared" si="324"/>
        <v>2016</v>
      </c>
    </row>
    <row r="4104" spans="1:21" ht="43.75" x14ac:dyDescent="0.4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1">
        <f t="shared" si="322"/>
        <v>42475.848067129627</v>
      </c>
      <c r="T4104" s="11">
        <f t="shared" si="323"/>
        <v>42505.848067129627</v>
      </c>
      <c r="U4104">
        <f t="shared" si="324"/>
        <v>2016</v>
      </c>
    </row>
    <row r="4105" spans="1:21" ht="43.75" x14ac:dyDescent="0.4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1">
        <f t="shared" si="322"/>
        <v>42188.83293981482</v>
      </c>
      <c r="T4105" s="11">
        <f t="shared" si="323"/>
        <v>42242.772222222222</v>
      </c>
      <c r="U4105">
        <f t="shared" si="324"/>
        <v>2015</v>
      </c>
    </row>
    <row r="4106" spans="1:21" ht="43.75" x14ac:dyDescent="0.4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1">
        <f t="shared" si="322"/>
        <v>42640.278171296297</v>
      </c>
      <c r="T4106" s="11">
        <f t="shared" si="323"/>
        <v>42670.278171296297</v>
      </c>
      <c r="U4106">
        <f t="shared" si="324"/>
        <v>2016</v>
      </c>
    </row>
    <row r="4107" spans="1:21" ht="58.3" x14ac:dyDescent="0.4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1">
        <f t="shared" si="322"/>
        <v>42697.010520833333</v>
      </c>
      <c r="T4107" s="11">
        <f t="shared" si="323"/>
        <v>42730.010520833333</v>
      </c>
      <c r="U4107">
        <f t="shared" si="324"/>
        <v>2016</v>
      </c>
    </row>
    <row r="4108" spans="1:21" ht="43.75" x14ac:dyDescent="0.4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1">
        <f t="shared" si="322"/>
        <v>42053.049375000002</v>
      </c>
      <c r="T4108" s="11">
        <f t="shared" si="323"/>
        <v>42096.041666666672</v>
      </c>
      <c r="U4108">
        <f t="shared" si="324"/>
        <v>2015</v>
      </c>
    </row>
    <row r="4109" spans="1:21" ht="43.75" x14ac:dyDescent="0.4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1">
        <f t="shared" si="322"/>
        <v>41883.916678240741</v>
      </c>
      <c r="T4109" s="11">
        <f t="shared" si="323"/>
        <v>41906.916678240741</v>
      </c>
      <c r="U4109">
        <f t="shared" si="324"/>
        <v>2014</v>
      </c>
    </row>
    <row r="4110" spans="1:21" ht="43.75" x14ac:dyDescent="0.4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1">
        <f t="shared" si="322"/>
        <v>42767.031678240746</v>
      </c>
      <c r="T4110" s="11">
        <f t="shared" si="323"/>
        <v>42797.208333333328</v>
      </c>
      <c r="U4110">
        <f t="shared" si="324"/>
        <v>2017</v>
      </c>
    </row>
    <row r="4111" spans="1:21" ht="43.75" x14ac:dyDescent="0.4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1">
        <f t="shared" si="322"/>
        <v>42307.539398148147</v>
      </c>
      <c r="T4111" s="11">
        <f t="shared" si="323"/>
        <v>42337.581064814818</v>
      </c>
      <c r="U4111">
        <f t="shared" si="324"/>
        <v>2015</v>
      </c>
    </row>
    <row r="4112" spans="1:21" ht="43.75" x14ac:dyDescent="0.4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1">
        <f t="shared" si="322"/>
        <v>42512.626747685179</v>
      </c>
      <c r="T4112" s="11">
        <f t="shared" si="323"/>
        <v>42572.626747685179</v>
      </c>
      <c r="U4112">
        <f t="shared" si="324"/>
        <v>2016</v>
      </c>
    </row>
    <row r="4113" spans="1:21" ht="43.75" x14ac:dyDescent="0.4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1">
        <f t="shared" si="322"/>
        <v>42029.135879629626</v>
      </c>
      <c r="T4113" s="11">
        <f t="shared" si="323"/>
        <v>42059.135879629626</v>
      </c>
      <c r="U4113">
        <f t="shared" si="324"/>
        <v>2015</v>
      </c>
    </row>
    <row r="4114" spans="1:21" ht="43.75" x14ac:dyDescent="0.4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1">
        <f t="shared" si="322"/>
        <v>42400.946597222224</v>
      </c>
      <c r="T4114" s="11">
        <f t="shared" si="323"/>
        <v>42428</v>
      </c>
      <c r="U4114">
        <f t="shared" si="324"/>
        <v>2016</v>
      </c>
    </row>
    <row r="4115" spans="1:21" ht="43.75" x14ac:dyDescent="0.4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1">
        <f t="shared" si="322"/>
        <v>42358.573182870372</v>
      </c>
      <c r="T4115" s="11">
        <f t="shared" si="323"/>
        <v>42377.273611111115</v>
      </c>
      <c r="U4115">
        <f t="shared" si="324"/>
        <v>2015</v>
      </c>
    </row>
  </sheetData>
  <conditionalFormatting sqref="F1:F1048576"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 P1 R1:S1 U1">
    <cfRule type="colorScale" priority="2">
      <colorScale>
        <cfvo type="min"/>
        <cfvo type="max"/>
        <color rgb="FFFF0000"/>
        <color theme="4"/>
      </colorScale>
    </cfRule>
  </conditionalFormatting>
  <conditionalFormatting sqref="T1">
    <cfRule type="colorScale" priority="1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488-D677-4214-A143-3AC83733916B}">
  <dimension ref="A1:F18"/>
  <sheetViews>
    <sheetView workbookViewId="0">
      <selection activeCell="D23" sqref="D23"/>
    </sheetView>
  </sheetViews>
  <sheetFormatPr defaultRowHeight="14.6" x14ac:dyDescent="0.4"/>
  <cols>
    <col min="1" max="1" width="16.69140625" bestFit="1" customWidth="1"/>
    <col min="2" max="2" width="15.15234375" bestFit="1" customWidth="1"/>
    <col min="3" max="3" width="5.4609375" bestFit="1" customWidth="1"/>
    <col min="4" max="4" width="8.15234375" bestFit="1" customWidth="1"/>
    <col min="5" max="6" width="10.69140625" bestFit="1" customWidth="1"/>
    <col min="7" max="7" width="16.69140625" bestFit="1" customWidth="1"/>
    <col min="8" max="8" width="11.3046875" bestFit="1" customWidth="1"/>
    <col min="9" max="9" width="16.69140625" bestFit="1" customWidth="1"/>
    <col min="10" max="10" width="16.07421875" bestFit="1" customWidth="1"/>
    <col min="11" max="11" width="21.53515625" bestFit="1" customWidth="1"/>
    <col min="12" max="41" width="25.84375" bestFit="1" customWidth="1"/>
    <col min="42" max="42" width="10.69140625" bestFit="1" customWidth="1"/>
    <col min="43" max="56" width="25.84375" bestFit="1" customWidth="1"/>
    <col min="57" max="57" width="6.53515625" bestFit="1" customWidth="1"/>
    <col min="58" max="83" width="23.69140625" bestFit="1" customWidth="1"/>
    <col min="84" max="84" width="6.53515625" bestFit="1" customWidth="1"/>
    <col min="85" max="110" width="25.84375" bestFit="1" customWidth="1"/>
    <col min="111" max="111" width="6.53515625" bestFit="1" customWidth="1"/>
    <col min="112" max="139" width="25.84375" bestFit="1" customWidth="1"/>
    <col min="140" max="140" width="6.53515625" bestFit="1" customWidth="1"/>
    <col min="141" max="159" width="25.84375" bestFit="1" customWidth="1"/>
    <col min="160" max="160" width="6.53515625" bestFit="1" customWidth="1"/>
    <col min="161" max="181" width="25.84375" bestFit="1" customWidth="1"/>
    <col min="182" max="182" width="6.53515625" bestFit="1" customWidth="1"/>
    <col min="183" max="206" width="23" bestFit="1" customWidth="1"/>
    <col min="207" max="207" width="6.53515625" bestFit="1" customWidth="1"/>
    <col min="208" max="229" width="23.69140625" bestFit="1" customWidth="1"/>
    <col min="230" max="230" width="6.53515625" bestFit="1" customWidth="1"/>
    <col min="231" max="251" width="23.61328125" bestFit="1" customWidth="1"/>
    <col min="252" max="252" width="6.53515625" bestFit="1" customWidth="1"/>
    <col min="253" max="273" width="25.84375" bestFit="1" customWidth="1"/>
    <col min="274" max="274" width="7.53515625" bestFit="1" customWidth="1"/>
    <col min="275" max="292" width="25.84375" bestFit="1" customWidth="1"/>
    <col min="293" max="293" width="7.53515625" bestFit="1" customWidth="1"/>
    <col min="294" max="309" width="20.3046875" bestFit="1" customWidth="1"/>
    <col min="310" max="310" width="7.53515625" bestFit="1" customWidth="1"/>
    <col min="311" max="328" width="23.69140625" bestFit="1" customWidth="1"/>
    <col min="329" max="329" width="7.53515625" bestFit="1" customWidth="1"/>
    <col min="330" max="347" width="25.84375" bestFit="1" customWidth="1"/>
    <col min="348" max="348" width="7.53515625" bestFit="1" customWidth="1"/>
    <col min="349" max="368" width="23.69140625" bestFit="1" customWidth="1"/>
    <col min="369" max="369" width="7.53515625" bestFit="1" customWidth="1"/>
    <col min="370" max="386" width="20.3046875" bestFit="1" customWidth="1"/>
    <col min="387" max="387" width="7.53515625" bestFit="1" customWidth="1"/>
    <col min="388" max="402" width="25.84375" bestFit="1" customWidth="1"/>
    <col min="403" max="403" width="7.53515625" bestFit="1" customWidth="1"/>
    <col min="404" max="416" width="23.69140625" bestFit="1" customWidth="1"/>
    <col min="417" max="417" width="7.53515625" bestFit="1" customWidth="1"/>
    <col min="418" max="430" width="23.69140625" bestFit="1" customWidth="1"/>
    <col min="431" max="431" width="7.53515625" bestFit="1" customWidth="1"/>
    <col min="432" max="443" width="19.765625" bestFit="1" customWidth="1"/>
    <col min="444" max="444" width="7.53515625" bestFit="1" customWidth="1"/>
    <col min="445" max="458" width="25.84375" bestFit="1" customWidth="1"/>
    <col min="459" max="459" width="7.53515625" bestFit="1" customWidth="1"/>
    <col min="460" max="476" width="23.69140625" bestFit="1" customWidth="1"/>
    <col min="477" max="477" width="7.53515625" bestFit="1" customWidth="1"/>
    <col min="478" max="491" width="25.84375" bestFit="1" customWidth="1"/>
    <col min="492" max="492" width="7.53515625" bestFit="1" customWidth="1"/>
    <col min="493" max="505" width="22.53515625" bestFit="1" customWidth="1"/>
    <col min="506" max="506" width="7.53515625" bestFit="1" customWidth="1"/>
    <col min="507" max="526" width="25.84375" bestFit="1" customWidth="1"/>
    <col min="527" max="527" width="7.53515625" bestFit="1" customWidth="1"/>
    <col min="528" max="543" width="25.84375" bestFit="1" customWidth="1"/>
    <col min="544" max="544" width="7.53515625" bestFit="1" customWidth="1"/>
    <col min="545" max="558" width="22.53515625" bestFit="1" customWidth="1"/>
    <col min="559" max="559" width="7.53515625" bestFit="1" customWidth="1"/>
    <col min="560" max="578" width="25.84375" bestFit="1" customWidth="1"/>
    <col min="579" max="579" width="7.53515625" bestFit="1" customWidth="1"/>
    <col min="580" max="590" width="23" bestFit="1" customWidth="1"/>
    <col min="591" max="591" width="7.53515625" bestFit="1" customWidth="1"/>
    <col min="592" max="602" width="20" bestFit="1" customWidth="1"/>
    <col min="603" max="603" width="7.53515625" bestFit="1" customWidth="1"/>
    <col min="604" max="611" width="23" bestFit="1" customWidth="1"/>
    <col min="612" max="612" width="7.53515625" bestFit="1" customWidth="1"/>
    <col min="613" max="622" width="22.53515625" bestFit="1" customWidth="1"/>
    <col min="623" max="623" width="7.53515625" bestFit="1" customWidth="1"/>
    <col min="624" max="636" width="23.69140625" bestFit="1" customWidth="1"/>
    <col min="637" max="637" width="7.53515625" bestFit="1" customWidth="1"/>
    <col min="638" max="652" width="23.69140625" bestFit="1" customWidth="1"/>
    <col min="653" max="653" width="7.53515625" bestFit="1" customWidth="1"/>
    <col min="654" max="666" width="23" bestFit="1" customWidth="1"/>
    <col min="667" max="667" width="7.53515625" bestFit="1" customWidth="1"/>
    <col min="668" max="679" width="23.69140625" bestFit="1" customWidth="1"/>
    <col min="680" max="680" width="7.53515625" bestFit="1" customWidth="1"/>
    <col min="681" max="693" width="23.61328125" bestFit="1" customWidth="1"/>
    <col min="694" max="694" width="7.53515625" bestFit="1" customWidth="1"/>
    <col min="695" max="707" width="23" bestFit="1" customWidth="1"/>
    <col min="708" max="708" width="7.53515625" bestFit="1" customWidth="1"/>
    <col min="709" max="718" width="22.53515625" bestFit="1" customWidth="1"/>
    <col min="719" max="719" width="7.53515625" bestFit="1" customWidth="1"/>
    <col min="720" max="726" width="19.4609375" bestFit="1" customWidth="1"/>
    <col min="727" max="727" width="7.53515625" bestFit="1" customWidth="1"/>
    <col min="728" max="738" width="19.765625" bestFit="1" customWidth="1"/>
    <col min="739" max="739" width="7.53515625" bestFit="1" customWidth="1"/>
    <col min="740" max="746" width="25.84375" bestFit="1" customWidth="1"/>
    <col min="747" max="747" width="7.53515625" bestFit="1" customWidth="1"/>
    <col min="748" max="755" width="25.84375" bestFit="1" customWidth="1"/>
    <col min="756" max="756" width="7.53515625" bestFit="1" customWidth="1"/>
    <col min="757" max="763" width="19.765625" bestFit="1" customWidth="1"/>
    <col min="764" max="764" width="7.53515625" bestFit="1" customWidth="1"/>
    <col min="765" max="773" width="25.84375" bestFit="1" customWidth="1"/>
    <col min="774" max="774" width="7.53515625" bestFit="1" customWidth="1"/>
    <col min="775" max="784" width="22.53515625" bestFit="1" customWidth="1"/>
    <col min="785" max="785" width="7.53515625" bestFit="1" customWidth="1"/>
    <col min="786" max="795" width="24.3046875" bestFit="1" customWidth="1"/>
    <col min="796" max="796" width="7.53515625" bestFit="1" customWidth="1"/>
    <col min="797" max="807" width="23" bestFit="1" customWidth="1"/>
    <col min="808" max="808" width="7.53515625" bestFit="1" customWidth="1"/>
    <col min="809" max="820" width="25.84375" bestFit="1" customWidth="1"/>
    <col min="821" max="821" width="7.53515625" bestFit="1" customWidth="1"/>
    <col min="822" max="832" width="25.84375" bestFit="1" customWidth="1"/>
    <col min="833" max="833" width="7.53515625" bestFit="1" customWidth="1"/>
    <col min="834" max="837" width="23" bestFit="1" customWidth="1"/>
    <col min="838" max="838" width="7.53515625" bestFit="1" customWidth="1"/>
    <col min="839" max="850" width="25.84375" bestFit="1" customWidth="1"/>
    <col min="851" max="851" width="7.53515625" bestFit="1" customWidth="1"/>
    <col min="852" max="859" width="25.84375" bestFit="1" customWidth="1"/>
    <col min="860" max="860" width="7.53515625" bestFit="1" customWidth="1"/>
    <col min="861" max="865" width="14.61328125" bestFit="1" customWidth="1"/>
    <col min="866" max="866" width="7.53515625" bestFit="1" customWidth="1"/>
    <col min="867" max="875" width="23" bestFit="1" customWidth="1"/>
    <col min="876" max="876" width="7.53515625" bestFit="1" customWidth="1"/>
    <col min="877" max="886" width="21.765625" bestFit="1" customWidth="1"/>
    <col min="887" max="887" width="7.53515625" bestFit="1" customWidth="1"/>
    <col min="888" max="898" width="22.53515625" bestFit="1" customWidth="1"/>
    <col min="899" max="899" width="7.53515625" bestFit="1" customWidth="1"/>
    <col min="900" max="908" width="23.61328125" bestFit="1" customWidth="1"/>
    <col min="909" max="909" width="7.53515625" bestFit="1" customWidth="1"/>
    <col min="910" max="918" width="25.84375" bestFit="1" customWidth="1"/>
    <col min="919" max="919" width="7.53515625" bestFit="1" customWidth="1"/>
    <col min="920" max="925" width="21.765625" bestFit="1" customWidth="1"/>
    <col min="926" max="926" width="7.53515625" bestFit="1" customWidth="1"/>
    <col min="927" max="934" width="23" bestFit="1" customWidth="1"/>
    <col min="935" max="935" width="7.53515625" bestFit="1" customWidth="1"/>
    <col min="936" max="946" width="25.84375" bestFit="1" customWidth="1"/>
    <col min="947" max="947" width="7.53515625" bestFit="1" customWidth="1"/>
    <col min="948" max="951" width="18.4609375" bestFit="1" customWidth="1"/>
    <col min="952" max="952" width="7.53515625" bestFit="1" customWidth="1"/>
    <col min="953" max="959" width="19.765625" bestFit="1" customWidth="1"/>
    <col min="960" max="960" width="7.53515625" bestFit="1" customWidth="1"/>
    <col min="961" max="968" width="23" bestFit="1" customWidth="1"/>
    <col min="969" max="969" width="7.53515625" bestFit="1" customWidth="1"/>
    <col min="970" max="973" width="21.765625" bestFit="1" customWidth="1"/>
    <col min="974" max="974" width="7.53515625" bestFit="1" customWidth="1"/>
    <col min="975" max="981" width="23.61328125" bestFit="1" customWidth="1"/>
    <col min="982" max="982" width="7.53515625" bestFit="1" customWidth="1"/>
    <col min="983" max="988" width="20.3046875" bestFit="1" customWidth="1"/>
    <col min="989" max="989" width="7.53515625" bestFit="1" customWidth="1"/>
    <col min="990" max="998" width="25.84375" bestFit="1" customWidth="1"/>
    <col min="999" max="999" width="7.53515625" bestFit="1" customWidth="1"/>
    <col min="1000" max="1011" width="25.84375" bestFit="1" customWidth="1"/>
    <col min="1012" max="1012" width="7.53515625" bestFit="1" customWidth="1"/>
    <col min="1013" max="1021" width="24.3046875" bestFit="1" customWidth="1"/>
    <col min="1022" max="1022" width="7.53515625" bestFit="1" customWidth="1"/>
    <col min="1023" max="1027" width="25.84375" bestFit="1" customWidth="1"/>
    <col min="1028" max="1028" width="7.53515625" bestFit="1" customWidth="1"/>
    <col min="1029" max="1036" width="23" bestFit="1" customWidth="1"/>
    <col min="1037" max="1037" width="7.53515625" bestFit="1" customWidth="1"/>
    <col min="1038" max="1043" width="25.84375" bestFit="1" customWidth="1"/>
    <col min="1044" max="1044" width="7.53515625" bestFit="1" customWidth="1"/>
    <col min="1045" max="1050" width="22.53515625" bestFit="1" customWidth="1"/>
    <col min="1051" max="1051" width="7.53515625" bestFit="1" customWidth="1"/>
    <col min="1052" max="1061" width="24.3046875" bestFit="1" customWidth="1"/>
    <col min="1062" max="1062" width="7.53515625" bestFit="1" customWidth="1"/>
    <col min="1063" max="1069" width="25.84375" bestFit="1" customWidth="1"/>
    <col min="1070" max="1070" width="7.53515625" bestFit="1" customWidth="1"/>
    <col min="1071" max="1075" width="18.765625" bestFit="1" customWidth="1"/>
    <col min="1076" max="1076" width="7.53515625" bestFit="1" customWidth="1"/>
    <col min="1077" max="1085" width="23" bestFit="1" customWidth="1"/>
    <col min="1086" max="1086" width="7.53515625" bestFit="1" customWidth="1"/>
    <col min="1087" max="1092" width="23" bestFit="1" customWidth="1"/>
    <col min="1093" max="1093" width="7.53515625" bestFit="1" customWidth="1"/>
    <col min="1094" max="1105" width="25.84375" bestFit="1" customWidth="1"/>
    <col min="1106" max="1106" width="7.53515625" bestFit="1" customWidth="1"/>
    <col min="1107" max="1111" width="23" bestFit="1" customWidth="1"/>
    <col min="1112" max="1112" width="7.53515625" bestFit="1" customWidth="1"/>
    <col min="1113" max="1119" width="23" bestFit="1" customWidth="1"/>
    <col min="1120" max="1120" width="7.53515625" bestFit="1" customWidth="1"/>
    <col min="1121" max="1126" width="25.84375" bestFit="1" customWidth="1"/>
    <col min="1127" max="1127" width="7.53515625" bestFit="1" customWidth="1"/>
    <col min="1128" max="1131" width="22.53515625" bestFit="1" customWidth="1"/>
    <col min="1132" max="1132" width="7.53515625" bestFit="1" customWidth="1"/>
    <col min="1133" max="1138" width="23" bestFit="1" customWidth="1"/>
    <col min="1139" max="1139" width="7.53515625" bestFit="1" customWidth="1"/>
    <col min="1140" max="1145" width="23" bestFit="1" customWidth="1"/>
    <col min="1146" max="1146" width="7.53515625" bestFit="1" customWidth="1"/>
    <col min="1147" max="1151" width="23" bestFit="1" customWidth="1"/>
    <col min="1152" max="1152" width="7.53515625" bestFit="1" customWidth="1"/>
    <col min="1153" max="1159" width="23" bestFit="1" customWidth="1"/>
    <col min="1160" max="1160" width="7.53515625" bestFit="1" customWidth="1"/>
    <col min="1161" max="1167" width="22.53515625" bestFit="1" customWidth="1"/>
    <col min="1168" max="1168" width="7.53515625" bestFit="1" customWidth="1"/>
    <col min="1169" max="1171" width="23" bestFit="1" customWidth="1"/>
    <col min="1172" max="1172" width="7.53515625" bestFit="1" customWidth="1"/>
    <col min="1173" max="1176" width="22.53515625" bestFit="1" customWidth="1"/>
    <col min="1177" max="1177" width="7.53515625" bestFit="1" customWidth="1"/>
    <col min="1178" max="1182" width="19.4609375" bestFit="1" customWidth="1"/>
    <col min="1183" max="1183" width="7.53515625" bestFit="1" customWidth="1"/>
    <col min="1184" max="1191" width="19.4609375" bestFit="1" customWidth="1"/>
    <col min="1192" max="1192" width="7.53515625" bestFit="1" customWidth="1"/>
    <col min="1193" max="1199" width="23" bestFit="1" customWidth="1"/>
    <col min="1200" max="1200" width="7.53515625" bestFit="1" customWidth="1"/>
    <col min="1201" max="1209" width="23" bestFit="1" customWidth="1"/>
    <col min="1210" max="1210" width="7.53515625" bestFit="1" customWidth="1"/>
    <col min="1211" max="1214" width="23" bestFit="1" customWidth="1"/>
    <col min="1215" max="1215" width="7.53515625" bestFit="1" customWidth="1"/>
    <col min="1216" max="1221" width="22.53515625" bestFit="1" customWidth="1"/>
    <col min="1222" max="1222" width="7.53515625" bestFit="1" customWidth="1"/>
    <col min="1223" max="1231" width="20" bestFit="1" customWidth="1"/>
    <col min="1232" max="1232" width="7.53515625" bestFit="1" customWidth="1"/>
    <col min="1233" max="1239" width="25.84375" bestFit="1" customWidth="1"/>
    <col min="1240" max="1240" width="8.53515625" bestFit="1" customWidth="1"/>
    <col min="1241" max="1246" width="22.53515625" bestFit="1" customWidth="1"/>
    <col min="1247" max="1247" width="8.53515625" bestFit="1" customWidth="1"/>
    <col min="1248" max="1251" width="22.53515625" bestFit="1" customWidth="1"/>
    <col min="1252" max="1252" width="8.53515625" bestFit="1" customWidth="1"/>
    <col min="1253" max="1256" width="22.53515625" bestFit="1" customWidth="1"/>
    <col min="1257" max="1257" width="8.53515625" bestFit="1" customWidth="1"/>
    <col min="1258" max="1264" width="23" bestFit="1" customWidth="1"/>
    <col min="1265" max="1265" width="8.53515625" bestFit="1" customWidth="1"/>
    <col min="1266" max="1271" width="19.4609375" bestFit="1" customWidth="1"/>
    <col min="1272" max="1272" width="8.53515625" bestFit="1" customWidth="1"/>
    <col min="1273" max="1273" width="10" bestFit="1" customWidth="1"/>
    <col min="1274" max="1274" width="8.53515625" bestFit="1" customWidth="1"/>
    <col min="1275" max="1279" width="22.53515625" bestFit="1" customWidth="1"/>
    <col min="1280" max="1280" width="8.53515625" bestFit="1" customWidth="1"/>
    <col min="1281" max="1286" width="23" bestFit="1" customWidth="1"/>
    <col min="1287" max="1287" width="8.53515625" bestFit="1" customWidth="1"/>
    <col min="1288" max="1289" width="15.07421875" bestFit="1" customWidth="1"/>
    <col min="1290" max="1290" width="8.53515625" bestFit="1" customWidth="1"/>
    <col min="1291" max="1295" width="22.53515625" bestFit="1" customWidth="1"/>
    <col min="1296" max="1296" width="8.53515625" bestFit="1" customWidth="1"/>
    <col min="1297" max="1302" width="23" bestFit="1" customWidth="1"/>
    <col min="1303" max="1303" width="8.53515625" bestFit="1" customWidth="1"/>
    <col min="1304" max="1305" width="12.07421875" bestFit="1" customWidth="1"/>
    <col min="1306" max="1306" width="8.53515625" bestFit="1" customWidth="1"/>
    <col min="1307" max="1313" width="23" bestFit="1" customWidth="1"/>
    <col min="1314" max="1314" width="8.53515625" bestFit="1" customWidth="1"/>
    <col min="1315" max="1318" width="19.4609375" bestFit="1" customWidth="1"/>
    <col min="1319" max="1319" width="8.53515625" bestFit="1" customWidth="1"/>
    <col min="1320" max="1326" width="20" bestFit="1" customWidth="1"/>
    <col min="1327" max="1327" width="8.53515625" bestFit="1" customWidth="1"/>
    <col min="1328" max="1329" width="22.53515625" bestFit="1" customWidth="1"/>
    <col min="1330" max="1330" width="8.53515625" bestFit="1" customWidth="1"/>
    <col min="1331" max="1334" width="19.765625" bestFit="1" customWidth="1"/>
    <col min="1335" max="1335" width="8.53515625" bestFit="1" customWidth="1"/>
    <col min="1336" max="1339" width="23" bestFit="1" customWidth="1"/>
    <col min="1340" max="1340" width="8.53515625" bestFit="1" customWidth="1"/>
    <col min="1341" max="1345" width="23" bestFit="1" customWidth="1"/>
    <col min="1346" max="1346" width="8.53515625" bestFit="1" customWidth="1"/>
    <col min="1347" max="1354" width="23" bestFit="1" customWidth="1"/>
    <col min="1355" max="1355" width="8.53515625" bestFit="1" customWidth="1"/>
    <col min="1356" max="1359" width="19.4609375" bestFit="1" customWidth="1"/>
    <col min="1360" max="1360" width="8.53515625" bestFit="1" customWidth="1"/>
    <col min="1361" max="1365" width="22.53515625" bestFit="1" customWidth="1"/>
    <col min="1366" max="1366" width="8.53515625" bestFit="1" customWidth="1"/>
    <col min="1367" max="1372" width="22.53515625" bestFit="1" customWidth="1"/>
    <col min="1373" max="1373" width="8.53515625" bestFit="1" customWidth="1"/>
    <col min="1374" max="1376" width="22.53515625" bestFit="1" customWidth="1"/>
    <col min="1377" max="1377" width="8.53515625" bestFit="1" customWidth="1"/>
    <col min="1378" max="1381" width="22.53515625" bestFit="1" customWidth="1"/>
    <col min="1382" max="1382" width="8.53515625" bestFit="1" customWidth="1"/>
    <col min="1383" max="1385" width="23" bestFit="1" customWidth="1"/>
    <col min="1386" max="1386" width="8.53515625" bestFit="1" customWidth="1"/>
    <col min="1387" max="1387" width="11.23046875" bestFit="1" customWidth="1"/>
    <col min="1388" max="1388" width="8.53515625" bestFit="1" customWidth="1"/>
    <col min="1389" max="1394" width="23" bestFit="1" customWidth="1"/>
    <col min="1395" max="1395" width="8.53515625" bestFit="1" customWidth="1"/>
    <col min="1396" max="1397" width="23" bestFit="1" customWidth="1"/>
    <col min="1398" max="1398" width="8.53515625" bestFit="1" customWidth="1"/>
    <col min="1399" max="1402" width="18.765625" bestFit="1" customWidth="1"/>
    <col min="1403" max="1403" width="8.53515625" bestFit="1" customWidth="1"/>
    <col min="1404" max="1407" width="23" bestFit="1" customWidth="1"/>
    <col min="1408" max="1408" width="8.53515625" bestFit="1" customWidth="1"/>
    <col min="1409" max="1410" width="18.4609375" bestFit="1" customWidth="1"/>
    <col min="1411" max="1411" width="8.53515625" bestFit="1" customWidth="1"/>
    <col min="1412" max="1415" width="23" bestFit="1" customWidth="1"/>
    <col min="1416" max="1416" width="8.53515625" bestFit="1" customWidth="1"/>
    <col min="1417" max="1420" width="23" bestFit="1" customWidth="1"/>
    <col min="1421" max="1421" width="8.53515625" bestFit="1" customWidth="1"/>
    <col min="1422" max="1423" width="23" bestFit="1" customWidth="1"/>
    <col min="1424" max="1424" width="8.53515625" bestFit="1" customWidth="1"/>
    <col min="1425" max="1427" width="18.4609375" bestFit="1" customWidth="1"/>
    <col min="1428" max="1428" width="8.53515625" bestFit="1" customWidth="1"/>
    <col min="1429" max="1430" width="23" bestFit="1" customWidth="1"/>
    <col min="1431" max="1431" width="8.53515625" bestFit="1" customWidth="1"/>
    <col min="1432" max="1432" width="22.53515625" bestFit="1" customWidth="1"/>
    <col min="1433" max="1433" width="8.53515625" bestFit="1" customWidth="1"/>
    <col min="1434" max="1436" width="22.53515625" bestFit="1" customWidth="1"/>
    <col min="1437" max="1437" width="8.53515625" bestFit="1" customWidth="1"/>
    <col min="1438" max="1442" width="22.53515625" bestFit="1" customWidth="1"/>
    <col min="1443" max="1443" width="8.53515625" bestFit="1" customWidth="1"/>
    <col min="1444" max="1447" width="22.53515625" bestFit="1" customWidth="1"/>
    <col min="1448" max="1448" width="8.53515625" bestFit="1" customWidth="1"/>
    <col min="1449" max="1450" width="23" bestFit="1" customWidth="1"/>
    <col min="1451" max="1451" width="8.53515625" bestFit="1" customWidth="1"/>
    <col min="1452" max="1453" width="18.765625" bestFit="1" customWidth="1"/>
    <col min="1454" max="1454" width="8.53515625" bestFit="1" customWidth="1"/>
    <col min="1455" max="1456" width="20" bestFit="1" customWidth="1"/>
    <col min="1457" max="1457" width="8.53515625" bestFit="1" customWidth="1"/>
    <col min="1458" max="1463" width="23" bestFit="1" customWidth="1"/>
    <col min="1464" max="1464" width="8.53515625" bestFit="1" customWidth="1"/>
    <col min="1465" max="1466" width="23" bestFit="1" customWidth="1"/>
    <col min="1467" max="1467" width="8.53515625" bestFit="1" customWidth="1"/>
    <col min="1468" max="1474" width="20.3046875" bestFit="1" customWidth="1"/>
    <col min="1475" max="1475" width="8.53515625" bestFit="1" customWidth="1"/>
    <col min="1476" max="1478" width="17.4609375" bestFit="1" customWidth="1"/>
    <col min="1479" max="1479" width="8.53515625" bestFit="1" customWidth="1"/>
    <col min="1480" max="1482" width="23" bestFit="1" customWidth="1"/>
    <col min="1483" max="1483" width="8.53515625" bestFit="1" customWidth="1"/>
    <col min="1484" max="1487" width="24.3046875" bestFit="1" customWidth="1"/>
    <col min="1488" max="1488" width="8.53515625" bestFit="1" customWidth="1"/>
    <col min="1489" max="1491" width="25.84375" bestFit="1" customWidth="1"/>
    <col min="1492" max="1492" width="8.53515625" bestFit="1" customWidth="1"/>
    <col min="1493" max="1495" width="25.84375" bestFit="1" customWidth="1"/>
    <col min="1496" max="1496" width="8.53515625" bestFit="1" customWidth="1"/>
    <col min="1497" max="1497" width="18.765625" bestFit="1" customWidth="1"/>
    <col min="1498" max="1498" width="8.53515625" bestFit="1" customWidth="1"/>
    <col min="1499" max="1499" width="10" bestFit="1" customWidth="1"/>
    <col min="1500" max="1500" width="8.53515625" bestFit="1" customWidth="1"/>
    <col min="1501" max="1502" width="13.3828125" bestFit="1" customWidth="1"/>
    <col min="1503" max="1503" width="8.53515625" bestFit="1" customWidth="1"/>
    <col min="1504" max="1505" width="14.61328125" bestFit="1" customWidth="1"/>
    <col min="1506" max="1506" width="8.53515625" bestFit="1" customWidth="1"/>
    <col min="1507" max="1510" width="23" bestFit="1" customWidth="1"/>
    <col min="1511" max="1511" width="8.53515625" bestFit="1" customWidth="1"/>
    <col min="1512" max="1518" width="25.84375" bestFit="1" customWidth="1"/>
    <col min="1519" max="1519" width="8.53515625" bestFit="1" customWidth="1"/>
    <col min="1520" max="1521" width="22.53515625" bestFit="1" customWidth="1"/>
    <col min="1522" max="1522" width="8.53515625" bestFit="1" customWidth="1"/>
    <col min="1523" max="1523" width="19.4609375" bestFit="1" customWidth="1"/>
    <col min="1524" max="1524" width="8.53515625" bestFit="1" customWidth="1"/>
    <col min="1525" max="1526" width="19" bestFit="1" customWidth="1"/>
    <col min="1527" max="1527" width="8.53515625" bestFit="1" customWidth="1"/>
    <col min="1528" max="1532" width="20" bestFit="1" customWidth="1"/>
    <col min="1533" max="1533" width="8.53515625" bestFit="1" customWidth="1"/>
    <col min="1534" max="1535" width="23" bestFit="1" customWidth="1"/>
    <col min="1536" max="1536" width="8.53515625" bestFit="1" customWidth="1"/>
    <col min="1537" max="1537" width="20" bestFit="1" customWidth="1"/>
    <col min="1538" max="1538" width="8.53515625" bestFit="1" customWidth="1"/>
    <col min="1539" max="1543" width="23" bestFit="1" customWidth="1"/>
    <col min="1544" max="1544" width="8.53515625" bestFit="1" customWidth="1"/>
    <col min="1545" max="1548" width="23" bestFit="1" customWidth="1"/>
    <col min="1549" max="1549" width="8.53515625" bestFit="1" customWidth="1"/>
    <col min="1550" max="1554" width="20" bestFit="1" customWidth="1"/>
    <col min="1555" max="1555" width="8.53515625" bestFit="1" customWidth="1"/>
    <col min="1556" max="1559" width="22.53515625" bestFit="1" customWidth="1"/>
    <col min="1560" max="1560" width="8.53515625" bestFit="1" customWidth="1"/>
    <col min="1561" max="1563" width="23" bestFit="1" customWidth="1"/>
    <col min="1564" max="1564" width="8.53515625" bestFit="1" customWidth="1"/>
    <col min="1565" max="1565" width="18.765625" bestFit="1" customWidth="1"/>
    <col min="1566" max="1566" width="8.53515625" bestFit="1" customWidth="1"/>
    <col min="1567" max="1568" width="13.3828125" bestFit="1" customWidth="1"/>
    <col min="1569" max="1569" width="8.53515625" bestFit="1" customWidth="1"/>
    <col min="1570" max="1572" width="23" bestFit="1" customWidth="1"/>
    <col min="1573" max="1573" width="8.53515625" bestFit="1" customWidth="1"/>
    <col min="1574" max="1575" width="13.3828125" bestFit="1" customWidth="1"/>
    <col min="1576" max="1576" width="8.53515625" bestFit="1" customWidth="1"/>
    <col min="1577" max="1580" width="22.53515625" bestFit="1" customWidth="1"/>
    <col min="1581" max="1581" width="8.53515625" bestFit="1" customWidth="1"/>
    <col min="1582" max="1582" width="11.23046875" bestFit="1" customWidth="1"/>
    <col min="1583" max="1583" width="8.53515625" bestFit="1" customWidth="1"/>
    <col min="1584" max="1584" width="16.84375" bestFit="1" customWidth="1"/>
    <col min="1585" max="1585" width="8.53515625" bestFit="1" customWidth="1"/>
    <col min="1586" max="1589" width="23" bestFit="1" customWidth="1"/>
    <col min="1590" max="1590" width="8.53515625" bestFit="1" customWidth="1"/>
    <col min="1591" max="1592" width="20" bestFit="1" customWidth="1"/>
    <col min="1593" max="1593" width="8.53515625" bestFit="1" customWidth="1"/>
    <col min="1594" max="1596" width="22.53515625" bestFit="1" customWidth="1"/>
    <col min="1597" max="1597" width="8.53515625" bestFit="1" customWidth="1"/>
    <col min="1598" max="1600" width="19.765625" bestFit="1" customWidth="1"/>
    <col min="1601" max="1601" width="8.53515625" bestFit="1" customWidth="1"/>
    <col min="1602" max="1605" width="22.53515625" bestFit="1" customWidth="1"/>
    <col min="1606" max="1606" width="8.53515625" bestFit="1" customWidth="1"/>
    <col min="1607" max="1609" width="23" bestFit="1" customWidth="1"/>
    <col min="1610" max="1610" width="8.53515625" bestFit="1" customWidth="1"/>
    <col min="1611" max="1613" width="22.53515625" bestFit="1" customWidth="1"/>
    <col min="1614" max="1614" width="8.53515625" bestFit="1" customWidth="1"/>
    <col min="1615" max="1617" width="23" bestFit="1" customWidth="1"/>
    <col min="1618" max="1618" width="8.53515625" bestFit="1" customWidth="1"/>
    <col min="1619" max="1619" width="13.3828125" bestFit="1" customWidth="1"/>
    <col min="1620" max="1620" width="8.53515625" bestFit="1" customWidth="1"/>
    <col min="1621" max="1623" width="23" bestFit="1" customWidth="1"/>
    <col min="1624" max="1624" width="8.53515625" bestFit="1" customWidth="1"/>
    <col min="1625" max="1626" width="23" bestFit="1" customWidth="1"/>
    <col min="1627" max="1627" width="8.53515625" bestFit="1" customWidth="1"/>
    <col min="1628" max="1629" width="11.23046875" bestFit="1" customWidth="1"/>
    <col min="1630" max="1630" width="8.53515625" bestFit="1" customWidth="1"/>
    <col min="1631" max="1634" width="22.53515625" bestFit="1" customWidth="1"/>
    <col min="1635" max="1635" width="8.53515625" bestFit="1" customWidth="1"/>
    <col min="1636" max="1638" width="23" bestFit="1" customWidth="1"/>
    <col min="1639" max="1639" width="8.53515625" bestFit="1" customWidth="1"/>
    <col min="1640" max="1640" width="20" bestFit="1" customWidth="1"/>
    <col min="1641" max="1641" width="8.53515625" bestFit="1" customWidth="1"/>
    <col min="1642" max="1645" width="23" bestFit="1" customWidth="1"/>
    <col min="1646" max="1646" width="8.53515625" bestFit="1" customWidth="1"/>
    <col min="1647" max="1648" width="20" bestFit="1" customWidth="1"/>
    <col min="1649" max="1649" width="8.53515625" bestFit="1" customWidth="1"/>
    <col min="1650" max="1652" width="25.84375" bestFit="1" customWidth="1"/>
    <col min="1653" max="1653" width="8.53515625" bestFit="1" customWidth="1"/>
    <col min="1654" max="1655" width="14.61328125" bestFit="1" customWidth="1"/>
    <col min="1656" max="1656" width="8.53515625" bestFit="1" customWidth="1"/>
    <col min="1657" max="1657" width="19.4609375" bestFit="1" customWidth="1"/>
    <col min="1658" max="1658" width="8.53515625" bestFit="1" customWidth="1"/>
    <col min="1659" max="1661" width="23" bestFit="1" customWidth="1"/>
    <col min="1662" max="1662" width="8.53515625" bestFit="1" customWidth="1"/>
    <col min="1663" max="1663" width="19" bestFit="1" customWidth="1"/>
    <col min="1664" max="1664" width="8.53515625" bestFit="1" customWidth="1"/>
    <col min="1665" max="1666" width="19" bestFit="1" customWidth="1"/>
    <col min="1667" max="1667" width="8.53515625" bestFit="1" customWidth="1"/>
    <col min="1668" max="1670" width="20" bestFit="1" customWidth="1"/>
    <col min="1671" max="1671" width="8.53515625" bestFit="1" customWidth="1"/>
    <col min="1672" max="1676" width="23" bestFit="1" customWidth="1"/>
    <col min="1677" max="1677" width="8.53515625" bestFit="1" customWidth="1"/>
    <col min="1678" max="1679" width="20" bestFit="1" customWidth="1"/>
    <col min="1680" max="1680" width="8.53515625" bestFit="1" customWidth="1"/>
    <col min="1681" max="1681" width="23" bestFit="1" customWidth="1"/>
    <col min="1682" max="1682" width="8.53515625" bestFit="1" customWidth="1"/>
    <col min="1683" max="1683" width="10" bestFit="1" customWidth="1"/>
    <col min="1684" max="1684" width="8.53515625" bestFit="1" customWidth="1"/>
    <col min="1685" max="1685" width="20" bestFit="1" customWidth="1"/>
    <col min="1686" max="1686" width="8.53515625" bestFit="1" customWidth="1"/>
    <col min="1687" max="1689" width="22.53515625" bestFit="1" customWidth="1"/>
    <col min="1690" max="1690" width="8.53515625" bestFit="1" customWidth="1"/>
    <col min="1691" max="1691" width="12.07421875" bestFit="1" customWidth="1"/>
    <col min="1692" max="1692" width="8.53515625" bestFit="1" customWidth="1"/>
    <col min="1693" max="1694" width="22.53515625" bestFit="1" customWidth="1"/>
    <col min="1695" max="1695" width="8.53515625" bestFit="1" customWidth="1"/>
    <col min="1696" max="1696" width="12.07421875" bestFit="1" customWidth="1"/>
    <col min="1697" max="1697" width="8.53515625" bestFit="1" customWidth="1"/>
    <col min="1698" max="1699" width="19.765625" bestFit="1" customWidth="1"/>
    <col min="1700" max="1700" width="8.53515625" bestFit="1" customWidth="1"/>
    <col min="1701" max="1702" width="20" bestFit="1" customWidth="1"/>
    <col min="1703" max="1703" width="8.53515625" bestFit="1" customWidth="1"/>
    <col min="1704" max="1704" width="23" bestFit="1" customWidth="1"/>
    <col min="1705" max="1705" width="8.53515625" bestFit="1" customWidth="1"/>
    <col min="1706" max="1708" width="23" bestFit="1" customWidth="1"/>
    <col min="1709" max="1709" width="8.53515625" bestFit="1" customWidth="1"/>
    <col min="1710" max="1711" width="23" bestFit="1" customWidth="1"/>
    <col min="1712" max="1712" width="8.53515625" bestFit="1" customWidth="1"/>
    <col min="1713" max="1713" width="23" bestFit="1" customWidth="1"/>
    <col min="1714" max="1714" width="8.53515625" bestFit="1" customWidth="1"/>
    <col min="1715" max="1716" width="22.53515625" bestFit="1" customWidth="1"/>
    <col min="1717" max="1717" width="8.53515625" bestFit="1" customWidth="1"/>
    <col min="1718" max="1720" width="13.3828125" bestFit="1" customWidth="1"/>
    <col min="1721" max="1721" width="8.53515625" bestFit="1" customWidth="1"/>
    <col min="1722" max="1722" width="18.765625" bestFit="1" customWidth="1"/>
    <col min="1723" max="1723" width="8.53515625" bestFit="1" customWidth="1"/>
    <col min="1724" max="1726" width="23" bestFit="1" customWidth="1"/>
    <col min="1727" max="1727" width="8.53515625" bestFit="1" customWidth="1"/>
    <col min="1728" max="1728" width="23" bestFit="1" customWidth="1"/>
    <col min="1729" max="1729" width="8.53515625" bestFit="1" customWidth="1"/>
    <col min="1730" max="1731" width="24.3046875" bestFit="1" customWidth="1"/>
    <col min="1732" max="1732" width="8.53515625" bestFit="1" customWidth="1"/>
    <col min="1733" max="1734" width="23" bestFit="1" customWidth="1"/>
    <col min="1735" max="1735" width="8.53515625" bestFit="1" customWidth="1"/>
    <col min="1736" max="1739" width="23" bestFit="1" customWidth="1"/>
    <col min="1740" max="1740" width="8.53515625" bestFit="1" customWidth="1"/>
    <col min="1741" max="1743" width="23" bestFit="1" customWidth="1"/>
    <col min="1744" max="1744" width="8.53515625" bestFit="1" customWidth="1"/>
    <col min="1745" max="1748" width="25.84375" bestFit="1" customWidth="1"/>
    <col min="1749" max="1749" width="8.53515625" bestFit="1" customWidth="1"/>
    <col min="1750" max="1750" width="10" bestFit="1" customWidth="1"/>
    <col min="1751" max="1751" width="8.53515625" bestFit="1" customWidth="1"/>
    <col min="1752" max="1754" width="23" bestFit="1" customWidth="1"/>
    <col min="1755" max="1755" width="8.53515625" bestFit="1" customWidth="1"/>
    <col min="1756" max="1756" width="19" bestFit="1" customWidth="1"/>
    <col min="1757" max="1757" width="8.53515625" bestFit="1" customWidth="1"/>
    <col min="1758" max="1759" width="23" bestFit="1" customWidth="1"/>
    <col min="1760" max="1760" width="8.53515625" bestFit="1" customWidth="1"/>
    <col min="1761" max="1761" width="14.61328125" bestFit="1" customWidth="1"/>
    <col min="1762" max="1762" width="8.53515625" bestFit="1" customWidth="1"/>
    <col min="1763" max="1764" width="24.3046875" bestFit="1" customWidth="1"/>
    <col min="1765" max="1765" width="8.53515625" bestFit="1" customWidth="1"/>
    <col min="1766" max="1767" width="20" bestFit="1" customWidth="1"/>
    <col min="1768" max="1768" width="8.53515625" bestFit="1" customWidth="1"/>
    <col min="1769" max="1770" width="23" bestFit="1" customWidth="1"/>
    <col min="1771" max="1771" width="8.53515625" bestFit="1" customWidth="1"/>
    <col min="1772" max="1774" width="22.53515625" bestFit="1" customWidth="1"/>
    <col min="1775" max="1775" width="8.53515625" bestFit="1" customWidth="1"/>
    <col min="1776" max="1776" width="20" bestFit="1" customWidth="1"/>
    <col min="1777" max="1777" width="8.53515625" bestFit="1" customWidth="1"/>
    <col min="1778" max="1778" width="14.61328125" bestFit="1" customWidth="1"/>
    <col min="1779" max="1779" width="8.53515625" bestFit="1" customWidth="1"/>
    <col min="1780" max="1783" width="20" bestFit="1" customWidth="1"/>
    <col min="1784" max="1784" width="8.53515625" bestFit="1" customWidth="1"/>
    <col min="1785" max="1785" width="18.765625" bestFit="1" customWidth="1"/>
    <col min="1786" max="1786" width="8.53515625" bestFit="1" customWidth="1"/>
    <col min="1787" max="1788" width="18.765625" bestFit="1" customWidth="1"/>
    <col min="1789" max="1789" width="8.53515625" bestFit="1" customWidth="1"/>
    <col min="1790" max="1791" width="23" bestFit="1" customWidth="1"/>
    <col min="1792" max="1792" width="8.53515625" bestFit="1" customWidth="1"/>
    <col min="1793" max="1793" width="23" bestFit="1" customWidth="1"/>
    <col min="1794" max="1794" width="8.53515625" bestFit="1" customWidth="1"/>
    <col min="1795" max="1797" width="22.53515625" bestFit="1" customWidth="1"/>
    <col min="1798" max="1798" width="8.53515625" bestFit="1" customWidth="1"/>
    <col min="1799" max="1799" width="12.07421875" bestFit="1" customWidth="1"/>
    <col min="1800" max="1800" width="8.53515625" bestFit="1" customWidth="1"/>
    <col min="1801" max="1804" width="23" bestFit="1" customWidth="1"/>
    <col min="1805" max="1805" width="8.53515625" bestFit="1" customWidth="1"/>
    <col min="1806" max="1806" width="22.53515625" bestFit="1" customWidth="1"/>
    <col min="1807" max="1807" width="8.53515625" bestFit="1" customWidth="1"/>
    <col min="1808" max="1810" width="19.4609375" bestFit="1" customWidth="1"/>
    <col min="1811" max="1811" width="8.53515625" bestFit="1" customWidth="1"/>
    <col min="1812" max="1812" width="23" bestFit="1" customWidth="1"/>
    <col min="1813" max="1813" width="8.53515625" bestFit="1" customWidth="1"/>
    <col min="1814" max="1814" width="19.4609375" bestFit="1" customWidth="1"/>
    <col min="1815" max="1815" width="8.53515625" bestFit="1" customWidth="1"/>
    <col min="1816" max="1816" width="13.3828125" bestFit="1" customWidth="1"/>
    <col min="1817" max="1817" width="8.53515625" bestFit="1" customWidth="1"/>
    <col min="1818" max="1818" width="19" bestFit="1" customWidth="1"/>
    <col min="1819" max="1819" width="8.53515625" bestFit="1" customWidth="1"/>
    <col min="1820" max="1820" width="20" bestFit="1" customWidth="1"/>
    <col min="1821" max="1821" width="8.53515625" bestFit="1" customWidth="1"/>
    <col min="1822" max="1822" width="22.53515625" bestFit="1" customWidth="1"/>
    <col min="1823" max="1823" width="8.53515625" bestFit="1" customWidth="1"/>
    <col min="1824" max="1824" width="15.07421875" bestFit="1" customWidth="1"/>
    <col min="1825" max="1825" width="8.53515625" bestFit="1" customWidth="1"/>
    <col min="1826" max="1826" width="15.07421875" bestFit="1" customWidth="1"/>
    <col min="1827" max="1827" width="8.53515625" bestFit="1" customWidth="1"/>
    <col min="1828" max="1830" width="23" bestFit="1" customWidth="1"/>
    <col min="1831" max="1831" width="8.53515625" bestFit="1" customWidth="1"/>
    <col min="1832" max="1833" width="23" bestFit="1" customWidth="1"/>
    <col min="1834" max="1834" width="8.53515625" bestFit="1" customWidth="1"/>
    <col min="1835" max="1837" width="25.84375" bestFit="1" customWidth="1"/>
    <col min="1838" max="1838" width="8.53515625" bestFit="1" customWidth="1"/>
    <col min="1839" max="1839" width="23" bestFit="1" customWidth="1"/>
    <col min="1840" max="1840" width="8.53515625" bestFit="1" customWidth="1"/>
    <col min="1841" max="1842" width="12.07421875" bestFit="1" customWidth="1"/>
    <col min="1843" max="1843" width="8.53515625" bestFit="1" customWidth="1"/>
    <col min="1844" max="1846" width="23" bestFit="1" customWidth="1"/>
    <col min="1847" max="1847" width="8.53515625" bestFit="1" customWidth="1"/>
    <col min="1848" max="1848" width="15.23046875" bestFit="1" customWidth="1"/>
    <col min="1849" max="1849" width="8.53515625" bestFit="1" customWidth="1"/>
    <col min="1850" max="1850" width="24.3046875" bestFit="1" customWidth="1"/>
    <col min="1851" max="1851" width="8.53515625" bestFit="1" customWidth="1"/>
    <col min="1852" max="1853" width="25.84375" bestFit="1" customWidth="1"/>
    <col min="1854" max="1854" width="8.53515625" bestFit="1" customWidth="1"/>
    <col min="1855" max="1856" width="20" bestFit="1" customWidth="1"/>
    <col min="1857" max="1857" width="8.53515625" bestFit="1" customWidth="1"/>
    <col min="1858" max="1858" width="23" bestFit="1" customWidth="1"/>
    <col min="1859" max="1859" width="8.53515625" bestFit="1" customWidth="1"/>
    <col min="1860" max="1860" width="23" bestFit="1" customWidth="1"/>
    <col min="1861" max="1861" width="8.53515625" bestFit="1" customWidth="1"/>
    <col min="1862" max="1862" width="20" bestFit="1" customWidth="1"/>
    <col min="1863" max="1863" width="8.53515625" bestFit="1" customWidth="1"/>
    <col min="1864" max="1865" width="23" bestFit="1" customWidth="1"/>
    <col min="1866" max="1866" width="8.53515625" bestFit="1" customWidth="1"/>
    <col min="1867" max="1868" width="23" bestFit="1" customWidth="1"/>
    <col min="1869" max="1869" width="8.53515625" bestFit="1" customWidth="1"/>
    <col min="1870" max="1870" width="25.84375" bestFit="1" customWidth="1"/>
    <col min="1871" max="1871" width="8.53515625" bestFit="1" customWidth="1"/>
    <col min="1872" max="1873" width="23" bestFit="1" customWidth="1"/>
    <col min="1874" max="1874" width="8.53515625" bestFit="1" customWidth="1"/>
    <col min="1875" max="1875" width="19" bestFit="1" customWidth="1"/>
    <col min="1876" max="1876" width="8.53515625" bestFit="1" customWidth="1"/>
    <col min="1877" max="1877" width="13.3828125" bestFit="1" customWidth="1"/>
    <col min="1878" max="1878" width="8.53515625" bestFit="1" customWidth="1"/>
    <col min="1879" max="1879" width="13.3828125" bestFit="1" customWidth="1"/>
    <col min="1880" max="1880" width="8.53515625" bestFit="1" customWidth="1"/>
    <col min="1881" max="1881" width="19.4609375" bestFit="1" customWidth="1"/>
    <col min="1882" max="1882" width="8.53515625" bestFit="1" customWidth="1"/>
    <col min="1883" max="1884" width="17.4609375" bestFit="1" customWidth="1"/>
    <col min="1885" max="1885" width="8.53515625" bestFit="1" customWidth="1"/>
    <col min="1886" max="1886" width="17.4609375" bestFit="1" customWidth="1"/>
    <col min="1887" max="1887" width="8.53515625" bestFit="1" customWidth="1"/>
    <col min="1888" max="1889" width="23" bestFit="1" customWidth="1"/>
    <col min="1890" max="1890" width="8.53515625" bestFit="1" customWidth="1"/>
    <col min="1891" max="1891" width="19.4609375" bestFit="1" customWidth="1"/>
    <col min="1892" max="1892" width="8.53515625" bestFit="1" customWidth="1"/>
    <col min="1893" max="1893" width="23" bestFit="1" customWidth="1"/>
    <col min="1894" max="1894" width="8.53515625" bestFit="1" customWidth="1"/>
    <col min="1895" max="1895" width="13.3828125" bestFit="1" customWidth="1"/>
    <col min="1896" max="1896" width="8.53515625" bestFit="1" customWidth="1"/>
    <col min="1897" max="1899" width="25.84375" bestFit="1" customWidth="1"/>
    <col min="1900" max="1900" width="8.53515625" bestFit="1" customWidth="1"/>
    <col min="1901" max="1901" width="12.07421875" bestFit="1" customWidth="1"/>
    <col min="1902" max="1902" width="8.53515625" bestFit="1" customWidth="1"/>
    <col min="1903" max="1903" width="19.4609375" bestFit="1" customWidth="1"/>
    <col min="1904" max="1904" width="8.53515625" bestFit="1" customWidth="1"/>
    <col min="1905" max="1907" width="23" bestFit="1" customWidth="1"/>
    <col min="1908" max="1908" width="8.53515625" bestFit="1" customWidth="1"/>
    <col min="1909" max="1909" width="23" bestFit="1" customWidth="1"/>
    <col min="1910" max="1910" width="8.53515625" bestFit="1" customWidth="1"/>
    <col min="1911" max="1912" width="22.53515625" bestFit="1" customWidth="1"/>
    <col min="1913" max="1913" width="8.53515625" bestFit="1" customWidth="1"/>
    <col min="1914" max="1914" width="23" bestFit="1" customWidth="1"/>
    <col min="1915" max="1915" width="8.53515625" bestFit="1" customWidth="1"/>
    <col min="1916" max="1916" width="22.53515625" bestFit="1" customWidth="1"/>
    <col min="1917" max="1917" width="8.53515625" bestFit="1" customWidth="1"/>
    <col min="1918" max="1920" width="24.3046875" bestFit="1" customWidth="1"/>
    <col min="1921" max="1921" width="8.53515625" bestFit="1" customWidth="1"/>
    <col min="1922" max="1923" width="23" bestFit="1" customWidth="1"/>
    <col min="1924" max="1924" width="8.53515625" bestFit="1" customWidth="1"/>
    <col min="1925" max="1925" width="19.4609375" bestFit="1" customWidth="1"/>
    <col min="1926" max="1926" width="8.53515625" bestFit="1" customWidth="1"/>
    <col min="1927" max="1927" width="19" bestFit="1" customWidth="1"/>
    <col min="1928" max="1928" width="8.53515625" bestFit="1" customWidth="1"/>
    <col min="1929" max="1931" width="24.3046875" bestFit="1" customWidth="1"/>
    <col min="1932" max="1932" width="8.53515625" bestFit="1" customWidth="1"/>
    <col min="1933" max="1933" width="19.765625" bestFit="1" customWidth="1"/>
    <col min="1934" max="1934" width="8.53515625" bestFit="1" customWidth="1"/>
    <col min="1935" max="1935" width="24.3046875" bestFit="1" customWidth="1"/>
    <col min="1936" max="1936" width="8.53515625" bestFit="1" customWidth="1"/>
    <col min="1937" max="1937" width="22.53515625" bestFit="1" customWidth="1"/>
    <col min="1938" max="1938" width="8.53515625" bestFit="1" customWidth="1"/>
    <col min="1939" max="1939" width="13.3828125" bestFit="1" customWidth="1"/>
    <col min="1940" max="1940" width="8.53515625" bestFit="1" customWidth="1"/>
    <col min="1941" max="1941" width="19" bestFit="1" customWidth="1"/>
    <col min="1942" max="1942" width="8.53515625" bestFit="1" customWidth="1"/>
    <col min="1943" max="1943" width="23" bestFit="1" customWidth="1"/>
    <col min="1944" max="1944" width="8.53515625" bestFit="1" customWidth="1"/>
    <col min="1945" max="1945" width="15.07421875" bestFit="1" customWidth="1"/>
    <col min="1946" max="1946" width="8.53515625" bestFit="1" customWidth="1"/>
    <col min="1947" max="1947" width="19" bestFit="1" customWidth="1"/>
    <col min="1948" max="1948" width="8.53515625" bestFit="1" customWidth="1"/>
    <col min="1949" max="1950" width="23" bestFit="1" customWidth="1"/>
    <col min="1951" max="1951" width="8.53515625" bestFit="1" customWidth="1"/>
    <col min="1952" max="1952" width="19.4609375" bestFit="1" customWidth="1"/>
    <col min="1953" max="1953" width="8.53515625" bestFit="1" customWidth="1"/>
    <col min="1954" max="1955" width="20" bestFit="1" customWidth="1"/>
    <col min="1956" max="1956" width="8.53515625" bestFit="1" customWidth="1"/>
    <col min="1957" max="1957" width="10" bestFit="1" customWidth="1"/>
    <col min="1958" max="1958" width="8.53515625" bestFit="1" customWidth="1"/>
    <col min="1959" max="1959" width="13.3828125" bestFit="1" customWidth="1"/>
    <col min="1960" max="1960" width="8.53515625" bestFit="1" customWidth="1"/>
    <col min="1961" max="1961" width="19" bestFit="1" customWidth="1"/>
    <col min="1962" max="1962" width="8.53515625" bestFit="1" customWidth="1"/>
    <col min="1963" max="1965" width="24.3046875" bestFit="1" customWidth="1"/>
    <col min="1966" max="1966" width="8.53515625" bestFit="1" customWidth="1"/>
    <col min="1967" max="1967" width="15.07421875" bestFit="1" customWidth="1"/>
    <col min="1968" max="1968" width="8.53515625" bestFit="1" customWidth="1"/>
    <col min="1969" max="1970" width="22.53515625" bestFit="1" customWidth="1"/>
    <col min="1971" max="1971" width="8.53515625" bestFit="1" customWidth="1"/>
    <col min="1972" max="1972" width="23" bestFit="1" customWidth="1"/>
    <col min="1973" max="1973" width="8.53515625" bestFit="1" customWidth="1"/>
    <col min="1974" max="1975" width="23" bestFit="1" customWidth="1"/>
    <col min="1976" max="1976" width="8.53515625" bestFit="1" customWidth="1"/>
    <col min="1977" max="1977" width="20" bestFit="1" customWidth="1"/>
    <col min="1978" max="1978" width="8.53515625" bestFit="1" customWidth="1"/>
    <col min="1979" max="1979" width="23" bestFit="1" customWidth="1"/>
    <col min="1980" max="1980" width="8.53515625" bestFit="1" customWidth="1"/>
    <col min="1981" max="1981" width="25.84375" bestFit="1" customWidth="1"/>
    <col min="1982" max="1982" width="8.53515625" bestFit="1" customWidth="1"/>
    <col min="1983" max="1983" width="19" bestFit="1" customWidth="1"/>
    <col min="1984" max="1984" width="8.53515625" bestFit="1" customWidth="1"/>
    <col min="1985" max="1985" width="10" bestFit="1" customWidth="1"/>
    <col min="1986" max="1986" width="8.53515625" bestFit="1" customWidth="1"/>
    <col min="1987" max="1987" width="20" bestFit="1" customWidth="1"/>
    <col min="1988" max="1988" width="8.53515625" bestFit="1" customWidth="1"/>
    <col min="1989" max="1991" width="20" bestFit="1" customWidth="1"/>
    <col min="1992" max="1992" width="8.53515625" bestFit="1" customWidth="1"/>
    <col min="1993" max="1993" width="13.3828125" bestFit="1" customWidth="1"/>
    <col min="1994" max="1994" width="8.53515625" bestFit="1" customWidth="1"/>
    <col min="1995" max="1996" width="25.84375" bestFit="1" customWidth="1"/>
    <col min="1997" max="1997" width="8.53515625" bestFit="1" customWidth="1"/>
    <col min="1998" max="1998" width="19.4609375" bestFit="1" customWidth="1"/>
    <col min="1999" max="1999" width="8.53515625" bestFit="1" customWidth="1"/>
    <col min="2000" max="2000" width="19" bestFit="1" customWidth="1"/>
    <col min="2001" max="2001" width="8.53515625" bestFit="1" customWidth="1"/>
    <col min="2002" max="2002" width="15.07421875" bestFit="1" customWidth="1"/>
    <col min="2003" max="2003" width="8.53515625" bestFit="1" customWidth="1"/>
    <col min="2004" max="2005" width="20" bestFit="1" customWidth="1"/>
    <col min="2006" max="2006" width="8.53515625" bestFit="1" customWidth="1"/>
    <col min="2007" max="2008" width="22.53515625" bestFit="1" customWidth="1"/>
    <col min="2009" max="2009" width="8.53515625" bestFit="1" customWidth="1"/>
    <col min="2010" max="2010" width="10" bestFit="1" customWidth="1"/>
    <col min="2011" max="2011" width="8.53515625" bestFit="1" customWidth="1"/>
    <col min="2012" max="2012" width="19" bestFit="1" customWidth="1"/>
    <col min="2013" max="2013" width="8.53515625" bestFit="1" customWidth="1"/>
    <col min="2014" max="2014" width="10" bestFit="1" customWidth="1"/>
    <col min="2015" max="2015" width="8.53515625" bestFit="1" customWidth="1"/>
    <col min="2016" max="2017" width="23" bestFit="1" customWidth="1"/>
    <col min="2018" max="2018" width="8.53515625" bestFit="1" customWidth="1"/>
    <col min="2019" max="2019" width="19" bestFit="1" customWidth="1"/>
    <col min="2020" max="2020" width="8.53515625" bestFit="1" customWidth="1"/>
    <col min="2021" max="2022" width="20" bestFit="1" customWidth="1"/>
    <col min="2023" max="2023" width="8.53515625" bestFit="1" customWidth="1"/>
    <col min="2024" max="2024" width="19" bestFit="1" customWidth="1"/>
    <col min="2025" max="2025" width="8.53515625" bestFit="1" customWidth="1"/>
    <col min="2026" max="2026" width="13.3828125" bestFit="1" customWidth="1"/>
    <col min="2027" max="2027" width="8.53515625" bestFit="1" customWidth="1"/>
    <col min="2028" max="2028" width="23" bestFit="1" customWidth="1"/>
    <col min="2029" max="2029" width="8.53515625" bestFit="1" customWidth="1"/>
    <col min="2030" max="2030" width="23" bestFit="1" customWidth="1"/>
    <col min="2031" max="2031" width="8.53515625" bestFit="1" customWidth="1"/>
    <col min="2032" max="2032" width="24.3046875" bestFit="1" customWidth="1"/>
    <col min="2033" max="2033" width="8.53515625" bestFit="1" customWidth="1"/>
    <col min="2034" max="2034" width="19" bestFit="1" customWidth="1"/>
    <col min="2035" max="2035" width="8.53515625" bestFit="1" customWidth="1"/>
    <col min="2036" max="2036" width="20" bestFit="1" customWidth="1"/>
    <col min="2037" max="2037" width="8.53515625" bestFit="1" customWidth="1"/>
    <col min="2038" max="2038" width="23" bestFit="1" customWidth="1"/>
    <col min="2039" max="2039" width="8.53515625" bestFit="1" customWidth="1"/>
    <col min="2040" max="2040" width="19" bestFit="1" customWidth="1"/>
    <col min="2041" max="2041" width="8.53515625" bestFit="1" customWidth="1"/>
    <col min="2042" max="2042" width="22.53515625" bestFit="1" customWidth="1"/>
    <col min="2043" max="2043" width="8.53515625" bestFit="1" customWidth="1"/>
    <col min="2044" max="2044" width="19" bestFit="1" customWidth="1"/>
    <col min="2045" max="2045" width="8.53515625" bestFit="1" customWidth="1"/>
    <col min="2046" max="2046" width="22.53515625" bestFit="1" customWidth="1"/>
    <col min="2047" max="2047" width="8.53515625" bestFit="1" customWidth="1"/>
    <col min="2048" max="2049" width="19.4609375" bestFit="1" customWidth="1"/>
    <col min="2050" max="2050" width="8.53515625" bestFit="1" customWidth="1"/>
    <col min="2051" max="2051" width="25.84375" bestFit="1" customWidth="1"/>
    <col min="2052" max="2052" width="8.53515625" bestFit="1" customWidth="1"/>
    <col min="2053" max="2053" width="10" bestFit="1" customWidth="1"/>
    <col min="2054" max="2054" width="8.53515625" bestFit="1" customWidth="1"/>
    <col min="2055" max="2055" width="19" bestFit="1" customWidth="1"/>
    <col min="2056" max="2056" width="8.53515625" bestFit="1" customWidth="1"/>
    <col min="2057" max="2057" width="19" bestFit="1" customWidth="1"/>
    <col min="2058" max="2058" width="8.53515625" bestFit="1" customWidth="1"/>
    <col min="2059" max="2059" width="20" bestFit="1" customWidth="1"/>
    <col min="2060" max="2060" width="8.53515625" bestFit="1" customWidth="1"/>
    <col min="2061" max="2061" width="19" bestFit="1" customWidth="1"/>
    <col min="2062" max="2062" width="8.53515625" bestFit="1" customWidth="1"/>
    <col min="2063" max="2063" width="20" bestFit="1" customWidth="1"/>
    <col min="2064" max="2064" width="8.53515625" bestFit="1" customWidth="1"/>
    <col min="2065" max="2065" width="25.84375" bestFit="1" customWidth="1"/>
    <col min="2066" max="2066" width="8.53515625" bestFit="1" customWidth="1"/>
    <col min="2067" max="2067" width="23" bestFit="1" customWidth="1"/>
    <col min="2068" max="2068" width="8.53515625" bestFit="1" customWidth="1"/>
    <col min="2069" max="2070" width="23" bestFit="1" customWidth="1"/>
    <col min="2071" max="2071" width="8.53515625" bestFit="1" customWidth="1"/>
    <col min="2072" max="2072" width="11.23046875" bestFit="1" customWidth="1"/>
    <col min="2073" max="2073" width="8.53515625" bestFit="1" customWidth="1"/>
    <col min="2074" max="2075" width="19" bestFit="1" customWidth="1"/>
    <col min="2076" max="2076" width="8.53515625" bestFit="1" customWidth="1"/>
    <col min="2077" max="2077" width="19" bestFit="1" customWidth="1"/>
    <col min="2078" max="2078" width="8.53515625" bestFit="1" customWidth="1"/>
    <col min="2079" max="2079" width="22.53515625" bestFit="1" customWidth="1"/>
    <col min="2080" max="2080" width="8.53515625" bestFit="1" customWidth="1"/>
    <col min="2081" max="2081" width="20" bestFit="1" customWidth="1"/>
    <col min="2082" max="2082" width="8.53515625" bestFit="1" customWidth="1"/>
    <col min="2083" max="2083" width="23" bestFit="1" customWidth="1"/>
    <col min="2084" max="2084" width="8.53515625" bestFit="1" customWidth="1"/>
    <col min="2085" max="2085" width="19" bestFit="1" customWidth="1"/>
    <col min="2086" max="2086" width="8.53515625" bestFit="1" customWidth="1"/>
    <col min="2087" max="2087" width="17.4609375" bestFit="1" customWidth="1"/>
    <col min="2088" max="2088" width="8.53515625" bestFit="1" customWidth="1"/>
    <col min="2089" max="2089" width="25.84375" bestFit="1" customWidth="1"/>
    <col min="2090" max="2090" width="8.53515625" bestFit="1" customWidth="1"/>
    <col min="2091" max="2092" width="20" bestFit="1" customWidth="1"/>
    <col min="2093" max="2093" width="8.53515625" bestFit="1" customWidth="1"/>
    <col min="2094" max="2095" width="20" bestFit="1" customWidth="1"/>
    <col min="2096" max="2096" width="8.53515625" bestFit="1" customWidth="1"/>
    <col min="2097" max="2097" width="19" bestFit="1" customWidth="1"/>
    <col min="2098" max="2098" width="8.53515625" bestFit="1" customWidth="1"/>
    <col min="2099" max="2099" width="22.53515625" bestFit="1" customWidth="1"/>
    <col min="2100" max="2100" width="8.53515625" bestFit="1" customWidth="1"/>
    <col min="2101" max="2101" width="13.3828125" bestFit="1" customWidth="1"/>
    <col min="2102" max="2102" width="8.53515625" bestFit="1" customWidth="1"/>
    <col min="2103" max="2103" width="19" bestFit="1" customWidth="1"/>
    <col min="2104" max="2104" width="8.53515625" bestFit="1" customWidth="1"/>
    <col min="2105" max="2106" width="23" bestFit="1" customWidth="1"/>
    <col min="2107" max="2107" width="8.53515625" bestFit="1" customWidth="1"/>
    <col min="2108" max="2108" width="13.3828125" bestFit="1" customWidth="1"/>
    <col min="2109" max="2109" width="8.53515625" bestFit="1" customWidth="1"/>
    <col min="2110" max="2110" width="12.07421875" bestFit="1" customWidth="1"/>
    <col min="2111" max="2111" width="8.53515625" bestFit="1" customWidth="1"/>
    <col min="2112" max="2112" width="23" bestFit="1" customWidth="1"/>
    <col min="2113" max="2113" width="8.53515625" bestFit="1" customWidth="1"/>
    <col min="2114" max="2114" width="23" bestFit="1" customWidth="1"/>
    <col min="2115" max="2115" width="8.53515625" bestFit="1" customWidth="1"/>
    <col min="2116" max="2116" width="23" bestFit="1" customWidth="1"/>
    <col min="2117" max="2117" width="8.53515625" bestFit="1" customWidth="1"/>
    <col min="2118" max="2118" width="20" bestFit="1" customWidth="1"/>
    <col min="2119" max="2119" width="8.53515625" bestFit="1" customWidth="1"/>
    <col min="2120" max="2120" width="19.765625" bestFit="1" customWidth="1"/>
    <col min="2121" max="2121" width="8.53515625" bestFit="1" customWidth="1"/>
    <col min="2122" max="2122" width="23" bestFit="1" customWidth="1"/>
    <col min="2123" max="2123" width="8.53515625" bestFit="1" customWidth="1"/>
    <col min="2124" max="2124" width="25.84375" bestFit="1" customWidth="1"/>
    <col min="2125" max="2125" width="8.53515625" bestFit="1" customWidth="1"/>
    <col min="2126" max="2126" width="24.3046875" bestFit="1" customWidth="1"/>
    <col min="2127" max="2127" width="8.53515625" bestFit="1" customWidth="1"/>
    <col min="2128" max="2128" width="19" bestFit="1" customWidth="1"/>
    <col min="2129" max="2129" width="8.53515625" bestFit="1" customWidth="1"/>
    <col min="2130" max="2130" width="23" bestFit="1" customWidth="1"/>
    <col min="2131" max="2131" width="8.53515625" bestFit="1" customWidth="1"/>
    <col min="2132" max="2132" width="14.61328125" bestFit="1" customWidth="1"/>
    <col min="2133" max="2133" width="8.53515625" bestFit="1" customWidth="1"/>
    <col min="2134" max="2134" width="22.53515625" bestFit="1" customWidth="1"/>
    <col min="2135" max="2135" width="8.53515625" bestFit="1" customWidth="1"/>
    <col min="2136" max="2136" width="19" bestFit="1" customWidth="1"/>
    <col min="2137" max="2137" width="8.53515625" bestFit="1" customWidth="1"/>
    <col min="2138" max="2138" width="20" bestFit="1" customWidth="1"/>
    <col min="2139" max="2139" width="8.53515625" bestFit="1" customWidth="1"/>
    <col min="2140" max="2140" width="19" bestFit="1" customWidth="1"/>
    <col min="2141" max="2141" width="8.53515625" bestFit="1" customWidth="1"/>
    <col min="2142" max="2142" width="24.3046875" bestFit="1" customWidth="1"/>
    <col min="2143" max="2143" width="8.53515625" bestFit="1" customWidth="1"/>
    <col min="2144" max="2144" width="19" bestFit="1" customWidth="1"/>
    <col min="2145" max="2145" width="8.53515625" bestFit="1" customWidth="1"/>
    <col min="2146" max="2146" width="20" bestFit="1" customWidth="1"/>
    <col min="2147" max="2147" width="8.53515625" bestFit="1" customWidth="1"/>
    <col min="2148" max="2148" width="19" bestFit="1" customWidth="1"/>
    <col min="2149" max="2149" width="8.53515625" bestFit="1" customWidth="1"/>
    <col min="2150" max="2150" width="23" bestFit="1" customWidth="1"/>
    <col min="2151" max="2151" width="8.53515625" bestFit="1" customWidth="1"/>
    <col min="2152" max="2152" width="19" bestFit="1" customWidth="1"/>
    <col min="2153" max="2153" width="8.53515625" bestFit="1" customWidth="1"/>
    <col min="2154" max="2154" width="10" bestFit="1" customWidth="1"/>
    <col min="2155" max="2155" width="8.53515625" bestFit="1" customWidth="1"/>
    <col min="2156" max="2156" width="25.84375" bestFit="1" customWidth="1"/>
    <col min="2157" max="2157" width="8.53515625" bestFit="1" customWidth="1"/>
    <col min="2158" max="2159" width="20" bestFit="1" customWidth="1"/>
    <col min="2160" max="2160" width="8.53515625" bestFit="1" customWidth="1"/>
    <col min="2161" max="2161" width="19" bestFit="1" customWidth="1"/>
    <col min="2162" max="2162" width="8.53515625" bestFit="1" customWidth="1"/>
    <col min="2163" max="2163" width="23" bestFit="1" customWidth="1"/>
    <col min="2164" max="2164" width="8.53515625" bestFit="1" customWidth="1"/>
    <col min="2165" max="2165" width="19" bestFit="1" customWidth="1"/>
    <col min="2166" max="2166" width="8.53515625" bestFit="1" customWidth="1"/>
    <col min="2167" max="2167" width="19" bestFit="1" customWidth="1"/>
    <col min="2168" max="2168" width="8.53515625" bestFit="1" customWidth="1"/>
    <col min="2169" max="2169" width="10" bestFit="1" customWidth="1"/>
    <col min="2170" max="2170" width="8.53515625" bestFit="1" customWidth="1"/>
    <col min="2171" max="2171" width="22.53515625" bestFit="1" customWidth="1"/>
    <col min="2172" max="2172" width="8.53515625" bestFit="1" customWidth="1"/>
    <col min="2173" max="2173" width="20" bestFit="1" customWidth="1"/>
    <col min="2174" max="2174" width="8.53515625" bestFit="1" customWidth="1"/>
    <col min="2175" max="2175" width="19" bestFit="1" customWidth="1"/>
    <col min="2176" max="2176" width="8.53515625" bestFit="1" customWidth="1"/>
    <col min="2177" max="2177" width="23" bestFit="1" customWidth="1"/>
    <col min="2178" max="2178" width="8.53515625" bestFit="1" customWidth="1"/>
    <col min="2179" max="2179" width="22.53515625" bestFit="1" customWidth="1"/>
    <col min="2180" max="2180" width="8.53515625" bestFit="1" customWidth="1"/>
    <col min="2181" max="2181" width="19" bestFit="1" customWidth="1"/>
    <col min="2182" max="2182" width="8.53515625" bestFit="1" customWidth="1"/>
    <col min="2183" max="2183" width="23" bestFit="1" customWidth="1"/>
    <col min="2184" max="2184" width="8.53515625" bestFit="1" customWidth="1"/>
    <col min="2185" max="2185" width="19.4609375" bestFit="1" customWidth="1"/>
    <col min="2186" max="2186" width="8.53515625" bestFit="1" customWidth="1"/>
    <col min="2187" max="2187" width="19" bestFit="1" customWidth="1"/>
    <col min="2188" max="2188" width="8.53515625" bestFit="1" customWidth="1"/>
    <col min="2189" max="2189" width="19" bestFit="1" customWidth="1"/>
    <col min="2190" max="2190" width="8.53515625" bestFit="1" customWidth="1"/>
    <col min="2191" max="2191" width="19.765625" bestFit="1" customWidth="1"/>
    <col min="2192" max="2192" width="8.53515625" bestFit="1" customWidth="1"/>
    <col min="2193" max="2193" width="19" bestFit="1" customWidth="1"/>
    <col min="2194" max="2194" width="8.53515625" bestFit="1" customWidth="1"/>
    <col min="2195" max="2195" width="19" bestFit="1" customWidth="1"/>
    <col min="2196" max="2196" width="8.53515625" bestFit="1" customWidth="1"/>
    <col min="2197" max="2197" width="10" bestFit="1" customWidth="1"/>
    <col min="2198" max="2198" width="8.53515625" bestFit="1" customWidth="1"/>
    <col min="2199" max="2199" width="22.53515625" bestFit="1" customWidth="1"/>
    <col min="2200" max="2200" width="8.53515625" bestFit="1" customWidth="1"/>
    <col min="2201" max="2201" width="20" bestFit="1" customWidth="1"/>
    <col min="2202" max="2202" width="8.53515625" bestFit="1" customWidth="1"/>
    <col min="2203" max="2203" width="10.3046875" bestFit="1" customWidth="1"/>
    <col min="2204" max="2204" width="8.53515625" bestFit="1" customWidth="1"/>
    <col min="2205" max="2205" width="22.53515625" bestFit="1" customWidth="1"/>
    <col min="2206" max="2206" width="8.53515625" bestFit="1" customWidth="1"/>
    <col min="2207" max="2207" width="19.4609375" bestFit="1" customWidth="1"/>
    <col min="2208" max="2208" width="8.53515625" bestFit="1" customWidth="1"/>
    <col min="2209" max="2209" width="20" bestFit="1" customWidth="1"/>
    <col min="2210" max="2210" width="8.53515625" bestFit="1" customWidth="1"/>
    <col min="2211" max="2211" width="20" bestFit="1" customWidth="1"/>
    <col min="2212" max="2212" width="8.53515625" bestFit="1" customWidth="1"/>
    <col min="2213" max="2213" width="24.3046875" bestFit="1" customWidth="1"/>
    <col min="2214" max="2214" width="8.53515625" bestFit="1" customWidth="1"/>
    <col min="2215" max="2215" width="12.07421875" bestFit="1" customWidth="1"/>
    <col min="2216" max="2216" width="8.53515625" bestFit="1" customWidth="1"/>
    <col min="2217" max="2217" width="23" bestFit="1" customWidth="1"/>
    <col min="2218" max="2218" width="8.53515625" bestFit="1" customWidth="1"/>
    <col min="2219" max="2219" width="19" bestFit="1" customWidth="1"/>
    <col min="2220" max="2220" width="8.53515625" bestFit="1" customWidth="1"/>
    <col min="2221" max="2221" width="20" bestFit="1" customWidth="1"/>
    <col min="2222" max="2222" width="8.53515625" bestFit="1" customWidth="1"/>
    <col min="2223" max="2223" width="23" bestFit="1" customWidth="1"/>
    <col min="2224" max="2224" width="8.53515625" bestFit="1" customWidth="1"/>
    <col min="2225" max="2225" width="23" bestFit="1" customWidth="1"/>
    <col min="2226" max="2226" width="8.53515625" bestFit="1" customWidth="1"/>
    <col min="2227" max="2227" width="23" bestFit="1" customWidth="1"/>
    <col min="2228" max="2228" width="8.53515625" bestFit="1" customWidth="1"/>
    <col min="2229" max="2229" width="19" bestFit="1" customWidth="1"/>
    <col min="2230" max="2230" width="8.53515625" bestFit="1" customWidth="1"/>
    <col min="2231" max="2231" width="17.4609375" bestFit="1" customWidth="1"/>
    <col min="2232" max="2232" width="8.53515625" bestFit="1" customWidth="1"/>
    <col min="2233" max="2233" width="20" bestFit="1" customWidth="1"/>
    <col min="2234" max="2234" width="8.53515625" bestFit="1" customWidth="1"/>
    <col min="2235" max="2235" width="20" bestFit="1" customWidth="1"/>
    <col min="2236" max="2236" width="8.53515625" bestFit="1" customWidth="1"/>
    <col min="2237" max="2237" width="19.4609375" bestFit="1" customWidth="1"/>
    <col min="2238" max="2238" width="9.53515625" bestFit="1" customWidth="1"/>
    <col min="2239" max="2239" width="19" bestFit="1" customWidth="1"/>
    <col min="2240" max="2240" width="9.53515625" bestFit="1" customWidth="1"/>
    <col min="2241" max="2241" width="19.4609375" bestFit="1" customWidth="1"/>
    <col min="2242" max="2242" width="9.53515625" bestFit="1" customWidth="1"/>
    <col min="2243" max="2243" width="13.3828125" bestFit="1" customWidth="1"/>
    <col min="2244" max="2244" width="9.53515625" bestFit="1" customWidth="1"/>
    <col min="2245" max="2245" width="23" bestFit="1" customWidth="1"/>
    <col min="2246" max="2246" width="9.53515625" bestFit="1" customWidth="1"/>
    <col min="2247" max="2247" width="20" bestFit="1" customWidth="1"/>
    <col min="2248" max="2248" width="9.53515625" bestFit="1" customWidth="1"/>
    <col min="2249" max="2249" width="13.3828125" bestFit="1" customWidth="1"/>
    <col min="2250" max="2250" width="9.53515625" bestFit="1" customWidth="1"/>
    <col min="2251" max="2251" width="13.3828125" bestFit="1" customWidth="1"/>
    <col min="2252" max="2252" width="9.53515625" bestFit="1" customWidth="1"/>
    <col min="2253" max="2253" width="15.07421875" bestFit="1" customWidth="1"/>
    <col min="2254" max="2254" width="9.53515625" bestFit="1" customWidth="1"/>
    <col min="2255" max="2255" width="19.4609375" bestFit="1" customWidth="1"/>
    <col min="2256" max="2256" width="9.53515625" bestFit="1" customWidth="1"/>
    <col min="2257" max="2257" width="20" bestFit="1" customWidth="1"/>
    <col min="2258" max="2258" width="9.53515625" bestFit="1" customWidth="1"/>
    <col min="2259" max="2259" width="23" bestFit="1" customWidth="1"/>
    <col min="2260" max="2260" width="9.53515625" bestFit="1" customWidth="1"/>
    <col min="2261" max="2261" width="20" bestFit="1" customWidth="1"/>
    <col min="2262" max="2262" width="9.53515625" bestFit="1" customWidth="1"/>
    <col min="2263" max="2263" width="14.61328125" bestFit="1" customWidth="1"/>
    <col min="2264" max="2264" width="9.53515625" bestFit="1" customWidth="1"/>
    <col min="2265" max="2265" width="25.84375" bestFit="1" customWidth="1"/>
    <col min="2266" max="2266" width="9.53515625" bestFit="1" customWidth="1"/>
    <col min="2267" max="2267" width="13.3828125" bestFit="1" customWidth="1"/>
    <col min="2268" max="2268" width="9.53515625" bestFit="1" customWidth="1"/>
    <col min="2269" max="2269" width="19" bestFit="1" customWidth="1"/>
    <col min="2270" max="2270" width="9.53515625" bestFit="1" customWidth="1"/>
    <col min="2271" max="2271" width="17.23046875" bestFit="1" customWidth="1"/>
    <col min="2272" max="2272" width="9.53515625" bestFit="1" customWidth="1"/>
    <col min="2273" max="2273" width="20" bestFit="1" customWidth="1"/>
    <col min="2274" max="2274" width="9.53515625" bestFit="1" customWidth="1"/>
    <col min="2275" max="2275" width="19" bestFit="1" customWidth="1"/>
    <col min="2276" max="2276" width="9.53515625" bestFit="1" customWidth="1"/>
    <col min="2277" max="2277" width="19" bestFit="1" customWidth="1"/>
    <col min="2278" max="2278" width="9.53515625" bestFit="1" customWidth="1"/>
    <col min="2279" max="2279" width="19" bestFit="1" customWidth="1"/>
    <col min="2280" max="2280" width="9.53515625" bestFit="1" customWidth="1"/>
    <col min="2281" max="2281" width="19" bestFit="1" customWidth="1"/>
    <col min="2282" max="2282" width="9.53515625" bestFit="1" customWidth="1"/>
    <col min="2283" max="2283" width="13.3828125" bestFit="1" customWidth="1"/>
    <col min="2284" max="2284" width="9.53515625" bestFit="1" customWidth="1"/>
    <col min="2285" max="2285" width="25.84375" bestFit="1" customWidth="1"/>
    <col min="2286" max="2286" width="9.53515625" bestFit="1" customWidth="1"/>
    <col min="2287" max="2287" width="23" bestFit="1" customWidth="1"/>
    <col min="2288" max="2288" width="9.53515625" bestFit="1" customWidth="1"/>
    <col min="2289" max="2289" width="19" bestFit="1" customWidth="1"/>
    <col min="2290" max="2290" width="9.53515625" bestFit="1" customWidth="1"/>
    <col min="2291" max="2291" width="19" bestFit="1" customWidth="1"/>
    <col min="2292" max="2292" width="9.53515625" bestFit="1" customWidth="1"/>
    <col min="2293" max="2293" width="19" bestFit="1" customWidth="1"/>
    <col min="2294" max="2294" width="9.53515625" bestFit="1" customWidth="1"/>
    <col min="2295" max="2295" width="23" bestFit="1" customWidth="1"/>
    <col min="2296" max="2296" width="9.53515625" bestFit="1" customWidth="1"/>
    <col min="2297" max="2297" width="19" bestFit="1" customWidth="1"/>
    <col min="2298" max="2298" width="9.53515625" bestFit="1" customWidth="1"/>
    <col min="2299" max="2299" width="19" bestFit="1" customWidth="1"/>
    <col min="2300" max="2300" width="9.53515625" bestFit="1" customWidth="1"/>
    <col min="2301" max="2301" width="20" bestFit="1" customWidth="1"/>
    <col min="2302" max="2302" width="9.53515625" bestFit="1" customWidth="1"/>
    <col min="2303" max="2303" width="19" bestFit="1" customWidth="1"/>
    <col min="2304" max="2304" width="9.53515625" bestFit="1" customWidth="1"/>
    <col min="2305" max="2305" width="25.84375" bestFit="1" customWidth="1"/>
    <col min="2306" max="2306" width="9.53515625" bestFit="1" customWidth="1"/>
    <col min="2307" max="2307" width="19" bestFit="1" customWidth="1"/>
    <col min="2308" max="2308" width="9.53515625" bestFit="1" customWidth="1"/>
    <col min="2309" max="2309" width="19" bestFit="1" customWidth="1"/>
    <col min="2310" max="2310" width="9.53515625" bestFit="1" customWidth="1"/>
    <col min="2311" max="2311" width="19" bestFit="1" customWidth="1"/>
    <col min="2312" max="2312" width="9.53515625" bestFit="1" customWidth="1"/>
    <col min="2313" max="2313" width="19" bestFit="1" customWidth="1"/>
    <col min="2314" max="2314" width="9.53515625" bestFit="1" customWidth="1"/>
    <col min="2315" max="2315" width="19" bestFit="1" customWidth="1"/>
    <col min="2316" max="2316" width="9.53515625" bestFit="1" customWidth="1"/>
    <col min="2317" max="2317" width="20" bestFit="1" customWidth="1"/>
    <col min="2318" max="2318" width="9.53515625" bestFit="1" customWidth="1"/>
    <col min="2319" max="2319" width="20" bestFit="1" customWidth="1"/>
    <col min="2320" max="2320" width="9.53515625" bestFit="1" customWidth="1"/>
    <col min="2321" max="2321" width="19" bestFit="1" customWidth="1"/>
    <col min="2322" max="2322" width="9.53515625" bestFit="1" customWidth="1"/>
    <col min="2323" max="2323" width="23" bestFit="1" customWidth="1"/>
    <col min="2324" max="2324" width="9.53515625" bestFit="1" customWidth="1"/>
    <col min="2325" max="2325" width="15.07421875" bestFit="1" customWidth="1"/>
    <col min="2326" max="2326" width="9.53515625" bestFit="1" customWidth="1"/>
    <col min="2327" max="2327" width="19.4609375" bestFit="1" customWidth="1"/>
    <col min="2328" max="2328" width="9.53515625" bestFit="1" customWidth="1"/>
    <col min="2329" max="2329" width="23" bestFit="1" customWidth="1"/>
    <col min="2330" max="2330" width="9.53515625" bestFit="1" customWidth="1"/>
    <col min="2331" max="2331" width="19" bestFit="1" customWidth="1"/>
    <col min="2332" max="2332" width="9.53515625" bestFit="1" customWidth="1"/>
    <col min="2333" max="2333" width="20" bestFit="1" customWidth="1"/>
    <col min="2334" max="2334" width="9.53515625" bestFit="1" customWidth="1"/>
    <col min="2335" max="2335" width="24.3046875" bestFit="1" customWidth="1"/>
    <col min="2336" max="2336" width="9.53515625" bestFit="1" customWidth="1"/>
    <col min="2337" max="2337" width="20" bestFit="1" customWidth="1"/>
    <col min="2338" max="2338" width="9.53515625" bestFit="1" customWidth="1"/>
    <col min="2339" max="2339" width="15.07421875" bestFit="1" customWidth="1"/>
    <col min="2340" max="2340" width="9.53515625" bestFit="1" customWidth="1"/>
    <col min="2341" max="2341" width="25.84375" bestFit="1" customWidth="1"/>
    <col min="2342" max="2342" width="9.53515625" bestFit="1" customWidth="1"/>
    <col min="2343" max="2343" width="20" bestFit="1" customWidth="1"/>
    <col min="2344" max="2344" width="9.53515625" bestFit="1" customWidth="1"/>
    <col min="2345" max="2345" width="25.84375" bestFit="1" customWidth="1"/>
    <col min="2346" max="2346" width="9.53515625" bestFit="1" customWidth="1"/>
    <col min="2347" max="2347" width="19" bestFit="1" customWidth="1"/>
    <col min="2348" max="2348" width="9.53515625" bestFit="1" customWidth="1"/>
    <col min="2349" max="2349" width="19" bestFit="1" customWidth="1"/>
    <col min="2350" max="2350" width="9.53515625" bestFit="1" customWidth="1"/>
    <col min="2351" max="2351" width="20" bestFit="1" customWidth="1"/>
    <col min="2352" max="2352" width="9.53515625" bestFit="1" customWidth="1"/>
    <col min="2353" max="2353" width="19" bestFit="1" customWidth="1"/>
    <col min="2354" max="2354" width="9.53515625" bestFit="1" customWidth="1"/>
    <col min="2355" max="2355" width="19" bestFit="1" customWidth="1"/>
    <col min="2356" max="2356" width="9.53515625" bestFit="1" customWidth="1"/>
    <col min="2357" max="2357" width="19" bestFit="1" customWidth="1"/>
    <col min="2358" max="2358" width="9.53515625" bestFit="1" customWidth="1"/>
    <col min="2359" max="2359" width="19" bestFit="1" customWidth="1"/>
    <col min="2360" max="2360" width="9.53515625" bestFit="1" customWidth="1"/>
    <col min="2361" max="2361" width="19" bestFit="1" customWidth="1"/>
    <col min="2362" max="2362" width="9.53515625" bestFit="1" customWidth="1"/>
    <col min="2363" max="2363" width="24.3046875" bestFit="1" customWidth="1"/>
    <col min="2364" max="2364" width="10.53515625" bestFit="1" customWidth="1"/>
    <col min="2365" max="2365" width="19" bestFit="1" customWidth="1"/>
    <col min="2366" max="2366" width="10.53515625" bestFit="1" customWidth="1"/>
    <col min="2367" max="2367" width="10.69140625" bestFit="1" customWidth="1"/>
  </cols>
  <sheetData>
    <row r="1" spans="1:6" x14ac:dyDescent="0.4">
      <c r="A1" s="12" t="s">
        <v>8358</v>
      </c>
      <c r="B1" t="s">
        <v>8315</v>
      </c>
    </row>
    <row r="2" spans="1:6" x14ac:dyDescent="0.4">
      <c r="A2" s="12" t="s">
        <v>8380</v>
      </c>
      <c r="B2" t="s">
        <v>8363</v>
      </c>
    </row>
    <row r="4" spans="1:6" x14ac:dyDescent="0.4">
      <c r="A4" s="12" t="s">
        <v>8379</v>
      </c>
      <c r="B4" s="12" t="s">
        <v>8364</v>
      </c>
    </row>
    <row r="5" spans="1:6" x14ac:dyDescent="0.4">
      <c r="A5" s="12" t="s">
        <v>8366</v>
      </c>
      <c r="B5" t="s">
        <v>8218</v>
      </c>
      <c r="C5" t="s">
        <v>8220</v>
      </c>
      <c r="D5" t="s">
        <v>8219</v>
      </c>
      <c r="E5" t="s">
        <v>8365</v>
      </c>
    </row>
    <row r="6" spans="1:6" x14ac:dyDescent="0.4">
      <c r="A6" s="13" t="s">
        <v>8373</v>
      </c>
      <c r="B6" s="14">
        <v>56</v>
      </c>
      <c r="C6" s="14">
        <v>33</v>
      </c>
      <c r="D6" s="14">
        <v>7</v>
      </c>
      <c r="E6" s="14">
        <v>96</v>
      </c>
    </row>
    <row r="7" spans="1:6" x14ac:dyDescent="0.4">
      <c r="A7" s="13" t="s">
        <v>8374</v>
      </c>
      <c r="B7" s="14">
        <v>71</v>
      </c>
      <c r="C7" s="14">
        <v>39</v>
      </c>
      <c r="D7" s="14">
        <v>3</v>
      </c>
      <c r="E7" s="14">
        <v>113</v>
      </c>
    </row>
    <row r="8" spans="1:6" x14ac:dyDescent="0.4">
      <c r="A8" s="13" t="s">
        <v>8375</v>
      </c>
      <c r="B8" s="14">
        <v>56</v>
      </c>
      <c r="C8" s="14">
        <v>33</v>
      </c>
      <c r="D8" s="14">
        <v>3</v>
      </c>
      <c r="E8" s="14">
        <v>92</v>
      </c>
    </row>
    <row r="9" spans="1:6" x14ac:dyDescent="0.4">
      <c r="A9" s="13" t="s">
        <v>8376</v>
      </c>
      <c r="B9" s="14">
        <v>71</v>
      </c>
      <c r="C9" s="14">
        <v>40</v>
      </c>
      <c r="D9" s="14">
        <v>2</v>
      </c>
      <c r="E9" s="14">
        <v>113</v>
      </c>
    </row>
    <row r="10" spans="1:6" x14ac:dyDescent="0.4">
      <c r="A10" s="13" t="s">
        <v>8367</v>
      </c>
      <c r="B10" s="14">
        <v>111</v>
      </c>
      <c r="C10" s="14">
        <v>52</v>
      </c>
      <c r="D10" s="14">
        <v>3</v>
      </c>
      <c r="E10" s="14">
        <v>166</v>
      </c>
      <c r="F10" s="15"/>
    </row>
    <row r="11" spans="1:6" x14ac:dyDescent="0.4">
      <c r="A11" s="13" t="s">
        <v>8377</v>
      </c>
      <c r="B11" s="14">
        <v>100</v>
      </c>
      <c r="C11" s="14">
        <v>49</v>
      </c>
      <c r="D11" s="14">
        <v>4</v>
      </c>
      <c r="E11" s="14">
        <v>153</v>
      </c>
      <c r="F11" s="15"/>
    </row>
    <row r="12" spans="1:6" x14ac:dyDescent="0.4">
      <c r="A12" s="13" t="s">
        <v>8368</v>
      </c>
      <c r="B12" s="14">
        <v>87</v>
      </c>
      <c r="C12" s="14">
        <v>50</v>
      </c>
      <c r="D12" s="14">
        <v>1</v>
      </c>
      <c r="E12" s="14">
        <v>138</v>
      </c>
    </row>
    <row r="13" spans="1:6" x14ac:dyDescent="0.4">
      <c r="A13" s="13" t="s">
        <v>8369</v>
      </c>
      <c r="B13" s="14">
        <v>72</v>
      </c>
      <c r="C13" s="14">
        <v>47</v>
      </c>
      <c r="D13" s="14">
        <v>4</v>
      </c>
      <c r="E13" s="14">
        <v>123</v>
      </c>
    </row>
    <row r="14" spans="1:6" x14ac:dyDescent="0.4">
      <c r="A14" s="13" t="s">
        <v>8370</v>
      </c>
      <c r="B14" s="14">
        <v>59</v>
      </c>
      <c r="C14" s="14">
        <v>34</v>
      </c>
      <c r="D14" s="14">
        <v>4</v>
      </c>
      <c r="E14" s="14">
        <v>97</v>
      </c>
    </row>
    <row r="15" spans="1:6" x14ac:dyDescent="0.4">
      <c r="A15" s="13" t="s">
        <v>8371</v>
      </c>
      <c r="B15" s="14">
        <v>65</v>
      </c>
      <c r="C15" s="14">
        <v>50</v>
      </c>
      <c r="D15" s="14"/>
      <c r="E15" s="14">
        <v>115</v>
      </c>
    </row>
    <row r="16" spans="1:6" x14ac:dyDescent="0.4">
      <c r="A16" s="13" t="s">
        <v>8372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4">
      <c r="A17" s="13" t="s">
        <v>8378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4">
      <c r="A18" s="13" t="s">
        <v>8365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1C95-7F3E-44D6-AF73-26E38A7EE532}">
  <dimension ref="B2:I14"/>
  <sheetViews>
    <sheetView zoomScale="70" zoomScaleNormal="70" workbookViewId="0">
      <selection activeCell="C11" sqref="C11"/>
    </sheetView>
  </sheetViews>
  <sheetFormatPr defaultRowHeight="14.6" x14ac:dyDescent="0.4"/>
  <cols>
    <col min="2" max="2" width="16.3046875" bestFit="1" customWidth="1"/>
    <col min="3" max="3" width="17.07421875" bestFit="1" customWidth="1"/>
    <col min="4" max="4" width="13.4609375" bestFit="1" customWidth="1"/>
    <col min="5" max="5" width="16.53515625" bestFit="1" customWidth="1"/>
    <col min="6" max="6" width="12.4609375" bestFit="1" customWidth="1"/>
    <col min="7" max="7" width="19.4609375" bestFit="1" customWidth="1"/>
    <col min="8" max="8" width="15.84375" bestFit="1" customWidth="1"/>
    <col min="9" max="9" width="18.53515625" bestFit="1" customWidth="1"/>
  </cols>
  <sheetData>
    <row r="2" spans="2:9" x14ac:dyDescent="0.4">
      <c r="B2" t="s">
        <v>8381</v>
      </c>
      <c r="C2" t="s">
        <v>8382</v>
      </c>
      <c r="D2" t="s">
        <v>8383</v>
      </c>
      <c r="E2" t="s">
        <v>8384</v>
      </c>
      <c r="F2" t="s">
        <v>8385</v>
      </c>
      <c r="G2" t="s">
        <v>8386</v>
      </c>
      <c r="H2" t="s">
        <v>8387</v>
      </c>
      <c r="I2" t="s">
        <v>8388</v>
      </c>
    </row>
    <row r="3" spans="2:9" x14ac:dyDescent="0.4">
      <c r="B3" t="s">
        <v>8389</v>
      </c>
      <c r="C3">
        <f>COUNTIFS(Kickstarter!$F$2:$F$4115,"successful",Kickstarter!$D$2:$D$4115,"&lt;1000",Kickstarter!$R$2:$R$4115,"plays")</f>
        <v>141</v>
      </c>
      <c r="D3">
        <f>COUNTIFS(Kickstarter!$F$2:$F$4115,"failed",Kickstarter!$D$2:$D$4115,"&lt;1000",Kickstarter!$R$2:$R$4115,"plays")</f>
        <v>45</v>
      </c>
      <c r="E3">
        <f>COUNTIFS(Kickstarter!$F$2:$F$4115,"canceled",Kickstarter!$D$2:$D$4115,"&lt;1000",Kickstarter!$R$2:$R$4115,"plays")</f>
        <v>0</v>
      </c>
      <c r="F3">
        <f>SUM(C3:E3)</f>
        <v>186</v>
      </c>
      <c r="G3" s="15">
        <f>C3/F3</f>
        <v>0.75806451612903225</v>
      </c>
      <c r="H3" s="15">
        <f>D3/F3</f>
        <v>0.24193548387096775</v>
      </c>
      <c r="I3" s="15">
        <f>E3/F3</f>
        <v>0</v>
      </c>
    </row>
    <row r="4" spans="2:9" x14ac:dyDescent="0.4">
      <c r="B4" t="s">
        <v>8390</v>
      </c>
      <c r="C4">
        <f>COUNTIFS(Kickstarter!$F$2:$F$4115,"successful",Kickstarter!$D$2:$D$4115,"&gt;=1000",Kickstarter!$D$2:$D$4115,"&lt;5000",Kickstarter!$R$2:$R$4115,"plays")</f>
        <v>388</v>
      </c>
      <c r="D4">
        <f>COUNTIFS(Kickstarter!$F$2:$F$4115,"failed",Kickstarter!$D$2:$D$4115,"&gt;=1000",Kickstarter!$D$2:$D$4115,"&lt;5000",Kickstarter!$R$2:$R$4115,"plays")</f>
        <v>146</v>
      </c>
      <c r="E4">
        <f>COUNTIFS(Kickstarter!$F$2:$F$4115,"canceled",Kickstarter!$D$2:$D$4115,"&gt;=1000",Kickstarter!$D$2:$D$4115,"&lt;5000",Kickstarter!$R$2:$R$4115,"plays")</f>
        <v>0</v>
      </c>
      <c r="F4">
        <f t="shared" ref="F4:F14" si="0">SUM(C4:E4)</f>
        <v>534</v>
      </c>
      <c r="G4" s="15">
        <f t="shared" ref="G4:G14" si="1">C4/F4</f>
        <v>0.72659176029962547</v>
      </c>
      <c r="H4" s="15">
        <f t="shared" ref="H4:H14" si="2">D4/F4</f>
        <v>0.27340823970037453</v>
      </c>
      <c r="I4" s="15">
        <f t="shared" ref="I4:I14" si="3">E4/F4</f>
        <v>0</v>
      </c>
    </row>
    <row r="5" spans="2:9" x14ac:dyDescent="0.4">
      <c r="B5" t="s">
        <v>8391</v>
      </c>
      <c r="C5">
        <f>COUNTIFS(Kickstarter!$F$2:$F$4115,"successful",Kickstarter!$D$2:$D$4115,"&gt;=5000",Kickstarter!$D$2:$D$4115,"&lt;10000",Kickstarter!$R$2:$R$4115,"plays")</f>
        <v>93</v>
      </c>
      <c r="D5">
        <f>COUNTIFS(Kickstarter!$F$2:$F$4115,"failed",Kickstarter!$D$2:$D$4115,"&gt;=5000",Kickstarter!$D$2:$D$4115,"&lt;10000",Kickstarter!$R$2:$R$4115,"plays")</f>
        <v>76</v>
      </c>
      <c r="E5">
        <f>COUNTIFS(Kickstarter!$F$2:$F$4115,"canceled",Kickstarter!$D$2:$D$4115,"&gt;=5000",Kickstarter!$D$2:$D$4115,"&lt;10000",Kickstarter!$R$2:$R$4115,"plays")</f>
        <v>0</v>
      </c>
      <c r="F5">
        <f t="shared" si="0"/>
        <v>169</v>
      </c>
      <c r="G5" s="15">
        <f t="shared" si="1"/>
        <v>0.55029585798816572</v>
      </c>
      <c r="H5" s="15">
        <f t="shared" si="2"/>
        <v>0.44970414201183434</v>
      </c>
      <c r="I5" s="15">
        <f t="shared" si="3"/>
        <v>0</v>
      </c>
    </row>
    <row r="6" spans="2:9" x14ac:dyDescent="0.4">
      <c r="B6" t="s">
        <v>8392</v>
      </c>
      <c r="C6">
        <f>COUNTIFS(Kickstarter!$F$2:$F$4115,"successful",Kickstarter!$D$2:$D$4115,"&gt;=10000",Kickstarter!$D$2:$D$4115,"&lt;15000",Kickstarter!$R$2:$R$4115,"plays")</f>
        <v>39</v>
      </c>
      <c r="D6">
        <f>COUNTIFS(Kickstarter!$F$2:$F$4115,"failed",Kickstarter!$D$2:$D$4115,"&gt;=10000",Kickstarter!$D$2:$D$4115,"&lt;15000",Kickstarter!$R$2:$R$4115,"plays")</f>
        <v>33</v>
      </c>
      <c r="E6">
        <f>COUNTIFS(Kickstarter!$F$2:$F$4115,"canceled",Kickstarter!$D$2:$D$4115,"&gt;=10000",Kickstarter!$D$2:$D$4115,"&lt;15000",Kickstarter!$R$2:$R$4115,"plays")</f>
        <v>0</v>
      </c>
      <c r="F6">
        <f t="shared" si="0"/>
        <v>72</v>
      </c>
      <c r="G6" s="15">
        <f t="shared" si="1"/>
        <v>0.54166666666666663</v>
      </c>
      <c r="H6" s="15">
        <f t="shared" si="2"/>
        <v>0.45833333333333331</v>
      </c>
      <c r="I6" s="15">
        <f t="shared" si="3"/>
        <v>0</v>
      </c>
    </row>
    <row r="7" spans="2:9" x14ac:dyDescent="0.4">
      <c r="B7" t="s">
        <v>8393</v>
      </c>
      <c r="C7">
        <f>COUNTIFS(Kickstarter!$F$2:$F$4115,"successful",Kickstarter!$D$2:$D$4115,"&gt;=15000",Kickstarter!$D$2:$D$4115,"&lt;20000",Kickstarter!$R$2:$R$4115,"plays")</f>
        <v>12</v>
      </c>
      <c r="D7">
        <f>COUNTIFS(Kickstarter!$F$2:$F$4115,"failed",Kickstarter!$D$2:$D$4115,"&gt;=15000",Kickstarter!$D$2:$D$4115,"&lt;20000",Kickstarter!$R$2:$R$4115,"plays")</f>
        <v>12</v>
      </c>
      <c r="E7">
        <f>COUNTIFS(Kickstarter!$F$2:$F$4115,"canceled",Kickstarter!$D$2:$D$4115,"&gt;=15000",Kickstarter!$D$2:$D$4115,"&lt;20000",Kickstarter!$R$2:$R$4115,"plays")</f>
        <v>0</v>
      </c>
      <c r="F7">
        <f t="shared" si="0"/>
        <v>24</v>
      </c>
      <c r="G7" s="15">
        <f t="shared" si="1"/>
        <v>0.5</v>
      </c>
      <c r="H7" s="15">
        <f t="shared" si="2"/>
        <v>0.5</v>
      </c>
      <c r="I7" s="15">
        <f t="shared" si="3"/>
        <v>0</v>
      </c>
    </row>
    <row r="8" spans="2:9" x14ac:dyDescent="0.4">
      <c r="B8" t="s">
        <v>8394</v>
      </c>
      <c r="C8">
        <f>COUNTIFS(Kickstarter!$F$2:$F$4115,"successful",Kickstarter!$D$2:$D$4115,"&gt;=20000",Kickstarter!$D$2:$D$4115,"&lt;25000",Kickstarter!$R$2:$R$4115,"plays")</f>
        <v>9</v>
      </c>
      <c r="D8">
        <f>COUNTIFS(Kickstarter!$F$2:$F$4115,"failed",Kickstarter!$D$2:$D$4115,"&gt;=20000",Kickstarter!$D$2:$D$4115,"&lt;25000",Kickstarter!$R$2:$R$4115,"plays")</f>
        <v>11</v>
      </c>
      <c r="E8">
        <f>COUNTIFS(Kickstarter!$F$2:$F$4115,"canceled",Kickstarter!$D$2:$D$4115,"&gt;=20000",Kickstarter!$D$2:$D$4115,"&lt;25000",Kickstarter!$R$2:$R$4115,"plays")</f>
        <v>0</v>
      </c>
      <c r="F8">
        <f t="shared" si="0"/>
        <v>20</v>
      </c>
      <c r="G8" s="15">
        <f t="shared" si="1"/>
        <v>0.45</v>
      </c>
      <c r="H8" s="15">
        <f t="shared" si="2"/>
        <v>0.55000000000000004</v>
      </c>
      <c r="I8" s="15">
        <f t="shared" si="3"/>
        <v>0</v>
      </c>
    </row>
    <row r="9" spans="2:9" x14ac:dyDescent="0.4">
      <c r="B9" t="s">
        <v>8395</v>
      </c>
      <c r="C9">
        <f>COUNTIFS(Kickstarter!$F$2:$F$4115,"successful",Kickstarter!$D$2:$D$4115,"&gt;=25000",Kickstarter!$D$2:$D$4115,"&lt;30000",Kickstarter!$R$2:$R$4115,"plays")</f>
        <v>1</v>
      </c>
      <c r="D9">
        <f>COUNTIFS(Kickstarter!$F$2:$F$4115,"failed",Kickstarter!$D$2:$D$4115,"&gt;=25000",Kickstarter!$D$2:$D$4115,"&lt;30000",Kickstarter!$R$2:$R$4115,"plays")</f>
        <v>4</v>
      </c>
      <c r="E9">
        <f>COUNTIFS(Kickstarter!$F$2:$F$4115,"canceled",Kickstarter!$D$2:$D$4115,"&gt;=25000",Kickstarter!$D$2:$D$4115,"&lt;30000",Kickstarter!$R$2:$R$4115,"plays")</f>
        <v>0</v>
      </c>
      <c r="F9">
        <f t="shared" si="0"/>
        <v>5</v>
      </c>
      <c r="G9" s="15">
        <f t="shared" si="1"/>
        <v>0.2</v>
      </c>
      <c r="H9" s="15">
        <f t="shared" si="2"/>
        <v>0.8</v>
      </c>
      <c r="I9" s="15">
        <f t="shared" si="3"/>
        <v>0</v>
      </c>
    </row>
    <row r="10" spans="2:9" x14ac:dyDescent="0.4">
      <c r="B10" t="s">
        <v>8396</v>
      </c>
      <c r="C10">
        <f>COUNTIFS(Kickstarter!$F$2:$F$4115,"successful",Kickstarter!$D$2:$D$4115,"&gt;=30000",Kickstarter!$D$2:$D$4115,"&lt;35000",Kickstarter!$R$2:$R$4115,"plays")</f>
        <v>3</v>
      </c>
      <c r="D10">
        <f>COUNTIFS(Kickstarter!$F$2:$F$4115,"failed",Kickstarter!$D$2:$D$4115,"&gt;=30000",Kickstarter!$D$2:$D$4115,"&lt;35000",Kickstarter!$R$2:$R$4115,"plays")</f>
        <v>8</v>
      </c>
      <c r="E10">
        <f>COUNTIFS(Kickstarter!$F$2:$F$4115,"canceled",Kickstarter!$D$2:$D$4115,"&gt;=30000",Kickstarter!$D$2:$D$4115,"&lt;35000",Kickstarter!$R$2:$R$4115,"plays")</f>
        <v>0</v>
      </c>
      <c r="F10">
        <f t="shared" si="0"/>
        <v>11</v>
      </c>
      <c r="G10" s="15">
        <f t="shared" si="1"/>
        <v>0.27272727272727271</v>
      </c>
      <c r="H10" s="15">
        <f t="shared" si="2"/>
        <v>0.72727272727272729</v>
      </c>
      <c r="I10" s="15">
        <f t="shared" si="3"/>
        <v>0</v>
      </c>
    </row>
    <row r="11" spans="2:9" x14ac:dyDescent="0.4">
      <c r="B11" t="s">
        <v>8397</v>
      </c>
      <c r="C11">
        <f>COUNTIFS(Kickstarter!$F$2:$F$4115,"successful",Kickstarter!$D$2:$D$4115,"&gt;=35000",Kickstarter!$D$2:$D$4115,"&lt;40000",Kickstarter!$R$2:$R$4115,"plays")</f>
        <v>4</v>
      </c>
      <c r="D11">
        <f>COUNTIFS(Kickstarter!$F$2:$F$4115,"failed",Kickstarter!$D$2:$D$4115,"&gt;=35000",Kickstarter!$D$2:$D$4115,"&lt;40000",Kickstarter!$R$2:$R$4115,"plays")</f>
        <v>2</v>
      </c>
      <c r="E11">
        <f>COUNTIFS(Kickstarter!$F$2:$F$4115,"canceled",Kickstarter!$D$2:$D$4115,"&gt;=35000",Kickstarter!$D$2:$D$4115,"&lt;40000",Kickstarter!$R$2:$R$4115,"plays")</f>
        <v>0</v>
      </c>
      <c r="F11">
        <f t="shared" si="0"/>
        <v>6</v>
      </c>
      <c r="G11" s="15">
        <f t="shared" si="1"/>
        <v>0.66666666666666663</v>
      </c>
      <c r="H11" s="15">
        <f t="shared" si="2"/>
        <v>0.33333333333333331</v>
      </c>
      <c r="I11" s="15">
        <f t="shared" si="3"/>
        <v>0</v>
      </c>
    </row>
    <row r="12" spans="2:9" x14ac:dyDescent="0.4">
      <c r="B12" t="s">
        <v>8398</v>
      </c>
      <c r="C12">
        <f>COUNTIFS(Kickstarter!$F$2:$F$4115,"successful",Kickstarter!$D$2:$D$4115,"&gt;=40000",Kickstarter!$D$2:$D$4115,"&lt;45000",Kickstarter!$R$2:$R$4115,"plays")</f>
        <v>2</v>
      </c>
      <c r="D12">
        <f>COUNTIFS(Kickstarter!$F$2:$F$4115,"failed",Kickstarter!$D$2:$D$4115,"&gt;=40000",Kickstarter!$D$2:$D$4115,"&lt;45000",Kickstarter!$R$2:$R$4115,"plays")</f>
        <v>1</v>
      </c>
      <c r="E12">
        <f>COUNTIFS(Kickstarter!$F$2:$F$4115,"canceled",Kickstarter!$D$2:$D$4115,"&gt;=40000",Kickstarter!$D$2:$D$4115,"&lt;45000",Kickstarter!$R$2:$R$4115,"plays")</f>
        <v>0</v>
      </c>
      <c r="F12">
        <f t="shared" si="0"/>
        <v>3</v>
      </c>
      <c r="G12" s="15">
        <f t="shared" si="1"/>
        <v>0.66666666666666663</v>
      </c>
      <c r="H12" s="15">
        <f t="shared" si="2"/>
        <v>0.33333333333333331</v>
      </c>
      <c r="I12" s="15">
        <f t="shared" si="3"/>
        <v>0</v>
      </c>
    </row>
    <row r="13" spans="2:9" x14ac:dyDescent="0.4">
      <c r="B13" t="s">
        <v>8399</v>
      </c>
      <c r="C13">
        <f>COUNTIFS(Kickstarter!$F$2:$F$4115,"successful",Kickstarter!$D$2:$D$4115,"&gt;=45000",Kickstarter!$D$2:$D$4115,"&lt;50000",Kickstarter!$R$2:$R$4115,"plays")</f>
        <v>0</v>
      </c>
      <c r="D13">
        <f>COUNTIFS(Kickstarter!$F$2:$F$4115,"failed",Kickstarter!$D$2:$D$4115,"&gt;=45000",Kickstarter!$D$2:$D$4115,"&lt;50000",Kickstarter!$R$2:$R$4115,"plays")</f>
        <v>1</v>
      </c>
      <c r="E13">
        <f>COUNTIFS(Kickstarter!$F$2:$F$4115,"canceled",Kickstarter!$D$2:$D$4115,"&gt;=45000",Kickstarter!$D$2:$D$4115,"&lt;50000",Kickstarter!$R$2:$R$4115,"plays")</f>
        <v>0</v>
      </c>
      <c r="F13">
        <f t="shared" si="0"/>
        <v>1</v>
      </c>
      <c r="G13" s="15">
        <f t="shared" si="1"/>
        <v>0</v>
      </c>
      <c r="H13" s="15">
        <f t="shared" si="2"/>
        <v>1</v>
      </c>
      <c r="I13" s="15">
        <f t="shared" si="3"/>
        <v>0</v>
      </c>
    </row>
    <row r="14" spans="2:9" x14ac:dyDescent="0.4">
      <c r="B14" t="s">
        <v>8400</v>
      </c>
      <c r="C14">
        <f>COUNTIFS(Kickstarter!$F$2:$F$4115,"successful",Kickstarter!$D$2:$D$4115,"&gt;=50000",Kickstarter!$R$2:$R$4115,"plays")</f>
        <v>2</v>
      </c>
      <c r="D14">
        <f>COUNTIFS(Kickstarter!$F$2:$F$4115,"failed",Kickstarter!$D$2:$D$4115,"&gt;=50000",Kickstarter!$R$2:$R$4115,"plays")</f>
        <v>14</v>
      </c>
      <c r="E14">
        <f>COUNTIFS(Kickstarter!$F$2:$F$4115,"canceled",Kickstarter!$D$2:$D$4115,"&gt;=50000",Kickstarter!$R$2:$R$4115,"plays")</f>
        <v>0</v>
      </c>
      <c r="F14">
        <f t="shared" si="0"/>
        <v>16</v>
      </c>
      <c r="G14" s="15">
        <f t="shared" si="1"/>
        <v>0.125</v>
      </c>
      <c r="H14" s="15">
        <f t="shared" si="2"/>
        <v>0.875</v>
      </c>
      <c r="I14" s="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Theatre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Madiha Javed</cp:lastModifiedBy>
  <dcterms:created xsi:type="dcterms:W3CDTF">2017-04-20T15:17:24Z</dcterms:created>
  <dcterms:modified xsi:type="dcterms:W3CDTF">2021-03-07T22:54:07Z</dcterms:modified>
</cp:coreProperties>
</file>