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din\Desktop\HW\"/>
    </mc:Choice>
  </mc:AlternateContent>
  <xr:revisionPtr revIDLastSave="0" documentId="13_ncr:1_{3974F0F3-644B-41F2-AE48-2D7941CB7B8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rowdfunding" sheetId="1" r:id="rId1"/>
    <sheet name="Crowdfunding Modified" sheetId="2" r:id="rId2"/>
    <sheet name="Goals" sheetId="12" r:id="rId3"/>
    <sheet name="Parent Category" sheetId="5" r:id="rId4"/>
    <sheet name="Sub Category" sheetId="6" r:id="rId5"/>
    <sheet name="Month" sheetId="8" r:id="rId6"/>
  </sheets>
  <definedNames>
    <definedName name="_xlnm._FilterDatabase" localSheetId="1" hidden="1">'Crowdfunding Modified'!$A$1:$T$1001</definedName>
    <definedName name="data">'Crowdfunding Modified'!$A$2:$X$1005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B2" i="12"/>
  <c r="E2" i="12" s="1"/>
  <c r="E3" i="12"/>
  <c r="E4" i="12"/>
  <c r="E5" i="12"/>
  <c r="E6" i="12"/>
  <c r="E7" i="12"/>
  <c r="E8" i="12"/>
  <c r="E9" i="12"/>
  <c r="E10" i="12"/>
  <c r="E11" i="12"/>
  <c r="E12" i="12"/>
  <c r="E13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B3" i="12"/>
  <c r="B4" i="12"/>
  <c r="B13" i="12"/>
  <c r="B12" i="12"/>
  <c r="B11" i="12"/>
  <c r="B10" i="12"/>
  <c r="B9" i="12"/>
  <c r="B8" i="12"/>
  <c r="B7" i="12"/>
  <c r="B6" i="12"/>
  <c r="B5" i="1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3" i="2"/>
  <c r="N4" i="2"/>
  <c r="N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F3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</calcChain>
</file>

<file path=xl/sharedStrings.xml><?xml version="1.0" encoding="utf-8"?>
<sst xmlns="http://schemas.openxmlformats.org/spreadsheetml/2006/main" count="14135" uniqueCount="2106">
  <si>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</si>
  <si>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</si>
  <si>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</si>
  <si>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</si>
  <si>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</si>
  <si>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</si>
  <si>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</si>
  <si>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</si>
  <si>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</si>
  <si>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</si>
  <si>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</si>
  <si>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</si>
  <si>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</si>
  <si>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</si>
  <si>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</si>
  <si>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</si>
  <si>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</si>
  <si>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</si>
  <si>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</si>
  <si>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</si>
  <si>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</si>
  <si>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</si>
  <si>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</si>
  <si>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</si>
  <si>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</si>
  <si>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</si>
  <si>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</si>
  <si>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</si>
  <si>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</si>
  <si>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</si>
  <si>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</si>
  <si>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</si>
  <si>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</si>
  <si>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</si>
  <si>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</si>
  <si>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</si>
  <si>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</si>
  <si>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</si>
  <si>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</si>
  <si>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</si>
  <si>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</si>
  <si>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</si>
  <si>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</si>
  <si>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</si>
  <si>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</si>
  <si>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</si>
  <si>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</si>
  <si>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</si>
  <si>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</si>
  <si>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</si>
  <si>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</si>
  <si>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</si>
  <si>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</si>
  <si>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</si>
  <si>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</si>
  <si>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</si>
  <si>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</si>
  <si>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</si>
  <si>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</si>
  <si>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</si>
  <si>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</si>
  <si>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</si>
  <si>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</si>
  <si>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</si>
  <si>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</si>
  <si>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</si>
  <si>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</si>
  <si>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</si>
  <si>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</si>
  <si>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</si>
  <si>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</si>
  <si>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</si>
  <si>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</si>
  <si>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</si>
  <si>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</si>
  <si>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</si>
  <si>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</si>
  <si>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</si>
  <si>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</si>
  <si>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</si>
  <si>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</si>
  <si>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</si>
  <si>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</si>
  <si>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</si>
  <si>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</si>
  <si>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</si>
  <si>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</si>
  <si>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</si>
  <si>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</si>
  <si>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</si>
  <si>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</si>
  <si>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</si>
  <si>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</si>
  <si>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</si>
  <si>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</si>
  <si>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</si>
  <si>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</si>
  <si>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</si>
  <si>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</si>
  <si>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</si>
  <si>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</si>
  <si>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</si>
  <si>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</si>
  <si>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</si>
  <si>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</si>
  <si>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</si>
  <si>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</si>
  <si>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</si>
  <si>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</si>
  <si>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</si>
  <si>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</si>
  <si>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</si>
  <si>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</si>
  <si>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</si>
  <si>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</si>
  <si>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</si>
  <si>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</si>
  <si>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</si>
  <si>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</si>
  <si>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</si>
  <si>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</si>
  <si>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</si>
  <si>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</si>
  <si>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</si>
  <si>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</si>
  <si>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</si>
  <si>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</si>
  <si>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</si>
  <si>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</si>
  <si>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</si>
  <si>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</si>
  <si>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</si>
  <si>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</si>
  <si>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</si>
  <si>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</si>
  <si>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</si>
  <si>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</si>
  <si>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</si>
  <si>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</si>
  <si>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</si>
  <si>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</si>
  <si>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</si>
  <si>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</si>
  <si>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</si>
  <si>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</si>
  <si>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</si>
  <si>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</si>
  <si>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</si>
  <si>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</si>
  <si>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</si>
  <si>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</si>
  <si>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</si>
  <si>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</si>
  <si>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</si>
  <si>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</si>
  <si>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</si>
  <si>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</si>
  <si>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</si>
  <si>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</si>
  <si>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</si>
  <si>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</si>
  <si>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</si>
  <si>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</si>
  <si>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</si>
  <si>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</si>
  <si>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</si>
  <si>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</si>
  <si>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</si>
  <si>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</si>
  <si>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</si>
  <si>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</si>
  <si>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</si>
  <si>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</si>
  <si>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</si>
  <si>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</si>
  <si>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</si>
  <si>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</si>
  <si>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</si>
  <si>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</si>
  <si>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</si>
  <si>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</si>
  <si>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</si>
  <si>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</si>
  <si>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</si>
  <si>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</si>
  <si>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</si>
  <si>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</si>
  <si>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</si>
  <si>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</si>
  <si>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</si>
  <si>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</si>
  <si>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</si>
  <si>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</si>
  <si>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</si>
  <si>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</si>
  <si>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</si>
  <si>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</si>
  <si>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</si>
  <si>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</si>
  <si>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</si>
  <si>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</si>
  <si>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</si>
  <si>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</si>
  <si>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</si>
  <si>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</si>
  <si>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</si>
  <si>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</si>
  <si>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</si>
  <si>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</si>
  <si>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</si>
  <si>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</si>
  <si>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</si>
  <si>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</si>
  <si>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</si>
  <si>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</si>
  <si>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</si>
  <si>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</si>
  <si>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</si>
  <si>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</si>
  <si>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</si>
  <si>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</si>
  <si>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</si>
  <si>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</si>
  <si>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</si>
  <si>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</si>
  <si>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</si>
  <si>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</si>
  <si>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</si>
  <si>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</si>
  <si>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</si>
  <si>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</si>
  <si>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</si>
  <si>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</si>
  <si>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</si>
  <si>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</si>
  <si>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</si>
  <si>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</si>
  <si>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</si>
  <si>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</si>
  <si>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</si>
  <si>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</si>
  <si>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</si>
  <si>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</si>
  <si>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</si>
  <si>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</si>
  <si>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</si>
  <si>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</si>
  <si>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</si>
  <si>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</si>
  <si>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</si>
  <si>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</si>
  <si>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</si>
  <si>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</si>
  <si>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</si>
  <si>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</si>
  <si>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</si>
  <si>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</si>
  <si>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</si>
  <si>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</si>
  <si>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</si>
  <si>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</si>
  <si>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</si>
  <si>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</si>
  <si>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</si>
  <si>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</si>
  <si>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</si>
  <si>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</si>
  <si>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</si>
  <si>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</si>
  <si>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</si>
  <si>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</si>
  <si>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</si>
  <si>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</si>
  <si>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</si>
  <si>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</si>
  <si>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</si>
  <si>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</si>
  <si>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</si>
  <si>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</si>
  <si>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</si>
  <si>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</si>
  <si>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</si>
  <si>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</si>
  <si>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</si>
  <si>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</si>
  <si>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</si>
  <si>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</si>
  <si>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</si>
  <si>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</si>
  <si>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</si>
  <si>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</si>
  <si>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</si>
  <si>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</si>
  <si>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</si>
  <si>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</si>
  <si>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</si>
  <si>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</si>
  <si>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</si>
  <si>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</si>
  <si>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</si>
  <si>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</si>
  <si>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</si>
  <si>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</si>
  <si>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</si>
  <si>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</si>
  <si>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</si>
  <si>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</si>
  <si>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</si>
  <si>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</si>
  <si>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</si>
  <si>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</si>
  <si>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</si>
  <si>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</si>
  <si>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</si>
  <si>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</si>
  <si>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</si>
  <si>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</si>
  <si>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</si>
  <si>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</si>
  <si>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</si>
  <si>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</si>
  <si>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</si>
  <si>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</si>
  <si>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</si>
  <si>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</si>
  <si>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</si>
  <si>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</si>
  <si>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</si>
  <si>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</si>
  <si>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</si>
  <si>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</si>
  <si>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</si>
  <si>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</si>
  <si>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</si>
  <si>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</si>
  <si>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</si>
  <si>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</si>
  <si>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</si>
  <si>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</si>
  <si>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</si>
  <si>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</si>
  <si>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</si>
  <si>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</si>
  <si>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</si>
  <si>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</si>
  <si>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</si>
  <si>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</si>
  <si>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</si>
  <si>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</si>
  <si>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</si>
  <si>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</si>
  <si>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</si>
  <si>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</si>
  <si>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</si>
  <si>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</si>
  <si>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</si>
  <si>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</si>
  <si>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</si>
  <si>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</si>
  <si>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</si>
  <si>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</si>
  <si>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</si>
  <si>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</si>
  <si>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</si>
  <si>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</si>
  <si>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</si>
  <si>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</si>
  <si>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</si>
  <si>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</si>
  <si>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</si>
  <si>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</si>
  <si>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</si>
  <si>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</si>
  <si>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</si>
  <si>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</si>
  <si>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</si>
  <si>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</si>
  <si>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</si>
  <si>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</si>
  <si>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</si>
  <si>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</si>
  <si>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</si>
  <si>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</si>
  <si>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</si>
  <si>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</si>
  <si>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</si>
  <si>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</si>
  <si>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</si>
  <si>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</si>
  <si>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</si>
  <si>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</si>
  <si>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</si>
  <si>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</si>
  <si>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</si>
  <si>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</si>
  <si>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</si>
  <si>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</si>
  <si>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</si>
  <si>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</si>
  <si>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</si>
  <si>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</si>
  <si>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</si>
  <si>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</si>
  <si>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</si>
  <si>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</si>
  <si>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</si>
  <si>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</si>
  <si>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</si>
  <si>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</si>
  <si>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</si>
  <si>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</si>
  <si>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</si>
  <si>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</si>
  <si>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</si>
  <si>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</si>
  <si>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</si>
  <si>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</si>
  <si>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</si>
  <si>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</si>
  <si>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</si>
  <si>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</si>
  <si>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</si>
  <si>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</si>
  <si>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</si>
  <si>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</si>
  <si>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</si>
  <si>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</si>
  <si>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</si>
  <si>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</si>
  <si>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</si>
  <si>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</si>
  <si>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</si>
  <si>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</si>
  <si>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</si>
  <si>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</si>
  <si>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</si>
  <si>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</si>
  <si>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</si>
  <si>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</si>
  <si>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</si>
  <si>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</si>
  <si>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</si>
  <si>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</si>
  <si>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</si>
  <si>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</si>
  <si>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</si>
  <si>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</si>
  <si>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</si>
  <si>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</si>
  <si>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</si>
  <si>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</si>
  <si>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</si>
  <si>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</si>
  <si>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</si>
  <si>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</si>
  <si>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</si>
  <si>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</si>
  <si>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</si>
  <si>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</si>
  <si>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</si>
  <si>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</si>
  <si>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</si>
  <si>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</si>
  <si>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</si>
  <si>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</si>
  <si>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</si>
  <si>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</si>
  <si>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</si>
  <si>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</si>
  <si>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</si>
  <si>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</si>
  <si>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</si>
  <si>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</si>
  <si>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</si>
  <si>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</si>
  <si>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</si>
  <si>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</si>
  <si>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</si>
  <si>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</si>
  <si>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</si>
  <si>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</si>
  <si>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</si>
  <si>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</si>
  <si>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</si>
  <si>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</si>
  <si>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</si>
  <si>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</si>
  <si>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</si>
  <si>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</si>
  <si>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</si>
  <si>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</si>
  <si>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</si>
  <si>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</si>
  <si>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</si>
  <si>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</si>
  <si>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</si>
  <si>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</si>
  <si>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</si>
  <si>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</si>
  <si>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</si>
  <si>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</si>
  <si>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</si>
  <si>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</si>
  <si>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</si>
  <si>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</si>
  <si>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</si>
  <si>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</si>
  <si>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</si>
  <si>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</si>
  <si>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</si>
  <si>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</si>
  <si>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</si>
  <si>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</si>
  <si>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</si>
  <si>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</si>
  <si>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</si>
  <si>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</si>
  <si>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</si>
  <si>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</si>
  <si>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</si>
  <si>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</si>
  <si>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</si>
  <si>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</si>
  <si>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</si>
  <si>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</si>
  <si>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</si>
  <si>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</si>
  <si>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</si>
  <si>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</si>
  <si>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</si>
  <si>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</si>
  <si>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</si>
  <si>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</si>
  <si>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</si>
  <si>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</si>
  <si>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</si>
  <si>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</si>
  <si>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</si>
  <si>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</si>
  <si>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</si>
  <si>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</si>
  <si>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</si>
  <si>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</si>
  <si>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</si>
  <si>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</si>
  <si>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</si>
  <si>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</si>
  <si>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</si>
  <si>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</si>
  <si>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</si>
  <si>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</si>
  <si>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</si>
  <si>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</si>
  <si>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</si>
  <si>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</si>
  <si>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</si>
  <si>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</si>
  <si>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</si>
  <si>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</si>
  <si>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</si>
  <si>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</si>
  <si>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</si>
  <si>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</si>
  <si>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</si>
  <si>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</si>
  <si>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</si>
  <si>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</si>
  <si>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</si>
  <si>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</si>
  <si>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</si>
  <si>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</si>
  <si>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</si>
  <si>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</si>
  <si>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</si>
  <si>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</si>
  <si>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</si>
  <si>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</si>
  <si>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</si>
  <si>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</si>
  <si>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</si>
  <si>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</si>
  <si>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</si>
  <si>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</si>
  <si>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</si>
  <si>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</si>
  <si>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</si>
  <si>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</si>
  <si>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</si>
  <si>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</si>
  <si>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</si>
  <si>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</si>
  <si>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</si>
  <si>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</si>
  <si>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</si>
  <si>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</si>
  <si>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</si>
  <si>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</si>
  <si>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</si>
  <si>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</si>
  <si>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</si>
  <si>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</si>
  <si>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</si>
  <si>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</si>
  <si>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</si>
  <si>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</si>
  <si>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</si>
  <si>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</si>
  <si>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</si>
  <si>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</si>
  <si>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</si>
  <si>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</si>
  <si>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</si>
  <si>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</si>
  <si>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</si>
  <si>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</si>
  <si>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</si>
  <si>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</si>
  <si>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</si>
  <si>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</si>
  <si>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</si>
  <si>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</si>
  <si>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</si>
  <si>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</si>
  <si>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</si>
  <si>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</si>
  <si>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</si>
  <si>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</si>
  <si>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</si>
  <si>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</si>
  <si>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</si>
  <si>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</si>
  <si>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</si>
  <si>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</si>
  <si>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</si>
  <si>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</si>
  <si>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</si>
  <si>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</si>
  <si>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</si>
  <si>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</si>
  <si>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</si>
  <si>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</si>
  <si>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</si>
  <si>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</si>
  <si>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</si>
  <si>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</si>
  <si>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</si>
  <si>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</si>
  <si>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</si>
  <si>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</si>
  <si>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</si>
  <si>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</si>
  <si>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</si>
  <si>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</si>
  <si>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</si>
  <si>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</si>
  <si>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</si>
  <si>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</si>
  <si>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</si>
  <si>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</si>
  <si>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</si>
  <si>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</si>
  <si>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</si>
  <si>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</si>
  <si>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</si>
  <si>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</si>
  <si>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</si>
  <si>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</si>
  <si>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</si>
  <si>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</si>
  <si>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</si>
  <si>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</si>
  <si>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</si>
  <si>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</si>
  <si>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</si>
  <si>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</si>
  <si>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</si>
  <si>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</si>
  <si>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</si>
  <si>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</si>
  <si>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</si>
  <si>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</si>
  <si>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</si>
  <si>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</si>
  <si>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</si>
  <si>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</si>
  <si>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</si>
  <si>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</si>
  <si>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</si>
  <si>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</si>
  <si>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</si>
  <si>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</si>
  <si>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</si>
  <si>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</si>
  <si>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</si>
  <si>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</si>
  <si>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</si>
  <si>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</si>
  <si>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</si>
  <si>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</si>
  <si>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</si>
  <si>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</si>
  <si>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</si>
  <si>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</si>
  <si>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</si>
  <si>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</si>
  <si>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</si>
  <si>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</si>
  <si>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</si>
  <si>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</si>
  <si>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</si>
  <si>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</si>
  <si>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</si>
  <si>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</si>
  <si>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</si>
  <si>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</si>
  <si>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</si>
  <si>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</si>
  <si>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</si>
  <si>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</si>
  <si>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</si>
  <si>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</si>
  <si>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</si>
  <si>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</si>
  <si>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</si>
  <si>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</si>
  <si>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</si>
  <si>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</si>
  <si>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</si>
  <si>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</si>
  <si>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</si>
  <si>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</si>
  <si>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</si>
  <si>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</si>
  <si>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</si>
  <si>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</si>
  <si>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</si>
  <si>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</si>
  <si>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</si>
  <si>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</si>
  <si>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</si>
  <si>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</si>
  <si>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</si>
  <si>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</si>
  <si>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</si>
  <si>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</si>
  <si>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</si>
  <si>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</si>
  <si>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</si>
  <si>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</si>
  <si>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</si>
  <si>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</si>
  <si>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</si>
  <si>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</si>
  <si>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</si>
  <si>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</si>
  <si>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</si>
  <si>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</si>
  <si>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</si>
  <si>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</si>
  <si>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</si>
  <si>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</si>
  <si>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</si>
  <si>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</si>
  <si>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</si>
  <si>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</si>
  <si>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</si>
  <si>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</si>
  <si>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</si>
  <si>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</si>
  <si>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</si>
  <si>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</si>
  <si>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</si>
  <si>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</si>
  <si>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</si>
  <si>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</si>
  <si>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</si>
  <si>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</si>
  <si>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</si>
  <si>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</si>
  <si>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</si>
  <si>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</si>
  <si>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</si>
  <si>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</si>
  <si>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</si>
  <si>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</si>
  <si>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</si>
  <si>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</si>
  <si>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</si>
  <si>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</si>
  <si>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</si>
  <si>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</si>
  <si>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</si>
  <si>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</si>
  <si>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</si>
  <si>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</si>
  <si>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</si>
  <si>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</si>
  <si>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</si>
  <si>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</si>
  <si>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</si>
  <si>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</si>
  <si>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</si>
  <si>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</si>
  <si>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</si>
  <si>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</si>
  <si>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</si>
  <si>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</si>
  <si>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</si>
  <si>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</si>
  <si>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</si>
  <si>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</si>
  <si>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</si>
  <si>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</si>
  <si>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</si>
  <si>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</si>
  <si>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</si>
  <si>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</si>
  <si>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</si>
  <si>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</si>
  <si>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</si>
  <si>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</si>
  <si>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</si>
  <si>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</si>
  <si>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</si>
  <si>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</si>
  <si>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</si>
  <si>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</si>
  <si>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</si>
  <si>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</si>
  <si>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</si>
  <si>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</si>
  <si>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</si>
  <si>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</si>
  <si>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</si>
  <si>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</si>
  <si>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</si>
  <si>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</si>
  <si>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</si>
  <si>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</si>
  <si>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</si>
  <si>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</si>
  <si>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</si>
  <si>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</si>
  <si>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</si>
  <si>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</si>
  <si>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</si>
  <si>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</si>
  <si>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</si>
  <si>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</si>
  <si>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</si>
  <si>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</si>
  <si>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</si>
  <si>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</si>
  <si>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</si>
  <si>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</si>
  <si>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</si>
  <si>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</si>
  <si>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</si>
  <si>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</si>
  <si>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</si>
  <si>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</si>
  <si>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</si>
  <si>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</si>
  <si>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</si>
  <si>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</si>
  <si>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</si>
  <si>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</si>
  <si>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</si>
  <si>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</si>
  <si>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</si>
  <si>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</si>
  <si>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</si>
  <si>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</si>
  <si>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</si>
  <si>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</si>
  <si>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</si>
  <si>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</si>
  <si>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</si>
  <si>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</si>
  <si>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</si>
  <si>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</si>
  <si>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</si>
  <si>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</si>
  <si>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</si>
  <si>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</si>
  <si>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</si>
  <si>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</si>
  <si>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</si>
  <si>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</si>
  <si>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</si>
  <si>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</si>
  <si>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</si>
  <si>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</si>
  <si>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</si>
  <si>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</si>
  <si>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</si>
  <si>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</si>
  <si>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</si>
  <si>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</si>
  <si>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</si>
  <si>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</si>
  <si>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</si>
  <si>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</si>
  <si>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</si>
  <si>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</si>
  <si>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</si>
  <si>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</si>
  <si>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</si>
  <si>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</si>
  <si>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</si>
  <si>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</si>
  <si>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</si>
  <si>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</si>
  <si>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</si>
  <si>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</si>
  <si>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</si>
  <si>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</si>
  <si>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</si>
  <si>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</si>
  <si>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</si>
  <si>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</si>
  <si>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</si>
  <si>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</si>
  <si>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</si>
  <si>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</si>
  <si>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</si>
  <si>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</si>
  <si>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</si>
  <si>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</si>
  <si>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</si>
  <si>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</si>
  <si>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</si>
  <si>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</si>
  <si>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</si>
  <si>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</si>
  <si>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</si>
  <si>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</si>
  <si>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</si>
  <si>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</si>
  <si>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</si>
  <si>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</si>
  <si>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</si>
  <si>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</si>
  <si>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</si>
  <si>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</si>
  <si>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</si>
  <si>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</si>
  <si>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</si>
  <si>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</si>
  <si>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</si>
  <si>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</si>
  <si>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</si>
  <si>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</si>
  <si>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</si>
  <si>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</si>
  <si>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</si>
  <si>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</si>
  <si>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</si>
  <si>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</si>
  <si>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</si>
  <si>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</si>
  <si>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</si>
  <si>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</si>
  <si>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</si>
  <si>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</si>
  <si>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</si>
  <si>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</si>
  <si>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</si>
  <si>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</si>
  <si>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</si>
  <si>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</si>
  <si>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</si>
  <si>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</si>
  <si>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</si>
  <si>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</si>
  <si>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</si>
  <si>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</si>
  <si>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</si>
  <si>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</si>
  <si>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</si>
  <si>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</si>
  <si>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</si>
  <si>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</si>
  <si>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</si>
  <si>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</si>
  <si>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</si>
  <si>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</si>
  <si>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</si>
  <si>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</si>
  <si>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</si>
  <si>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</si>
  <si>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</si>
  <si>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</si>
  <si>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</si>
  <si>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</si>
  <si>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</si>
  <si>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</si>
  <si>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</si>
  <si>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</si>
  <si>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</si>
  <si>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</si>
  <si>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</si>
  <si>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</si>
  <si>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</si>
  <si>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</si>
  <si>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</si>
  <si>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</si>
  <si>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</si>
  <si>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</si>
  <si>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</si>
  <si>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</si>
  <si>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</si>
  <si>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</si>
  <si>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</si>
  <si>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</si>
  <si>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</si>
  <si>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</si>
  <si>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</si>
  <si>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</si>
  <si>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</si>
  <si>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</si>
  <si>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</si>
  <si>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</si>
  <si>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</si>
  <si>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</si>
  <si>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</si>
  <si>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</si>
  <si>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</si>
  <si>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</si>
  <si>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</si>
  <si>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</si>
  <si>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</si>
  <si>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</si>
  <si>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</si>
  <si>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</si>
  <si>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</si>
  <si>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</si>
  <si>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</si>
  <si>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</si>
  <si>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</si>
  <si>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</si>
  <si>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</si>
  <si>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</si>
  <si>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</si>
  <si>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</si>
  <si>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</si>
  <si>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</si>
  <si>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</si>
  <si>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</si>
  <si>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</si>
  <si>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</si>
  <si>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</si>
  <si>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</si>
  <si>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</si>
  <si>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</si>
  <si>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</si>
  <si>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</si>
  <si>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</si>
  <si>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</si>
  <si>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</si>
  <si>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</si>
  <si>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</si>
  <si>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</si>
  <si>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</si>
  <si>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</si>
  <si>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</si>
  <si>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</si>
  <si>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</si>
  <si>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</si>
  <si>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</si>
  <si>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</si>
  <si>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</si>
  <si>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</si>
  <si>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</si>
  <si>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</si>
  <si>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</si>
  <si>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</si>
  <si>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</si>
  <si>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</si>
  <si>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</si>
  <si>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</si>
  <si>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</si>
  <si>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</si>
  <si>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</si>
  <si>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</si>
  <si>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</si>
  <si>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</si>
  <si>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</si>
  <si>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</si>
  <si>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</si>
  <si>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</si>
  <si>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</si>
  <si>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</si>
  <si>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</si>
  <si>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</si>
  <si>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</si>
  <si>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</si>
  <si>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</si>
  <si>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</si>
  <si>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</si>
  <si>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</si>
  <si>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</si>
  <si>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</si>
  <si>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</si>
  <si>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</si>
  <si>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</si>
  <si>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</si>
  <si>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</si>
  <si>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</si>
  <si>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</si>
  <si>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</si>
  <si>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</si>
  <si>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</si>
  <si>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</si>
  <si>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</si>
  <si>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</si>
  <si>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</si>
  <si>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</si>
  <si>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</si>
  <si>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</si>
  <si>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</si>
  <si>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</si>
  <si>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</si>
  <si>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</si>
  <si>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</si>
  <si>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</si>
  <si>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</si>
  <si>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</si>
  <si>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</si>
  <si>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</si>
  <si>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</si>
  <si>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</si>
  <si>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</si>
  <si>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</si>
  <si>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</si>
  <si>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</si>
  <si>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</si>
  <si>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</si>
  <si>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</si>
  <si>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</si>
  <si>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</si>
  <si>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</si>
  <si>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</si>
  <si>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</si>
  <si>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</si>
  <si>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</si>
  <si>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</si>
  <si>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</si>
  <si>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</si>
  <si>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</si>
  <si>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</si>
  <si>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</si>
  <si>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</si>
  <si>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</si>
  <si>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</si>
  <si>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</si>
  <si>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</si>
  <si>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</si>
  <si>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</si>
  <si>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</si>
  <si>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</si>
  <si>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</si>
  <si>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</si>
  <si>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</si>
  <si>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</si>
  <si>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</si>
  <si>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</si>
  <si>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</si>
  <si>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</si>
  <si>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</si>
  <si>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</si>
  <si>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</si>
  <si>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</si>
  <si>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</si>
  <si>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</si>
  <si>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</si>
  <si>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</si>
  <si>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</si>
  <si>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</si>
  <si>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</si>
  <si>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</si>
  <si>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</si>
  <si>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</si>
  <si>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</si>
  <si>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</si>
  <si>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</si>
  <si>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</si>
  <si>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</si>
  <si>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</si>
  <si>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</si>
  <si>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</si>
  <si>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</si>
  <si>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</si>
  <si>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</si>
  <si>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</si>
  <si>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</si>
  <si>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</si>
  <si>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</si>
  <si>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</si>
  <si>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</si>
  <si>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</si>
  <si>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</si>
  <si>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</si>
  <si>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</si>
  <si>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</si>
  <si>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</si>
  <si>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</si>
  <si>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</si>
  <si>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</si>
  <si>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</si>
  <si>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</si>
  <si>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</si>
  <si>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</si>
  <si>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</si>
  <si>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</si>
  <si>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</si>
  <si>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</si>
  <si>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</si>
  <si>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</si>
  <si>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</si>
  <si>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</si>
  <si>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</si>
  <si>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</si>
  <si>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</si>
  <si>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</si>
  <si>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</si>
  <si>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</si>
  <si>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</si>
  <si>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</si>
  <si>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</si>
  <si>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</si>
  <si>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</si>
  <si>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</si>
  <si>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</si>
  <si>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</si>
  <si>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</si>
  <si>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</si>
  <si>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</si>
  <si>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</si>
  <si>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</si>
  <si>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</si>
  <si>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</si>
  <si>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</si>
  <si>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</si>
  <si>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</si>
  <si>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</si>
  <si>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</si>
  <si>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</si>
  <si>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</si>
  <si>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</si>
  <si>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</si>
  <si>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</si>
  <si>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</si>
  <si>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</si>
  <si>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</si>
  <si>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</si>
  <si>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</si>
  <si>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</si>
  <si>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</si>
  <si>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</si>
  <si>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</si>
  <si>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</si>
  <si>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</si>
  <si>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</si>
  <si>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</si>
  <si>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</si>
  <si>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</si>
  <si>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</si>
  <si>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</si>
  <si>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</si>
  <si>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</si>
  <si>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</si>
  <si>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</si>
  <si>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</si>
  <si>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</si>
  <si>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</si>
  <si>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</si>
  <si>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</si>
  <si>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</si>
  <si>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</si>
  <si>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</si>
  <si>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</si>
  <si>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</si>
  <si>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</si>
  <si>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</si>
  <si>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</si>
  <si>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</si>
  <si>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</si>
  <si>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</si>
  <si>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</si>
  <si>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</si>
  <si>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</si>
  <si>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</si>
  <si>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</si>
  <si>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</si>
  <si>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</si>
  <si>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</si>
  <si>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</si>
  <si>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</si>
  <si>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</si>
  <si>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</si>
  <si>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</si>
  <si>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</si>
  <si>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</si>
  <si>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</si>
  <si>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</si>
  <si>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</si>
  <si>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</si>
  <si>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</si>
  <si>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</si>
  <si>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</si>
  <si>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</si>
  <si>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</si>
  <si>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</si>
  <si>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</si>
  <si>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</si>
  <si>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</si>
  <si>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</si>
  <si>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</si>
  <si>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</si>
  <si>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</si>
  <si>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</si>
  <si>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</si>
  <si>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</si>
  <si>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</si>
  <si>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</si>
  <si>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</si>
  <si>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</si>
  <si>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</si>
  <si>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</si>
  <si>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</si>
  <si>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</si>
  <si>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</si>
  <si>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</si>
  <si>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</si>
  <si>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</si>
  <si>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</si>
  <si>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</si>
  <si>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</si>
  <si>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</si>
  <si>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</si>
  <si>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</si>
  <si>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</si>
  <si>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</si>
  <si>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</si>
  <si>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</si>
  <si>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</si>
  <si>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</si>
  <si>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</si>
  <si>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</si>
  <si>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</si>
  <si>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</si>
  <si>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</si>
  <si>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</si>
  <si>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</si>
  <si>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</si>
  <si>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</si>
  <si>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</si>
  <si>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</si>
  <si>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</si>
  <si>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</si>
  <si>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</si>
  <si>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</si>
  <si>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</si>
  <si>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</si>
  <si>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</si>
  <si>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</si>
  <si>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</si>
  <si>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</si>
  <si>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</si>
  <si>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</si>
  <si>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</si>
  <si>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</si>
  <si>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</si>
  <si>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</si>
  <si>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</si>
  <si>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</si>
  <si>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</si>
  <si>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</si>
  <si>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</si>
  <si>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</si>
  <si>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</si>
  <si>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</si>
  <si>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</si>
  <si>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</si>
  <si>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</si>
  <si>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</si>
  <si>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</si>
  <si>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</si>
  <si>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</si>
  <si>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</si>
  <si>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</si>
  <si>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</si>
  <si>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</si>
  <si>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</si>
  <si>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</si>
  <si>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</si>
  <si>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</si>
  <si>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</si>
  <si>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</si>
  <si>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</si>
  <si>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</si>
  <si>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</si>
  <si>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</si>
  <si>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</si>
  <si>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</si>
  <si>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</si>
  <si>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</si>
  <si>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</si>
  <si>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</si>
  <si>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</si>
  <si>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</si>
  <si>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</si>
  <si>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</si>
  <si>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</si>
  <si>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</si>
  <si>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</si>
  <si>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</si>
  <si>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</si>
  <si>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</si>
  <si>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</si>
  <si>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</si>
  <si>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</si>
  <si>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</si>
  <si>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</si>
  <si>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</si>
  <si>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</si>
  <si>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</si>
  <si>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</si>
  <si>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</si>
  <si>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</si>
  <si>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</si>
  <si>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</si>
  <si>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</si>
  <si>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</si>
  <si>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</si>
  <si>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</si>
  <si>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</si>
  <si>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</si>
  <si>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</si>
  <si>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</si>
  <si>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</si>
  <si>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</si>
  <si>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</si>
  <si>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</si>
  <si>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</si>
  <si>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</si>
  <si>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</si>
  <si>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</si>
  <si>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</si>
  <si>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</si>
  <si>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</si>
  <si>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</si>
  <si>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</si>
  <si>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</si>
  <si>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</si>
  <si>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</si>
  <si>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</si>
  <si>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</si>
  <si>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</si>
  <si>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</si>
  <si>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</si>
  <si>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</si>
  <si>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</si>
  <si>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</si>
  <si>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</si>
  <si>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</si>
  <si>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</si>
  <si>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</si>
  <si>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</si>
  <si>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</si>
  <si>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</si>
  <si>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</si>
  <si>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</si>
  <si>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</si>
  <si>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</si>
  <si>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</si>
  <si>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</si>
  <si>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</si>
  <si>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</si>
  <si>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</si>
  <si>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</si>
  <si>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</si>
  <si>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</si>
  <si>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</si>
  <si>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</si>
  <si>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</si>
  <si>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</si>
  <si>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</si>
  <si>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</si>
  <si>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</si>
  <si>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</si>
  <si>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</si>
  <si>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</si>
  <si>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</si>
  <si>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</si>
  <si>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</si>
  <si>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</si>
  <si>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</si>
  <si>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</si>
  <si>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</si>
  <si>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</si>
  <si>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</si>
  <si>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</si>
  <si>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</si>
  <si>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</si>
  <si>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</si>
  <si>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</si>
  <si>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</si>
  <si>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</si>
  <si>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</si>
  <si>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</si>
  <si>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</si>
  <si>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</si>
  <si>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</si>
  <si>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</si>
  <si>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</si>
  <si>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</si>
  <si>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</si>
  <si>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</si>
  <si>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</si>
  <si>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</si>
  <si>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</si>
  <si>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</si>
  <si>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</si>
  <si>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</si>
  <si>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</si>
  <si>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</si>
  <si>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</si>
  <si>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</si>
  <si>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</si>
  <si>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</si>
  <si>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</si>
  <si>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</si>
  <si>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</si>
  <si>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</si>
  <si>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</si>
  <si>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</si>
  <si>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</si>
  <si>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</si>
  <si>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</si>
  <si>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</si>
  <si>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</si>
  <si>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</si>
  <si>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</si>
  <si>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</si>
  <si>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</si>
  <si>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</si>
  <si>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</si>
  <si>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</si>
  <si>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</si>
  <si>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</si>
  <si>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</si>
  <si>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</si>
  <si>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</si>
  <si>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</si>
  <si>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</si>
  <si>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</si>
  <si>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</si>
  <si>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</si>
  <si>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</si>
  <si>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</si>
  <si>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</si>
  <si>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</si>
  <si>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</si>
  <si>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</si>
  <si>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</si>
  <si>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</si>
  <si>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</si>
  <si>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</si>
  <si>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</si>
  <si>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</si>
  <si>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</si>
  <si>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</si>
  <si>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</si>
  <si>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</si>
  <si>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</si>
  <si>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</si>
  <si>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</si>
  <si>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</si>
  <si>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</si>
  <si>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</si>
  <si>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</si>
  <si>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</si>
  <si>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</si>
  <si>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</si>
  <si>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</si>
  <si>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</si>
  <si>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</si>
  <si>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</si>
  <si>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</si>
  <si>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</si>
  <si>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</si>
  <si>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</si>
  <si>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</si>
  <si>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</si>
  <si>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</si>
  <si>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</si>
  <si>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</si>
  <si>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</si>
  <si>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</si>
  <si>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</si>
  <si>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</si>
  <si>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</si>
  <si>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</si>
  <si>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</si>
  <si>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</si>
  <si>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</si>
  <si>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</si>
  <si>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</si>
  <si>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</si>
  <si>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</si>
  <si>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</si>
  <si>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</si>
  <si>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</si>
  <si>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</si>
  <si>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</si>
  <si>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</si>
  <si>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</si>
  <si>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</si>
  <si>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</si>
  <si>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</si>
  <si>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</si>
  <si>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</si>
  <si>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</si>
  <si>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</si>
  <si>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</si>
  <si>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</si>
  <si>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</si>
  <si>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</si>
  <si>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</si>
  <si>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</si>
  <si>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</si>
  <si>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</si>
  <si>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</si>
  <si>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</si>
  <si>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</si>
  <si>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</si>
  <si>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</si>
  <si>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</si>
  <si>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</si>
  <si>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</si>
  <si>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</si>
  <si>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</si>
  <si>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</si>
  <si>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</si>
  <si>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</si>
  <si>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</si>
  <si>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</si>
  <si>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</si>
  <si>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</si>
  <si>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</si>
  <si>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</si>
  <si>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</si>
  <si>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</si>
  <si>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</si>
  <si>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</si>
  <si>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</si>
  <si>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</si>
  <si>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</si>
  <si>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</si>
  <si>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</si>
  <si>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</si>
  <si>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</si>
  <si>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</si>
  <si>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</si>
  <si>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</si>
  <si>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</si>
  <si>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</si>
  <si>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</si>
  <si>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</si>
  <si>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</si>
  <si>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</si>
  <si>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</si>
  <si>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</si>
  <si>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</si>
  <si>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</si>
  <si>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</si>
  <si>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</si>
  <si>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</si>
  <si>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</si>
  <si>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</si>
  <si>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</si>
  <si>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</si>
  <si>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</si>
  <si>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</si>
  <si>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</si>
  <si>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</si>
  <si>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</si>
  <si>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</si>
  <si>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</si>
  <si>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</si>
  <si>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</si>
  <si>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</si>
  <si>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</si>
  <si>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</si>
  <si>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</si>
  <si>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</si>
  <si>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</si>
  <si>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</si>
  <si>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</si>
  <si>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</si>
  <si>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</si>
  <si>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</si>
  <si>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</si>
  <si>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</si>
  <si>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</si>
  <si>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</si>
  <si>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</si>
  <si>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</si>
  <si>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</si>
  <si>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</si>
  <si>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</si>
  <si>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</si>
  <si>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</si>
  <si>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</si>
  <si>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</si>
  <si>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</si>
  <si>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</si>
  <si>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</si>
  <si>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</si>
  <si>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</si>
  <si>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</si>
  <si>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</si>
  <si>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</si>
  <si>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</si>
  <si>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</si>
  <si>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</si>
  <si>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</si>
  <si>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</si>
  <si>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</si>
  <si>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</si>
  <si>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</si>
  <si>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</si>
  <si>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</si>
  <si>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</si>
  <si>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</si>
  <si>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</si>
  <si>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</si>
  <si>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</si>
  <si>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</si>
  <si>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</si>
  <si>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</si>
  <si>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</si>
  <si>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</si>
  <si>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</si>
  <si>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</si>
  <si>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</si>
  <si>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</si>
  <si>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</si>
  <si>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</si>
  <si>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</si>
  <si>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</si>
  <si>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</si>
  <si>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</si>
  <si>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</si>
  <si>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</si>
  <si>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</si>
  <si>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</si>
  <si>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</si>
  <si>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</si>
  <si>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</si>
  <si>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</si>
  <si>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</si>
  <si>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</si>
  <si>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</si>
  <si>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</si>
  <si>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</si>
  <si>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</si>
  <si>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</si>
  <si>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</si>
  <si>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</si>
  <si>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</si>
  <si>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</si>
  <si>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</si>
  <si>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</si>
  <si>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</si>
  <si>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</si>
  <si>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</si>
  <si>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</si>
  <si>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</si>
  <si>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</si>
  <si>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</si>
  <si>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</si>
  <si>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</si>
  <si>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</si>
  <si>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</si>
  <si>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</si>
  <si>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</si>
  <si>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</si>
  <si>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</si>
  <si>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</si>
  <si>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</si>
  <si>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</si>
  <si>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</si>
  <si>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</si>
  <si>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</si>
  <si>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</si>
  <si>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</si>
  <si>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</si>
  <si>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</si>
  <si>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</si>
  <si>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</si>
  <si>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</si>
  <si>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</si>
  <si>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</si>
  <si>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</si>
  <si>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</si>
  <si>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</si>
  <si>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</si>
  <si>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</si>
  <si>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</si>
  <si>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</si>
  <si>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</si>
  <si>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</si>
  <si>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</si>
  <si>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</si>
  <si>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</si>
  <si>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</si>
  <si>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</si>
  <si>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</si>
  <si>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</si>
  <si>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</si>
  <si>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</si>
  <si>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</si>
  <si>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</si>
  <si>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</si>
  <si>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</si>
  <si>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</si>
  <si>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</si>
  <si>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</si>
  <si>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</si>
  <si>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</si>
  <si>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</si>
  <si>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</si>
  <si>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</si>
  <si>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</si>
  <si>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</si>
  <si>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</si>
  <si>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</si>
  <si>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</si>
  <si>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</si>
  <si>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</si>
  <si>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</si>
  <si>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</si>
  <si>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</si>
  <si>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</si>
  <si>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</si>
  <si>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</si>
  <si>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</si>
  <si>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</si>
  <si>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</si>
  <si>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</si>
  <si>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</si>
  <si>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</si>
  <si>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</si>
  <si>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</si>
  <si>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</si>
  <si>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</si>
  <si>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</si>
  <si>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</si>
  <si>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</si>
  <si>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</si>
  <si>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</si>
  <si>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</si>
  <si>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</si>
  <si>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</si>
  <si>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</si>
  <si>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</si>
  <si>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</si>
  <si>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</si>
  <si>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</si>
  <si>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</si>
  <si>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</si>
  <si>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</si>
  <si>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</si>
  <si>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</si>
  <si>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</si>
  <si>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</si>
  <si>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</si>
  <si>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</si>
  <si>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</si>
  <si>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</si>
  <si>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</si>
  <si>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</si>
  <si>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</si>
  <si>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</si>
  <si>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</si>
  <si>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</si>
  <si>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</si>
  <si>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</si>
  <si>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</si>
  <si>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</si>
  <si>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</si>
  <si>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</si>
  <si>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</si>
  <si>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</si>
  <si>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</si>
  <si>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</si>
  <si>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</si>
  <si>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</si>
  <si>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</si>
  <si>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</si>
  <si>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</si>
  <si>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</si>
  <si>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</si>
  <si>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</si>
  <si>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</si>
  <si>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</si>
  <si>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</si>
  <si>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</si>
  <si>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</si>
  <si>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</si>
  <si>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</si>
  <si>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</si>
  <si>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</si>
  <si>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</si>
  <si>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</si>
  <si>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</si>
  <si>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</si>
  <si>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</si>
  <si>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</si>
  <si>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</si>
  <si>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</si>
  <si>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</si>
  <si>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</si>
  <si>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</si>
  <si>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</si>
  <si>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</si>
  <si>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</si>
  <si>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</si>
  <si>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</si>
  <si>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</si>
  <si>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</si>
  <si>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</si>
  <si>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</si>
  <si>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</si>
  <si>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</si>
  <si>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</si>
  <si>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</si>
  <si>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</si>
  <si>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</si>
  <si>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</si>
  <si>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</si>
  <si>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</si>
  <si>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</si>
  <si>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</si>
  <si>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</si>
  <si>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</si>
  <si>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</si>
  <si>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</si>
  <si>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</si>
  <si>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</si>
  <si>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</si>
  <si>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</si>
  <si>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</si>
  <si>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</si>
  <si>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</si>
  <si>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</si>
  <si>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</si>
  <si>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</si>
  <si>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</si>
  <si>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</si>
  <si>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</si>
  <si>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</si>
  <si>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</si>
  <si>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</si>
  <si>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</si>
  <si>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</si>
  <si>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</si>
  <si>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</si>
  <si>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</si>
  <si>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</si>
  <si>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</si>
  <si>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</si>
  <si>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</si>
  <si>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</si>
  <si>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</si>
  <si>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</si>
  <si>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</si>
  <si>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</si>
  <si>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</si>
  <si>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</si>
  <si>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</si>
  <si>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</si>
  <si>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</si>
  <si>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</si>
  <si>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</si>
  <si>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</si>
  <si>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</si>
  <si>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</si>
  <si>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</si>
  <si>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</si>
  <si>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</si>
  <si>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</si>
  <si>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</si>
  <si>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</si>
  <si>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</si>
  <si>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</si>
  <si>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</si>
  <si>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</si>
  <si>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</si>
  <si>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</si>
  <si>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</si>
  <si>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</si>
  <si>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</si>
  <si>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</si>
  <si>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</si>
  <si>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</si>
  <si>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</si>
  <si>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</si>
  <si>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</si>
  <si>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</si>
  <si>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</si>
  <si>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</si>
  <si>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</si>
  <si>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</si>
  <si>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</si>
  <si>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</si>
  <si>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</si>
  <si>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</si>
  <si>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</si>
  <si>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</si>
  <si>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</si>
  <si>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</si>
  <si>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</si>
  <si>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</si>
  <si>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</si>
  <si>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</si>
  <si>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</si>
  <si>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</si>
  <si>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</si>
  <si>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</si>
  <si>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</si>
  <si>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</si>
  <si>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</si>
  <si>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</si>
  <si>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</si>
  <si>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</si>
  <si>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</si>
  <si>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</si>
  <si>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</si>
  <si>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</si>
  <si>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</si>
  <si>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</si>
  <si>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</si>
  <si>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</si>
  <si>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</si>
  <si>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</si>
  <si>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</si>
  <si>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</si>
  <si>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</si>
  <si>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</si>
  <si>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</si>
  <si>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</si>
  <si>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</si>
  <si>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</si>
  <si>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</si>
  <si>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</si>
  <si>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</si>
  <si>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</si>
  <si>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</si>
  <si>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</si>
  <si>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</si>
  <si>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</si>
  <si>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</si>
  <si>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</si>
  <si>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</si>
  <si>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</si>
  <si>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</si>
  <si>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</si>
  <si>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</si>
  <si>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</si>
  <si>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</si>
  <si>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</si>
  <si>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</si>
  <si>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</si>
  <si>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</si>
  <si>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</si>
  <si>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</si>
  <si>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</si>
  <si>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</si>
  <si>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</si>
  <si>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</si>
  <si>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</si>
  <si>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</si>
  <si>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</si>
  <si>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</si>
  <si>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</si>
  <si>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</si>
  <si>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</si>
  <si>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</si>
  <si>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</si>
  <si>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</si>
  <si>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</si>
  <si>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</si>
  <si>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</si>
  <si>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</si>
  <si>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</si>
  <si>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</si>
  <si>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</si>
  <si>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</si>
  <si>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 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</si>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</sst>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9" fontId="16" fillId="0" borderId="0" xfId="43" applyFont="1" applyAlignment="1">
      <alignment horizontal="center"/>
    </xf>
    <xf numFmtId="9" fontId="0" fillId="0" borderId="0" xfId="43" applyFont="1"/>
    <xf numFmtId="2" fontId="0" fillId="0" borderId="0" xfId="42" applyNumberFormat="1" applyFont="1"/>
    <xf numFmtId="2" fontId="16" fillId="0" borderId="0" xfId="42" applyNumberFormat="1" applyFont="1" applyAlignment="1">
      <alignment horizontal="center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9" fontId="0" fillId="0" borderId="0" xfId="43" applyFont="1" applyAlignment="1">
      <alignment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6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4" fontId="18" fillId="0" borderId="0" xfId="0" applyNumberFormat="1" applyFon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57F48"/>
      <color rgb="FF880609"/>
      <color rgb="FFA8080C"/>
      <color rgb="FFB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334787233228509"/>
          <c:y val="1.7797552836484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8799785949086E-2"/>
          <c:y val="0.17171296296296298"/>
          <c:w val="0.87249882599626505"/>
          <c:h val="0.37016477107028289"/>
        </c:manualLayout>
      </c:layout>
      <c:lineChart>
        <c:grouping val="standard"/>
        <c:varyColors val="0"/>
        <c:ser>
          <c:idx val="4"/>
          <c:order val="4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 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1-4A33-94E9-77A9661B9656}"/>
            </c:ext>
          </c:extLst>
        </c:ser>
        <c:ser>
          <c:idx val="5"/>
          <c:order val="5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 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1-4A33-94E9-77A9661B9656}"/>
            </c:ext>
          </c:extLst>
        </c:ser>
        <c:ser>
          <c:idx val="6"/>
          <c:order val="6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 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E1-4A33-94E9-77A9661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84368"/>
        <c:axId val="404186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 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E1-4A33-94E9-77A9661B96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 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E1-4A33-94E9-77A9661B96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 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E1-4A33-94E9-77A9661B96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 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E1-4A33-94E9-77A9661B9656}"/>
                  </c:ext>
                </c:extLst>
              </c15:ser>
            </c15:filteredLineSeries>
          </c:ext>
        </c:extLst>
      </c:lineChart>
      <c:catAx>
        <c:axId val="4041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6448"/>
        <c:crosses val="autoZero"/>
        <c:auto val="1"/>
        <c:lblAlgn val="ctr"/>
        <c:lblOffset val="100"/>
        <c:noMultiLvlLbl val="0"/>
      </c:catAx>
      <c:valAx>
        <c:axId val="4041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Category!PivotTable4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468F-BD70-57C0BA3D4C01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2-468F-BD70-57C0BA3D4C01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2-468F-BD70-57C0BA3D4C01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2-468F-BD70-57C0BA3D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519936"/>
        <c:axId val="642518272"/>
      </c:barChart>
      <c:catAx>
        <c:axId val="6425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18272"/>
        <c:crosses val="autoZero"/>
        <c:auto val="1"/>
        <c:lblAlgn val="ctr"/>
        <c:lblOffset val="100"/>
        <c:noMultiLvlLbl val="0"/>
      </c:catAx>
      <c:valAx>
        <c:axId val="6425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Category!PivotTable5</c:name>
    <c:fmtId val="15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0-48C4-91BF-96DC95533933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0-48C4-91BF-96DC95533933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0-48C4-91BF-96DC95533933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0-48C4-91BF-96DC95533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43818192"/>
        <c:axId val="643816112"/>
      </c:barChart>
      <c:catAx>
        <c:axId val="643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16112"/>
        <c:crosses val="autoZero"/>
        <c:auto val="1"/>
        <c:lblAlgn val="ctr"/>
        <c:lblOffset val="100"/>
        <c:noMultiLvlLbl val="0"/>
      </c:catAx>
      <c:valAx>
        <c:axId val="64381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9-49D4-9436-5A387033CB1A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9-49D4-9436-5A387033CB1A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9-49D4-9436-5A387033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811856"/>
        <c:axId val="958812688"/>
      </c:lineChart>
      <c:catAx>
        <c:axId val="9588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12688"/>
        <c:crosses val="autoZero"/>
        <c:auto val="1"/>
        <c:lblAlgn val="ctr"/>
        <c:lblOffset val="100"/>
        <c:noMultiLvlLbl val="0"/>
      </c:catAx>
      <c:valAx>
        <c:axId val="9588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1571624</xdr:colOff>
      <xdr:row>16</xdr:row>
      <xdr:rowOff>126999</xdr:rowOff>
    </xdr:from>
    <xdr:to>
      <xdr:col>6</xdr:col>
      <xdr:colOff>285749</xdr:colOff>
      <xdr:row>30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4EFCC-A9A8-9F83-D9F3-50C998F9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388936</xdr:colOff>
      <xdr:row>2</xdr:row>
      <xdr:rowOff>19050</xdr:rowOff>
    </xdr:from>
    <xdr:to>
      <xdr:col>12</xdr:col>
      <xdr:colOff>38100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9BCE2-1AA9-CA6E-40D6-446674AFD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217487</xdr:colOff>
      <xdr:row>5</xdr:row>
      <xdr:rowOff>133349</xdr:rowOff>
    </xdr:from>
    <xdr:to>
      <xdr:col>18</xdr:col>
      <xdr:colOff>238125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AD87A-9871-10BE-02C8-519544BC9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820737</xdr:colOff>
      <xdr:row>3</xdr:row>
      <xdr:rowOff>196850</xdr:rowOff>
    </xdr:from>
    <xdr:to>
      <xdr:col>12</xdr:col>
      <xdr:colOff>611187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713C-250B-4EB5-0BF5-4D7876C97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na Zhaksylyk" refreshedDate="44829.533372337966" createdVersion="8" refreshedVersion="8" minRefreshableVersion="3" recordCount="1000" xr:uid="{F0945734-4F58-4EE0-8027-5BEAE8714598}">
  <cacheSource type="worksheet">
    <worksheetSource ref="A1:T1001" sheet="Crowdfunding Modified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1">
      <sharedItems containsSemiMixedTypes="0" containsString="0" containsNumber="1" containsInteger="1" minValue="100" maxValue="199200"/>
    </cacheField>
    <cacheField name="pledged" numFmtId="1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x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x v="1"/>
    <s v="Managed bottom-line architecture"/>
    <n v="1400"/>
    <x v="1"/>
    <n v="10.4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x v="2"/>
    <s v="Function-based leadingedge pricing structure"/>
    <n v="108400"/>
    <x v="2"/>
    <n v="1.3147878228782288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x v="3"/>
    <s v="Vision-oriented fresh-thinking conglomeration"/>
    <n v="4200"/>
    <x v="3"/>
    <n v="0.58976190476190471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x v="4"/>
    <s v="Proactive foreground core"/>
    <n v="7600"/>
    <x v="4"/>
    <n v="0.69276315789473686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x v="5"/>
    <s v="Open-source optimizing database"/>
    <n v="7600"/>
    <x v="5"/>
    <n v="1.73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x v="6"/>
    <s v="Operative upward-trending algorithm"/>
    <n v="5200"/>
    <x v="6"/>
    <n v="0.20961538461538462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x v="7"/>
    <s v="Centralized cohesive challenge"/>
    <n v="4500"/>
    <x v="7"/>
    <n v="3.2757777777777779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x v="8"/>
    <s v="Exclusive attitude-oriented intranet"/>
    <n v="110100"/>
    <x v="8"/>
    <n v="0.19932788374205268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x v="9"/>
    <s v="Open-source fresh-thinking model"/>
    <n v="6200"/>
    <x v="9"/>
    <n v="0.51741935483870971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x v="10"/>
    <s v="Monitored empowering installation"/>
    <n v="5200"/>
    <x v="10"/>
    <n v="2.6611538461538462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x v="11"/>
    <s v="Grass-roots zero administration system engine"/>
    <n v="6300"/>
    <x v="11"/>
    <n v="0.48095238095238096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x v="12"/>
    <s v="Assimilated hybrid intranet"/>
    <n v="6300"/>
    <x v="12"/>
    <n v="0.89349206349206345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x v="13"/>
    <s v="Multi-tiered directional open architecture"/>
    <n v="4200"/>
    <x v="13"/>
    <n v="2.4511904761904764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x v="14"/>
    <s v="Cloned directional synergy"/>
    <n v="28200"/>
    <x v="14"/>
    <n v="0.66769503546099296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x v="15"/>
    <s v="Extended eco-centric pricing structure"/>
    <n v="81200"/>
    <x v="15"/>
    <n v="0.47307881773399013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x v="16"/>
    <s v="Cross-platform systemic adapter"/>
    <n v="1700"/>
    <x v="16"/>
    <n v="6.4947058823529416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x v="17"/>
    <s v="Seamless 4thgeneration methodology"/>
    <n v="84600"/>
    <x v="17"/>
    <n v="1.5939125295508274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x v="18"/>
    <s v="Exclusive needs-based adapter"/>
    <n v="9100"/>
    <x v="18"/>
    <n v="0.66912087912087914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x v="19"/>
    <s v="Down-sized cohesive archive"/>
    <n v="62500"/>
    <x v="19"/>
    <n v="0.48529600000000001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x v="20"/>
    <s v="Proactive composite alliance"/>
    <n v="131800"/>
    <x v="20"/>
    <n v="1.1224279210925645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x v="21"/>
    <s v="Re-engineered intangible definition"/>
    <n v="94000"/>
    <x v="21"/>
    <n v="0.40992553191489361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x v="22"/>
    <s v="Enhanced dynamic definition"/>
    <n v="59100"/>
    <x v="22"/>
    <n v="1.2807106598984772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x v="23"/>
    <s v="Devolved next generation adapter"/>
    <n v="4500"/>
    <x v="23"/>
    <n v="3.3204444444444445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x v="24"/>
    <s v="Cross-platform intermediate frame"/>
    <n v="92400"/>
    <x v="24"/>
    <n v="1.12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x v="25"/>
    <s v="Monitored impactful analyzer"/>
    <n v="5500"/>
    <x v="25"/>
    <n v="2.1643636363636363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x v="26"/>
    <s v="Optional responsive customer loyalty"/>
    <n v="107500"/>
    <x v="26"/>
    <n v="0.4819906976744186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x v="27"/>
    <s v="Diverse transitional migration"/>
    <n v="2000"/>
    <x v="27"/>
    <n v="0.79949999999999999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x v="28"/>
    <s v="Synchronized global task-force"/>
    <n v="130800"/>
    <x v="28"/>
    <n v="1.05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x v="29"/>
    <s v="Focused 6thgeneration forecast"/>
    <n v="45900"/>
    <x v="29"/>
    <n v="3.2889978213507627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x v="30"/>
    <s v="Down-sized analyzing challenge"/>
    <n v="9000"/>
    <x v="30"/>
    <n v="1.606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x v="31"/>
    <s v="Progressive needs-based focus group"/>
    <n v="3500"/>
    <x v="31"/>
    <n v="3.1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x v="32"/>
    <s v="Ergonomic 6thgeneration success"/>
    <n v="101000"/>
    <x v="32"/>
    <n v="0.86807920792079207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x v="33"/>
    <s v="Exclusive interactive approach"/>
    <n v="50200"/>
    <x v="33"/>
    <n v="3.7782071713147412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x v="34"/>
    <s v="Reverse-engineered asynchronous archive"/>
    <n v="9300"/>
    <x v="34"/>
    <n v="1.50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x v="35"/>
    <s v="Synergized intangible challenge"/>
    <n v="125500"/>
    <x v="35"/>
    <n v="1.50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x v="36"/>
    <s v="Monitored multi-state encryption"/>
    <n v="700"/>
    <x v="36"/>
    <n v="1.572857142857143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x v="37"/>
    <s v="Profound attitude-oriented functionalities"/>
    <n v="8100"/>
    <x v="37"/>
    <n v="1.3998765432098765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x v="38"/>
    <s v="Digitized client-driven database"/>
    <n v="3100"/>
    <x v="38"/>
    <n v="3.2532258064516131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x v="39"/>
    <s v="Organized bi-directional function"/>
    <n v="9900"/>
    <x v="39"/>
    <n v="0.50777777777777777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x v="40"/>
    <s v="Reduced stable middleware"/>
    <n v="8800"/>
    <x v="40"/>
    <n v="1.6906818181818182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x v="41"/>
    <s v="Universal 5thgeneration neural-net"/>
    <n v="5600"/>
    <x v="41"/>
    <n v="2.12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x v="42"/>
    <s v="Virtual uniform frame"/>
    <n v="1800"/>
    <x v="42"/>
    <n v="4.4394444444444447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x v="43"/>
    <s v="Profound explicit paradigm"/>
    <n v="90200"/>
    <x v="43"/>
    <n v="1.85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x v="44"/>
    <s v="Visionary real-time groupware"/>
    <n v="1600"/>
    <x v="44"/>
    <n v="6.5881249999999998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x v="45"/>
    <s v="Networked tertiary Graphical User Interface"/>
    <n v="9500"/>
    <x v="45"/>
    <n v="0.4768421052631579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x v="46"/>
    <s v="Virtual grid-enabled task-force"/>
    <n v="3700"/>
    <x v="46"/>
    <n v="1.14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x v="47"/>
    <s v="Function-based multi-state software"/>
    <n v="1500"/>
    <x v="47"/>
    <n v="4.7526666666666664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x v="48"/>
    <s v="Optimized leadingedge concept"/>
    <n v="33300"/>
    <x v="48"/>
    <n v="3.86972972972973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x v="49"/>
    <s v="Sharable holistic interface"/>
    <n v="7200"/>
    <x v="49"/>
    <n v="1.89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x v="50"/>
    <s v="Down-sized system-worthy secured line"/>
    <n v="100"/>
    <x v="50"/>
    <n v="0.0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x v="51"/>
    <s v="Inverse secondary infrastructure"/>
    <n v="158100"/>
    <x v="51"/>
    <n v="0.91867805186590767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x v="52"/>
    <s v="Organic foreground leverage"/>
    <n v="7200"/>
    <x v="52"/>
    <n v="0.34152777777777776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x v="53"/>
    <s v="Reverse-engineered static concept"/>
    <n v="8800"/>
    <x v="53"/>
    <n v="1.40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x v="54"/>
    <s v="Multi-channeled neutral customer loyalty"/>
    <n v="6000"/>
    <x v="54"/>
    <n v="0.89866666666666661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x v="55"/>
    <s v="Reverse-engineered bifurcated strategy"/>
    <n v="6600"/>
    <x v="55"/>
    <n v="1.7796969696969698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x v="56"/>
    <s v="Horizontal context-sensitive knowledge user"/>
    <n v="8000"/>
    <x v="56"/>
    <n v="1.436625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x v="57"/>
    <s v="Cross-group multi-state task-force"/>
    <n v="2900"/>
    <x v="57"/>
    <n v="2.15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x v="58"/>
    <s v="Expanded 3rdgeneration strategy"/>
    <n v="2700"/>
    <x v="58"/>
    <n v="2.2711111111111113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x v="59"/>
    <s v="Assimilated real-time support"/>
    <n v="1400"/>
    <x v="59"/>
    <n v="2.7507142857142859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x v="60"/>
    <s v="User-centric regional database"/>
    <n v="94200"/>
    <x v="60"/>
    <n v="1.44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x v="61"/>
    <s v="Open-source zero administration complexity"/>
    <n v="199200"/>
    <x v="61"/>
    <n v="0.92745983935742971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x v="62"/>
    <s v="Organized incremental standardization"/>
    <n v="2000"/>
    <x v="62"/>
    <n v="7.22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x v="63"/>
    <s v="Assimilated didactic open system"/>
    <n v="4700"/>
    <x v="63"/>
    <n v="0.11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x v="64"/>
    <s v="Vision-oriented logistical intranet"/>
    <n v="2800"/>
    <x v="64"/>
    <n v="0.97642857142857142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x v="65"/>
    <s v="Mandatory incremental projection"/>
    <n v="6100"/>
    <x v="65"/>
    <n v="2.36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x v="66"/>
    <s v="Grass-roots needs-based encryption"/>
    <n v="2900"/>
    <x v="66"/>
    <n v="0.45068965517241377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x v="67"/>
    <s v="Team-oriented 6thgeneration middleware"/>
    <n v="72600"/>
    <x v="67"/>
    <n v="1.6238567493112948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x v="68"/>
    <s v="Inverse multi-tasking installation"/>
    <n v="5700"/>
    <x v="68"/>
    <n v="2.54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x v="69"/>
    <s v="Switchable disintermediate moderator"/>
    <n v="7900"/>
    <x v="69"/>
    <n v="0.24063291139240506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x v="70"/>
    <s v="Re-engineered 24/7 task-force"/>
    <n v="128000"/>
    <x v="70"/>
    <n v="1.23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x v="71"/>
    <s v="Organic object-oriented budgetary management"/>
    <n v="6000"/>
    <x v="71"/>
    <n v="1.0806666666666667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x v="72"/>
    <s v="Seamless coherent parallelism"/>
    <n v="600"/>
    <x v="72"/>
    <n v="6.7033333333333331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x v="73"/>
    <s v="Cross-platform even-keeled initiative"/>
    <n v="1400"/>
    <x v="73"/>
    <n v="6.60928571428571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x v="74"/>
    <s v="Progressive tertiary framework"/>
    <n v="3900"/>
    <x v="74"/>
    <n v="1.22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x v="75"/>
    <s v="Multi-layered dynamic protocol"/>
    <n v="9700"/>
    <x v="75"/>
    <n v="1.50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x v="76"/>
    <s v="Horizontal next generation function"/>
    <n v="122900"/>
    <x v="76"/>
    <n v="0.78106590724165992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x v="77"/>
    <s v="Pre-emptive impactful model"/>
    <n v="9500"/>
    <x v="77"/>
    <n v="0.46947368421052632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x v="78"/>
    <s v="User-centric bifurcated knowledge user"/>
    <n v="4500"/>
    <x v="78"/>
    <n v="3.00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x v="79"/>
    <s v="Triple-buffered reciprocal project"/>
    <n v="57800"/>
    <x v="79"/>
    <n v="0.6959861591695502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x v="80"/>
    <s v="Cross-platform needs-based approach"/>
    <n v="1100"/>
    <x v="80"/>
    <n v="6.37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x v="81"/>
    <s v="User-friendly static contingency"/>
    <n v="16800"/>
    <x v="81"/>
    <n v="2.253392857142857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x v="82"/>
    <s v="Reactive content-based framework"/>
    <n v="1000"/>
    <x v="82"/>
    <n v="14.973000000000001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x v="83"/>
    <s v="Realigned user-facing concept"/>
    <n v="106400"/>
    <x v="83"/>
    <n v="0.37590225563909774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x v="84"/>
    <s v="Public-key zero tolerance orchestration"/>
    <n v="31400"/>
    <x v="84"/>
    <n v="1.32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x v="85"/>
    <s v="Multi-tiered eco-centric architecture"/>
    <n v="4900"/>
    <x v="85"/>
    <n v="1.3122448979591836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x v="86"/>
    <s v="Organic motivating firmware"/>
    <n v="7400"/>
    <x v="86"/>
    <n v="1.67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x v="87"/>
    <s v="Synergized 4thgeneration conglomeration"/>
    <n v="198500"/>
    <x v="87"/>
    <n v="0.6198488664987406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x v="88"/>
    <s v="Grass-roots fault-tolerant policy"/>
    <n v="4800"/>
    <x v="88"/>
    <n v="2.6074999999999999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x v="89"/>
    <s v="Monitored scalable knowledgebase"/>
    <n v="3400"/>
    <x v="89"/>
    <n v="2.52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x v="90"/>
    <s v="Synergistic explicit parallelism"/>
    <n v="7800"/>
    <x v="58"/>
    <n v="0.7861538461538462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x v="91"/>
    <s v="Enhanced systemic analyzer"/>
    <n v="154300"/>
    <x v="90"/>
    <n v="0.48404406999351912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x v="92"/>
    <s v="Object-based analyzing knowledge user"/>
    <n v="20000"/>
    <x v="91"/>
    <n v="2.5887500000000001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x v="93"/>
    <s v="Pre-emptive radical architecture"/>
    <n v="108800"/>
    <x v="92"/>
    <n v="0.60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x v="94"/>
    <s v="Grass-roots web-enabled contingency"/>
    <n v="2900"/>
    <x v="93"/>
    <n v="3.03689655172413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x v="95"/>
    <s v="Stand-alone system-worthy standardization"/>
    <n v="900"/>
    <x v="94"/>
    <n v="1.12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x v="96"/>
    <s v="Down-sized systematic policy"/>
    <n v="69700"/>
    <x v="95"/>
    <n v="2.1737876614060259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x v="97"/>
    <s v="Cloned bi-directional architecture"/>
    <n v="1300"/>
    <x v="96"/>
    <n v="9.26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x v="98"/>
    <s v="Seamless transitional portal"/>
    <n v="97800"/>
    <x v="97"/>
    <n v="0.33692229038854804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x v="99"/>
    <s v="Fully-configurable motivating approach"/>
    <n v="7600"/>
    <x v="98"/>
    <n v="1.9672368421052631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x v="100"/>
    <s v="Upgradable fault-tolerant approach"/>
    <n v="100"/>
    <x v="99"/>
    <n v="0.0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x v="101"/>
    <s v="Reduced heuristic moratorium"/>
    <n v="900"/>
    <x v="100"/>
    <n v="10.214444444444444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x v="102"/>
    <s v="Front-line web-enabled model"/>
    <n v="3700"/>
    <x v="101"/>
    <n v="2.8167567567567566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x v="103"/>
    <s v="Polarized incremental emulation"/>
    <n v="10000"/>
    <x v="102"/>
    <n v="0.24610000000000001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x v="104"/>
    <s v="Self-enabling grid-enabled initiative"/>
    <n v="119200"/>
    <x v="103"/>
    <n v="1.43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x v="105"/>
    <s v="Total fresh-thinking system engine"/>
    <n v="6800"/>
    <x v="104"/>
    <n v="1.4454411764705883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x v="106"/>
    <s v="Ameliorated clear-thinking circuit"/>
    <n v="3900"/>
    <x v="105"/>
    <n v="3.5912820512820511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x v="107"/>
    <s v="Multi-layered encompassing installation"/>
    <n v="3500"/>
    <x v="106"/>
    <n v="1.8648571428571428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x v="108"/>
    <s v="Universal encompassing implementation"/>
    <n v="1500"/>
    <x v="107"/>
    <n v="5.9526666666666666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x v="109"/>
    <s v="Object-based client-server application"/>
    <n v="5200"/>
    <x v="108"/>
    <n v="0.59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x v="110"/>
    <s v="Cross-platform solution-oriented process improvement"/>
    <n v="142400"/>
    <x v="109"/>
    <n v="0.14962780898876404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x v="111"/>
    <s v="Re-engineered user-facing approach"/>
    <n v="61400"/>
    <x v="110"/>
    <n v="1.1995602605863191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x v="112"/>
    <s v="Re-engineered client-driven hub"/>
    <n v="4700"/>
    <x v="111"/>
    <n v="2.68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x v="113"/>
    <s v="User-friendly tertiary array"/>
    <n v="3300"/>
    <x v="112"/>
    <n v="3.7687878787878786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x v="114"/>
    <s v="Robust heuristic encoding"/>
    <n v="1900"/>
    <x v="113"/>
    <n v="7.2715789473684209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x v="115"/>
    <s v="Team-oriented clear-thinking capacity"/>
    <n v="166700"/>
    <x v="114"/>
    <n v="0.87211757648470301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x v="116"/>
    <s v="De-engineered motivating standardization"/>
    <n v="7200"/>
    <x v="115"/>
    <n v="0.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x v="117"/>
    <s v="Business-focused 24hour groupware"/>
    <n v="4900"/>
    <x v="116"/>
    <n v="1.7393877551020409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x v="118"/>
    <s v="Organic next generation protocol"/>
    <n v="5400"/>
    <x v="117"/>
    <n v="1.17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x v="119"/>
    <s v="Reverse-engineered full-range Internet solution"/>
    <n v="5000"/>
    <x v="118"/>
    <n v="2.14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x v="120"/>
    <s v="Synchronized regional synergy"/>
    <n v="75100"/>
    <x v="119"/>
    <n v="1.4949667110519307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x v="121"/>
    <s v="Multi-lateral homogeneous success"/>
    <n v="45300"/>
    <x v="120"/>
    <n v="2.19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x v="122"/>
    <s v="Seamless zero-defect solution"/>
    <n v="136800"/>
    <x v="121"/>
    <n v="0.64367690058479532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x v="123"/>
    <s v="Enhanced scalable concept"/>
    <n v="177700"/>
    <x v="122"/>
    <n v="0.18622397298818233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x v="124"/>
    <s v="Polarized uniform software"/>
    <n v="2600"/>
    <x v="123"/>
    <n v="3.6776923076923076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x v="125"/>
    <s v="Stand-alone web-enabled moderator"/>
    <n v="5300"/>
    <x v="124"/>
    <n v="1.59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x v="126"/>
    <s v="Proactive methodical benchmark"/>
    <n v="180200"/>
    <x v="125"/>
    <n v="0.38633185349611543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x v="127"/>
    <s v="Team-oriented 6thgeneration matrix"/>
    <n v="103200"/>
    <x v="126"/>
    <n v="0.51421511627906979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x v="128"/>
    <s v="Phased human-resource core"/>
    <n v="70600"/>
    <x v="127"/>
    <n v="0.60334277620396604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x v="129"/>
    <s v="Mandatory tertiary implementation"/>
    <n v="148500"/>
    <x v="128"/>
    <n v="3.2026936026936029E-2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x v="130"/>
    <s v="Secured directional encryption"/>
    <n v="9600"/>
    <x v="129"/>
    <n v="1.55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x v="131"/>
    <s v="Distributed 5thgeneration implementation"/>
    <n v="164700"/>
    <x v="130"/>
    <n v="1.00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x v="132"/>
    <s v="Virtual static core"/>
    <n v="3300"/>
    <x v="131"/>
    <n v="1.16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x v="133"/>
    <s v="Secured content-based product"/>
    <n v="4500"/>
    <x v="132"/>
    <n v="3.1077777777777778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x v="134"/>
    <s v="Secured executive concept"/>
    <n v="99500"/>
    <x v="133"/>
    <n v="0.89736683417085428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x v="135"/>
    <s v="Balanced zero-defect software"/>
    <n v="7700"/>
    <x v="134"/>
    <n v="0.71272727272727276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x v="136"/>
    <s v="Distributed context-sensitive flexibility"/>
    <n v="82800"/>
    <x v="135"/>
    <n v="3.2862318840579711E-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x v="137"/>
    <s v="Down-sized disintermediate support"/>
    <n v="1800"/>
    <x v="136"/>
    <n v="2.617777777777778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x v="138"/>
    <s v="Stand-alone mission-critical moratorium"/>
    <n v="9600"/>
    <x v="137"/>
    <n v="0.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x v="139"/>
    <s v="Down-sized empowering protocol"/>
    <n v="92100"/>
    <x v="138"/>
    <n v="0.20896851248642778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x v="140"/>
    <s v="Fully-configurable coherent Internet solution"/>
    <n v="5500"/>
    <x v="139"/>
    <n v="2.23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x v="141"/>
    <s v="Distributed motivating algorithm"/>
    <n v="64300"/>
    <x v="140"/>
    <n v="1.01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x v="142"/>
    <s v="Expanded solution-oriented benchmark"/>
    <n v="5000"/>
    <x v="141"/>
    <n v="2.3003999999999998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x v="143"/>
    <s v="Implemented discrete secured line"/>
    <n v="5400"/>
    <x v="142"/>
    <n v="1.355925925925926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x v="144"/>
    <s v="Multi-lateral actuating installation"/>
    <n v="9000"/>
    <x v="143"/>
    <n v="1.2909999999999999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x v="145"/>
    <s v="Secured reciprocal array"/>
    <n v="25000"/>
    <x v="144"/>
    <n v="2.3651200000000001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x v="146"/>
    <s v="Optional bandwidth-monitored middleware"/>
    <n v="8800"/>
    <x v="145"/>
    <n v="0.17249999999999999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x v="147"/>
    <s v="Upgradable upward-trending workforce"/>
    <n v="8300"/>
    <x v="146"/>
    <n v="1.1249397590361445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x v="148"/>
    <s v="Upgradable hybrid capability"/>
    <n v="9300"/>
    <x v="147"/>
    <n v="1.2102150537634409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x v="149"/>
    <s v="Managed fresh-thinking flexibility"/>
    <n v="6200"/>
    <x v="148"/>
    <n v="2.19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x v="150"/>
    <s v="Networked stable workforce"/>
    <n v="100"/>
    <x v="99"/>
    <n v="0.0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x v="151"/>
    <s v="Customizable intermediate extranet"/>
    <n v="137200"/>
    <x v="149"/>
    <n v="0.64166909620991253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x v="152"/>
    <s v="User-centric fault-tolerant task-force"/>
    <n v="41500"/>
    <x v="150"/>
    <n v="4.2306746987951804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x v="153"/>
    <s v="Multi-tiered radical definition"/>
    <n v="189400"/>
    <x v="151"/>
    <n v="0.92984160506863778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x v="154"/>
    <s v="Devolved foreground benchmark"/>
    <n v="171300"/>
    <x v="152"/>
    <n v="0.58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x v="155"/>
    <s v="Distributed eco-centric methodology"/>
    <n v="139500"/>
    <x v="153"/>
    <n v="0.65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x v="156"/>
    <s v="Streamlined encompassing encryption"/>
    <n v="36400"/>
    <x v="154"/>
    <n v="0.73939560439560437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x v="157"/>
    <s v="User-friendly reciprocal initiative"/>
    <n v="4200"/>
    <x v="155"/>
    <n v="0.52666666666666662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x v="158"/>
    <s v="Ergonomic fresh-thinking installation"/>
    <n v="2100"/>
    <x v="156"/>
    <n v="2.2095238095238097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x v="159"/>
    <s v="Robust explicit hardware"/>
    <n v="191200"/>
    <x v="157"/>
    <n v="1.00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x v="160"/>
    <s v="Stand-alone actuating support"/>
    <n v="8000"/>
    <x v="158"/>
    <n v="1.6231249999999999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x v="161"/>
    <s v="Cross-platform methodical process improvement"/>
    <n v="5500"/>
    <x v="159"/>
    <n v="0.78181818181818186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x v="162"/>
    <s v="Extended bottom-line open architecture"/>
    <n v="6100"/>
    <x v="160"/>
    <n v="1.4973770491803278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x v="163"/>
    <s v="Extended reciprocal circuit"/>
    <n v="3500"/>
    <x v="161"/>
    <n v="2.5325714285714285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x v="164"/>
    <s v="Polarized human-resource protocol"/>
    <n v="150500"/>
    <x v="162"/>
    <n v="1.00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x v="165"/>
    <s v="Synergized radical product"/>
    <n v="90400"/>
    <x v="163"/>
    <n v="1.21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x v="166"/>
    <s v="Robust heuristic artificial intelligence"/>
    <n v="9800"/>
    <x v="164"/>
    <n v="1.37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x v="167"/>
    <s v="Robust content-based emulation"/>
    <n v="2600"/>
    <x v="165"/>
    <n v="4.155384615384615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x v="168"/>
    <s v="Ergonomic uniform open system"/>
    <n v="128100"/>
    <x v="166"/>
    <n v="0.31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x v="169"/>
    <s v="Profit-focused modular product"/>
    <n v="23300"/>
    <x v="167"/>
    <n v="4.240815450643777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x v="170"/>
    <s v="Mandatory mobile product"/>
    <n v="188100"/>
    <x v="168"/>
    <n v="2.9388623072833599E-2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x v="171"/>
    <s v="Public-key 3rdgeneration budgetary management"/>
    <n v="4900"/>
    <x v="169"/>
    <n v="0.10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x v="172"/>
    <s v="Centralized national firmware"/>
    <n v="800"/>
    <x v="170"/>
    <n v="0.82874999999999999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x v="173"/>
    <s v="Cross-group 4thgeneration middleware"/>
    <n v="96700"/>
    <x v="171"/>
    <n v="1.63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x v="174"/>
    <s v="Pre-emptive scalable access"/>
    <n v="600"/>
    <x v="172"/>
    <n v="8.9466666666666672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x v="175"/>
    <s v="Sharable intangible migration"/>
    <n v="181200"/>
    <x v="173"/>
    <n v="0.26191501103752757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x v="176"/>
    <s v="Proactive scalable Graphical User Interface"/>
    <n v="115000"/>
    <x v="174"/>
    <n v="0.74834782608695649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x v="177"/>
    <s v="Digitized solution-oriented product"/>
    <n v="38800"/>
    <x v="175"/>
    <n v="4.1647680412371137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x v="178"/>
    <s v="Triple-buffered cohesive structure"/>
    <n v="7200"/>
    <x v="176"/>
    <n v="0.96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x v="179"/>
    <s v="Realigned human-resource orchestration"/>
    <n v="44500"/>
    <x v="177"/>
    <n v="3.5771910112359548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x v="180"/>
    <s v="Optional clear-thinking software"/>
    <n v="56000"/>
    <x v="178"/>
    <n v="3.0845714285714285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x v="181"/>
    <s v="Centralized global approach"/>
    <n v="8600"/>
    <x v="179"/>
    <n v="0.61802325581395345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x v="182"/>
    <s v="Reverse-engineered bandwidth-monitored contingency"/>
    <n v="27100"/>
    <x v="180"/>
    <n v="7.2232472324723247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x v="183"/>
    <s v="Pre-emptive bandwidth-monitored instruction set"/>
    <n v="5100"/>
    <x v="181"/>
    <n v="0.69117647058823528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x v="184"/>
    <s v="Adaptive asynchronous emulation"/>
    <n v="3600"/>
    <x v="182"/>
    <n v="2.93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x v="185"/>
    <s v="Innovative actuating conglomeration"/>
    <n v="1000"/>
    <x v="183"/>
    <n v="0.71799999999999997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x v="186"/>
    <s v="Grass-roots foreground policy"/>
    <n v="88800"/>
    <x v="184"/>
    <n v="0.31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x v="187"/>
    <s v="Horizontal transitional paradigm"/>
    <n v="60200"/>
    <x v="185"/>
    <n v="2.29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x v="188"/>
    <s v="Networked didactic info-mediaries"/>
    <n v="8200"/>
    <x v="186"/>
    <n v="0.3201219512195122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x v="189"/>
    <s v="Switchable contextually-based access"/>
    <n v="191300"/>
    <x v="187"/>
    <n v="0.23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x v="190"/>
    <s v="Up-sized dynamic throughput"/>
    <n v="3700"/>
    <x v="188"/>
    <n v="0.68594594594594593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x v="191"/>
    <s v="Mandatory reciprocal superstructure"/>
    <n v="8400"/>
    <x v="189"/>
    <n v="0.37952380952380954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x v="192"/>
    <s v="Upgradable 4thgeneration productivity"/>
    <n v="42600"/>
    <x v="190"/>
    <n v="0.19992957746478873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x v="193"/>
    <s v="Progressive discrete hub"/>
    <n v="6600"/>
    <x v="191"/>
    <n v="0.45636363636363636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x v="194"/>
    <s v="Assimilated multi-tasking archive"/>
    <n v="7100"/>
    <x v="192"/>
    <n v="1.22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x v="195"/>
    <s v="Upgradable high-level solution"/>
    <n v="15800"/>
    <x v="193"/>
    <n v="3.6175316455696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x v="196"/>
    <s v="Organic bandwidth-monitored frame"/>
    <n v="8200"/>
    <x v="194"/>
    <n v="0.63146341463414635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x v="197"/>
    <s v="Business-focused logistical framework"/>
    <n v="54700"/>
    <x v="195"/>
    <n v="2.98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x v="198"/>
    <s v="Universal multi-state capability"/>
    <n v="63200"/>
    <x v="196"/>
    <n v="9.5585443037974685E-2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x v="199"/>
    <s v="Digitized reciprocal infrastructure"/>
    <n v="1800"/>
    <x v="197"/>
    <n v="0.5377777777777778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x v="200"/>
    <s v="Reduced dedicated capability"/>
    <n v="100"/>
    <x v="50"/>
    <n v="0.0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x v="201"/>
    <s v="Cross-platform bi-directional workforce"/>
    <n v="2100"/>
    <x v="198"/>
    <n v="6.8119047619047617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x v="202"/>
    <s v="Upgradable scalable methodology"/>
    <n v="8300"/>
    <x v="199"/>
    <n v="0.78831325301204824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x v="203"/>
    <s v="Customer-focused client-server service-desk"/>
    <n v="143900"/>
    <x v="200"/>
    <n v="1.3440792216817234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x v="204"/>
    <s v="Mandatory multimedia leverage"/>
    <n v="75000"/>
    <x v="201"/>
    <n v="3.372E-2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x v="205"/>
    <s v="Focused analyzing circuit"/>
    <n v="1300"/>
    <x v="202"/>
    <n v="4.3184615384615386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x v="206"/>
    <s v="Fundamental grid-enabled strategy"/>
    <n v="9000"/>
    <x v="203"/>
    <n v="0.38844444444444443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x v="207"/>
    <s v="Digitized 5thgeneration knowledgebase"/>
    <n v="1000"/>
    <x v="204"/>
    <n v="4.256999999999999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x v="208"/>
    <s v="Mandatory multi-tasking encryption"/>
    <n v="196900"/>
    <x v="205"/>
    <n v="1.0112239715591671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x v="209"/>
    <s v="Distributed system-worthy application"/>
    <n v="194500"/>
    <x v="206"/>
    <n v="0.21188688946015424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x v="210"/>
    <s v="Synergistic tertiary time-frame"/>
    <n v="9400"/>
    <x v="207"/>
    <n v="0.67425531914893622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x v="211"/>
    <s v="Customer-focused impactful benchmark"/>
    <n v="104400"/>
    <x v="208"/>
    <n v="0.9492337164750958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x v="212"/>
    <s v="Profound next generation infrastructure"/>
    <n v="8100"/>
    <x v="209"/>
    <n v="1.5185185185185186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x v="213"/>
    <s v="Face-to-face encompassing info-mediaries"/>
    <n v="87900"/>
    <x v="210"/>
    <n v="1.9516382252559727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x v="214"/>
    <s v="Open-source fresh-thinking policy"/>
    <n v="1400"/>
    <x v="211"/>
    <n v="10.23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x v="215"/>
    <s v="Extended 24/7 implementation"/>
    <n v="156800"/>
    <x v="212"/>
    <n v="3.8418367346938778E-2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x v="216"/>
    <s v="Organic dynamic algorithm"/>
    <n v="121700"/>
    <x v="213"/>
    <n v="1.55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x v="217"/>
    <s v="Organic multi-tasking focus group"/>
    <n v="129400"/>
    <x v="214"/>
    <n v="0.44753477588871715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x v="218"/>
    <s v="Adaptive logistical initiative"/>
    <n v="5700"/>
    <x v="215"/>
    <n v="2.1594736842105262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x v="219"/>
    <s v="Stand-alone mobile customer loyalty"/>
    <n v="41700"/>
    <x v="216"/>
    <n v="3.3212709832134291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x v="220"/>
    <s v="Focused composite approach"/>
    <n v="7900"/>
    <x v="217"/>
    <n v="8.4430379746835441E-2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x v="221"/>
    <s v="Face-to-face clear-thinking Local Area Network"/>
    <n v="121500"/>
    <x v="218"/>
    <n v="0.9862551440329218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x v="222"/>
    <s v="Cross-group cohesive circuit"/>
    <n v="4800"/>
    <x v="219"/>
    <n v="1.3797916666666667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x v="223"/>
    <s v="Synergistic explicit capability"/>
    <n v="87300"/>
    <x v="220"/>
    <n v="0.93810996563573879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x v="224"/>
    <s v="Diverse analyzing definition"/>
    <n v="46300"/>
    <x v="221"/>
    <n v="4.0363930885529156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x v="225"/>
    <s v="Enterprise-wide reciprocal success"/>
    <n v="67800"/>
    <x v="222"/>
    <n v="2.601740412979351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x v="102"/>
    <s v="Progressive neutral middleware"/>
    <n v="3000"/>
    <x v="223"/>
    <n v="3.6663333333333332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x v="226"/>
    <s v="Intuitive exuding process improvement"/>
    <n v="60900"/>
    <x v="224"/>
    <n v="1.68720853858784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x v="227"/>
    <s v="Exclusive real-time protocol"/>
    <n v="137900"/>
    <x v="225"/>
    <n v="1.19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x v="228"/>
    <s v="Extended encompassing application"/>
    <n v="85600"/>
    <x v="226"/>
    <n v="1.936892523364486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x v="229"/>
    <s v="Progressive value-added ability"/>
    <n v="2400"/>
    <x v="227"/>
    <n v="4.2016666666666671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x v="230"/>
    <s v="Cross-platform uniform hardware"/>
    <n v="7200"/>
    <x v="228"/>
    <n v="0.76708333333333334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x v="231"/>
    <s v="Progressive secondary portal"/>
    <n v="3400"/>
    <x v="229"/>
    <n v="1.7126470588235294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x v="232"/>
    <s v="Multi-lateral national adapter"/>
    <n v="3800"/>
    <x v="230"/>
    <n v="1.5789473684210527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x v="233"/>
    <s v="Enterprise-wide motivating matrices"/>
    <n v="7500"/>
    <x v="231"/>
    <n v="1.09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x v="234"/>
    <s v="Polarized upward-trending Local Area Network"/>
    <n v="8600"/>
    <x v="232"/>
    <n v="0.41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x v="235"/>
    <s v="Object-based directional function"/>
    <n v="39500"/>
    <x v="233"/>
    <n v="0.10944303797468355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x v="236"/>
    <s v="Re-contextualized tangible open architecture"/>
    <n v="9300"/>
    <x v="234"/>
    <n v="1.59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x v="237"/>
    <s v="Distributed systemic adapter"/>
    <n v="2400"/>
    <x v="235"/>
    <n v="4.2241666666666671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x v="238"/>
    <s v="Networked web-enabled instruction set"/>
    <n v="3200"/>
    <x v="236"/>
    <n v="0.97718749999999999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x v="239"/>
    <s v="Vision-oriented dynamic service-desk"/>
    <n v="29400"/>
    <x v="237"/>
    <n v="4.1878911564625847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x v="240"/>
    <s v="Vision-oriented actuating open system"/>
    <n v="168500"/>
    <x v="238"/>
    <n v="1.0191632047477746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x v="241"/>
    <s v="Sharable scalable core"/>
    <n v="8400"/>
    <x v="239"/>
    <n v="1.27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x v="242"/>
    <s v="Customer-focused attitude-oriented function"/>
    <n v="2300"/>
    <x v="240"/>
    <n v="4.4521739130434783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x v="243"/>
    <s v="Reverse-engineered system-worthy extranet"/>
    <n v="700"/>
    <x v="241"/>
    <n v="5.6971428571428575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x v="244"/>
    <s v="Re-engineered systematic monitoring"/>
    <n v="2900"/>
    <x v="242"/>
    <n v="5.0934482758620687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x v="245"/>
    <s v="Seamless value-added standardization"/>
    <n v="4500"/>
    <x v="243"/>
    <n v="3.2553333333333332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x v="246"/>
    <s v="Triple-buffered fresh-thinking frame"/>
    <n v="19800"/>
    <x v="244"/>
    <n v="9.3261616161616168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x v="247"/>
    <s v="Streamlined holistic knowledgebase"/>
    <n v="6200"/>
    <x v="245"/>
    <n v="2.1133870967741935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x v="248"/>
    <s v="Up-sized intermediate website"/>
    <n v="61500"/>
    <x v="246"/>
    <n v="2.7332520325203253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x v="249"/>
    <s v="Future-proofed directional synergy"/>
    <n v="100"/>
    <x v="247"/>
    <n v="0.0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x v="250"/>
    <s v="Enhanced user-facing function"/>
    <n v="7100"/>
    <x v="248"/>
    <n v="0.54084507042253516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x v="251"/>
    <s v="Operative bandwidth-monitored interface"/>
    <n v="1000"/>
    <x v="249"/>
    <n v="6.2629999999999999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x v="252"/>
    <s v="Upgradable multi-state instruction set"/>
    <n v="121500"/>
    <x v="250"/>
    <n v="0.8902139917695473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x v="253"/>
    <s v="De-engineered static Local Area Network"/>
    <n v="4600"/>
    <x v="251"/>
    <n v="1.8489130434782608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x v="254"/>
    <s v="Upgradable grid-enabled superstructure"/>
    <n v="80500"/>
    <x v="252"/>
    <n v="1.20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x v="255"/>
    <s v="Optimized actuating toolset"/>
    <n v="4100"/>
    <x v="253"/>
    <n v="0.23390243902439026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x v="256"/>
    <s v="Decentralized exuding strategy"/>
    <n v="5700"/>
    <x v="254"/>
    <n v="1.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x v="257"/>
    <s v="Assimilated coherent hardware"/>
    <n v="5000"/>
    <x v="255"/>
    <n v="2.6848000000000001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x v="258"/>
    <s v="Multi-channeled responsive implementation"/>
    <n v="1800"/>
    <x v="256"/>
    <n v="5.9749999999999996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x v="259"/>
    <s v="Centralized modular initiative"/>
    <n v="6300"/>
    <x v="257"/>
    <n v="1.5769841269841269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x v="260"/>
    <s v="Reverse-engineered cohesive migration"/>
    <n v="84300"/>
    <x v="258"/>
    <n v="0.31201660735468567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x v="261"/>
    <s v="Compatible multimedia hub"/>
    <n v="1700"/>
    <x v="259"/>
    <n v="3.1341176470588237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x v="262"/>
    <s v="Organic eco-centric success"/>
    <n v="2900"/>
    <x v="260"/>
    <n v="3.70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x v="263"/>
    <s v="Virtual reciprocal policy"/>
    <n v="45600"/>
    <x v="261"/>
    <n v="3.6266447368421053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x v="264"/>
    <s v="Persevering interactive emulation"/>
    <n v="4900"/>
    <x v="262"/>
    <n v="1.23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x v="265"/>
    <s v="Proactive responsive emulation"/>
    <n v="111900"/>
    <x v="263"/>
    <n v="0.76766756032171579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x v="266"/>
    <s v="Extended eco-centric function"/>
    <n v="61600"/>
    <x v="264"/>
    <n v="2.3362012987012988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x v="267"/>
    <s v="Networked optimal productivity"/>
    <n v="1500"/>
    <x v="265"/>
    <n v="1.8053333333333332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x v="268"/>
    <s v="Persistent attitude-oriented approach"/>
    <n v="3500"/>
    <x v="266"/>
    <n v="2.5262857142857142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x v="269"/>
    <s v="Triple-buffered 4thgeneration toolset"/>
    <n v="173900"/>
    <x v="267"/>
    <n v="0.27176538240368026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x v="270"/>
    <s v="Progressive zero administration leverage"/>
    <n v="153700"/>
    <x v="268"/>
    <n v="1.2706571242680547E-2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x v="271"/>
    <s v="Networked radical neural-net"/>
    <n v="51100"/>
    <x v="269"/>
    <n v="3.0400978473581213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x v="272"/>
    <s v="Re-engineered heuristic forecast"/>
    <n v="7800"/>
    <x v="270"/>
    <n v="1.3723076923076922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x v="273"/>
    <s v="Fully-configurable background algorithm"/>
    <n v="2400"/>
    <x v="271"/>
    <n v="0.32208333333333333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x v="274"/>
    <s v="Stand-alone discrete Graphical User Interface"/>
    <n v="3900"/>
    <x v="272"/>
    <n v="2.41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x v="275"/>
    <s v="Front-line foreground project"/>
    <n v="5500"/>
    <x v="273"/>
    <n v="0.96799999999999997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x v="276"/>
    <s v="Persevering system-worthy info-mediaries"/>
    <n v="700"/>
    <x v="274"/>
    <n v="10.664285714285715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x v="277"/>
    <s v="Distributed multi-tasking strategy"/>
    <n v="2700"/>
    <x v="275"/>
    <n v="3.2588888888888889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x v="278"/>
    <s v="Vision-oriented methodical application"/>
    <n v="8000"/>
    <x v="276"/>
    <n v="1.7070000000000001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x v="279"/>
    <s v="Function-based high-level infrastructure"/>
    <n v="2500"/>
    <x v="277"/>
    <n v="5.8144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x v="280"/>
    <s v="Profound object-oriented paradigm"/>
    <n v="164500"/>
    <x v="278"/>
    <n v="0.91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x v="281"/>
    <s v="Virtual contextually-based circuit"/>
    <n v="8400"/>
    <x v="279"/>
    <n v="1.08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x v="282"/>
    <s v="Business-focused dynamic instruction set"/>
    <n v="8100"/>
    <x v="280"/>
    <n v="0.18728395061728395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x v="283"/>
    <s v="Ameliorated fresh-thinking protocol"/>
    <n v="9800"/>
    <x v="281"/>
    <n v="0.83193877551020412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x v="284"/>
    <s v="Front-line optimizing emulation"/>
    <n v="900"/>
    <x v="282"/>
    <n v="7.0633333333333335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x v="285"/>
    <s v="Devolved uniform complexity"/>
    <n v="112100"/>
    <x v="283"/>
    <n v="0.17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x v="286"/>
    <s v="Public-key intangible superstructure"/>
    <n v="6300"/>
    <x v="284"/>
    <n v="2.0973015873015872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x v="287"/>
    <s v="Secured global success"/>
    <n v="5600"/>
    <x v="285"/>
    <n v="0.97785714285714287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x v="288"/>
    <s v="Grass-roots mission-critical capability"/>
    <n v="800"/>
    <x v="286"/>
    <n v="16.842500000000001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x v="289"/>
    <s v="Advanced global data-warehouse"/>
    <n v="168600"/>
    <x v="287"/>
    <n v="0.54402135231316728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x v="290"/>
    <s v="Self-enabling uniform complexity"/>
    <n v="1800"/>
    <x v="288"/>
    <n v="4.5661111111111108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x v="291"/>
    <s v="Versatile cohesive encoding"/>
    <n v="7300"/>
    <x v="289"/>
    <n v="9.8219178082191785E-2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x v="292"/>
    <s v="Organized executive solution"/>
    <n v="6500"/>
    <x v="290"/>
    <n v="0.16384615384615384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x v="293"/>
    <s v="Automated local emulation"/>
    <n v="600"/>
    <x v="291"/>
    <n v="13.39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x v="294"/>
    <s v="Enterprise-wide intermediate middleware"/>
    <n v="192900"/>
    <x v="292"/>
    <n v="0.35650077760497667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x v="295"/>
    <s v="Grass-roots real-time Local Area Network"/>
    <n v="6100"/>
    <x v="293"/>
    <n v="0.54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x v="296"/>
    <s v="Organized client-driven capacity"/>
    <n v="7200"/>
    <x v="294"/>
    <n v="0.94236111111111109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x v="297"/>
    <s v="Adaptive intangible database"/>
    <n v="3500"/>
    <x v="295"/>
    <n v="1.43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x v="298"/>
    <s v="Grass-roots contextually-based algorithm"/>
    <n v="3800"/>
    <x v="296"/>
    <n v="0.51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x v="299"/>
    <s v="Focused executive core"/>
    <n v="100"/>
    <x v="297"/>
    <n v="0.0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x v="300"/>
    <s v="Multi-channeled disintermediate policy"/>
    <n v="900"/>
    <x v="298"/>
    <n v="13.44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x v="301"/>
    <s v="Customizable bi-directional hardware"/>
    <n v="76100"/>
    <x v="299"/>
    <n v="0.31844940867279897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x v="302"/>
    <s v="Networked optimal architecture"/>
    <n v="3400"/>
    <x v="300"/>
    <n v="0.82617647058823529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x v="303"/>
    <s v="User-friendly discrete benchmark"/>
    <n v="2100"/>
    <x v="301"/>
    <n v="5.4614285714285717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x v="304"/>
    <s v="Grass-roots actuating policy"/>
    <n v="2800"/>
    <x v="302"/>
    <n v="2.8621428571428571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x v="305"/>
    <s v="Enterprise-wide 3rdgeneration knowledge user"/>
    <n v="6500"/>
    <x v="303"/>
    <n v="7.9076923076923072E-2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x v="306"/>
    <s v="Face-to-face zero tolerance moderator"/>
    <n v="32900"/>
    <x v="304"/>
    <n v="1.32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x v="307"/>
    <s v="Grass-roots optimizing projection"/>
    <n v="118200"/>
    <x v="305"/>
    <n v="0.74077834179357027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x v="308"/>
    <s v="User-centric 6thgeneration attitude"/>
    <n v="4100"/>
    <x v="306"/>
    <n v="0.75292682926829269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x v="309"/>
    <s v="Switchable zero tolerance website"/>
    <n v="7800"/>
    <x v="307"/>
    <n v="0.20333333333333334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x v="310"/>
    <s v="Focused real-time help-desk"/>
    <n v="6300"/>
    <x v="308"/>
    <n v="2.03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x v="311"/>
    <s v="Robust impactful approach"/>
    <n v="59100"/>
    <x v="309"/>
    <n v="3.1022842639593908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x v="312"/>
    <s v="Secured maximized policy"/>
    <n v="2200"/>
    <x v="310"/>
    <n v="3.95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x v="313"/>
    <s v="Realigned upward-trending strategy"/>
    <n v="1400"/>
    <x v="311"/>
    <n v="2.9471428571428571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x v="314"/>
    <s v="Open-source interactive knowledge user"/>
    <n v="9500"/>
    <x v="312"/>
    <n v="0.33894736842105261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x v="315"/>
    <s v="Configurable demand-driven matrix"/>
    <n v="9600"/>
    <x v="313"/>
    <n v="0.66677083333333331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x v="316"/>
    <s v="Cross-group coherent hierarchy"/>
    <n v="6600"/>
    <x v="314"/>
    <n v="0.19227272727272726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x v="317"/>
    <s v="Decentralized demand-driven open system"/>
    <n v="5700"/>
    <x v="315"/>
    <n v="0.15842105263157893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x v="318"/>
    <s v="Advanced empowering matrix"/>
    <n v="8400"/>
    <x v="316"/>
    <n v="0.38702380952380955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x v="319"/>
    <s v="Phased holistic implementation"/>
    <n v="84400"/>
    <x v="317"/>
    <n v="9.5876777251184833E-2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x v="320"/>
    <s v="Proactive attitude-oriented knowledge user"/>
    <n v="170400"/>
    <x v="318"/>
    <n v="0.94144366197183094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x v="321"/>
    <s v="Visionary asymmetric Graphical User Interface"/>
    <n v="117900"/>
    <x v="319"/>
    <n v="1.6656234096692113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x v="322"/>
    <s v="Integrated zero-defect help-desk"/>
    <n v="8900"/>
    <x v="320"/>
    <n v="0.24134831460674158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x v="323"/>
    <s v="Inverse analyzing matrices"/>
    <n v="7100"/>
    <x v="321"/>
    <n v="1.6405633802816901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x v="324"/>
    <s v="Programmable systemic implementation"/>
    <n v="6500"/>
    <x v="322"/>
    <n v="0.90723076923076929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x v="325"/>
    <s v="Multi-channeled next generation architecture"/>
    <n v="7200"/>
    <x v="323"/>
    <n v="0.46194444444444444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x v="326"/>
    <s v="Digitized 3rdgeneration encoding"/>
    <n v="2600"/>
    <x v="324"/>
    <n v="0.38538461538461538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x v="327"/>
    <s v="Innovative well-modulated functionalities"/>
    <n v="98700"/>
    <x v="325"/>
    <n v="1.33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x v="328"/>
    <s v="Fundamental incremental database"/>
    <n v="93800"/>
    <x v="326"/>
    <n v="0.22896588486140726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x v="329"/>
    <s v="Expanded encompassing open architecture"/>
    <n v="33700"/>
    <x v="327"/>
    <n v="1.84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x v="330"/>
    <s v="Intuitive static portal"/>
    <n v="3300"/>
    <x v="328"/>
    <n v="4.43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x v="331"/>
    <s v="Optional bandwidth-monitored definition"/>
    <n v="20700"/>
    <x v="329"/>
    <n v="1.99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x v="332"/>
    <s v="Persistent well-modulated synergy"/>
    <n v="9600"/>
    <x v="330"/>
    <n v="1.23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x v="333"/>
    <s v="Assimilated discrete algorithm"/>
    <n v="66200"/>
    <x v="331"/>
    <n v="1.8661329305135952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x v="334"/>
    <s v="Operative uniform hub"/>
    <n v="173800"/>
    <x v="332"/>
    <n v="1.14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x v="335"/>
    <s v="Customizable intangible capability"/>
    <n v="70700"/>
    <x v="333"/>
    <n v="0.97032531824611035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x v="336"/>
    <s v="Innovative didactic analyzer"/>
    <n v="94500"/>
    <x v="334"/>
    <n v="1.2281904761904763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x v="337"/>
    <s v="Decentralized intangible encoding"/>
    <n v="69800"/>
    <x v="335"/>
    <n v="1.7914326647564469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x v="338"/>
    <s v="Front-line transitional algorithm"/>
    <n v="136300"/>
    <x v="336"/>
    <n v="0.79951577402787966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x v="339"/>
    <s v="Switchable didactic matrices"/>
    <n v="37100"/>
    <x v="337"/>
    <n v="0.94242587601078165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x v="340"/>
    <s v="Ameliorated disintermediate utilization"/>
    <n v="114300"/>
    <x v="338"/>
    <n v="0.84669291338582675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x v="341"/>
    <s v="Visionary foreground middleware"/>
    <n v="47900"/>
    <x v="339"/>
    <n v="0.66521920668058454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x v="342"/>
    <s v="Optional zero-defect task-force"/>
    <n v="9000"/>
    <x v="340"/>
    <n v="0.53922222222222227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x v="343"/>
    <s v="Devolved exuding emulation"/>
    <n v="197600"/>
    <x v="341"/>
    <n v="0.41983299595141699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x v="344"/>
    <s v="Open-source neutral task-force"/>
    <n v="157600"/>
    <x v="342"/>
    <n v="0.14694796954314721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x v="345"/>
    <s v="Virtual attitude-oriented migration"/>
    <n v="8000"/>
    <x v="343"/>
    <n v="0.34475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x v="346"/>
    <s v="Open-source full-range portal"/>
    <n v="900"/>
    <x v="344"/>
    <n v="14.007777777777777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x v="347"/>
    <s v="Versatile cohesive open system"/>
    <n v="199000"/>
    <x v="345"/>
    <n v="0.71770351758793971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x v="348"/>
    <s v="Multi-layered bottom-line frame"/>
    <n v="180800"/>
    <x v="346"/>
    <n v="0.53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x v="349"/>
    <s v="Pre-emptive neutral capacity"/>
    <n v="100"/>
    <x v="297"/>
    <n v="0.0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x v="350"/>
    <s v="Universal maximized methodology"/>
    <n v="74100"/>
    <x v="347"/>
    <n v="1.2770715249662619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x v="351"/>
    <s v="Expanded hybrid hardware"/>
    <n v="2800"/>
    <x v="348"/>
    <n v="0.34892857142857142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x v="352"/>
    <s v="Profit-focused multi-tasking access"/>
    <n v="33600"/>
    <x v="349"/>
    <n v="4.105982142857143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x v="353"/>
    <s v="Profit-focused transitional capability"/>
    <n v="6100"/>
    <x v="350"/>
    <n v="1.23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x v="354"/>
    <s v="Front-line scalable definition"/>
    <n v="3800"/>
    <x v="351"/>
    <n v="0.58973684210526311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x v="355"/>
    <s v="Open-source systematic protocol"/>
    <n v="9300"/>
    <x v="352"/>
    <n v="0.36892473118279567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x v="356"/>
    <s v="Implemented tangible algorithm"/>
    <n v="2300"/>
    <x v="353"/>
    <n v="1.84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x v="357"/>
    <s v="Profit-focused 3rdgeneration circuit"/>
    <n v="9700"/>
    <x v="354"/>
    <n v="0.11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x v="358"/>
    <s v="Compatible needs-based architecture"/>
    <n v="4000"/>
    <x v="355"/>
    <n v="2.9870000000000001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x v="359"/>
    <s v="Right-sized zero tolerance migration"/>
    <n v="59700"/>
    <x v="356"/>
    <n v="2.26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x v="360"/>
    <s v="Quality-focused reciprocal structure"/>
    <n v="5500"/>
    <x v="357"/>
    <n v="1.73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x v="361"/>
    <s v="Automated actuating conglomeration"/>
    <n v="3700"/>
    <x v="358"/>
    <n v="3.7175675675675675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x v="362"/>
    <s v="Re-contextualized local initiative"/>
    <n v="5200"/>
    <x v="359"/>
    <n v="1.601923076923077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x v="363"/>
    <s v="Switchable intangible definition"/>
    <n v="900"/>
    <x v="360"/>
    <n v="16.163333333333334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x v="364"/>
    <s v="Networked bottom-line initiative"/>
    <n v="1600"/>
    <x v="361"/>
    <n v="7.3343749999999996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x v="365"/>
    <s v="Robust directional system engine"/>
    <n v="1800"/>
    <x v="362"/>
    <n v="5.9211111111111112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x v="366"/>
    <s v="Triple-buffered explicit methodology"/>
    <n v="9900"/>
    <x v="363"/>
    <n v="0.18888888888888888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x v="367"/>
    <s v="Reactive directional capacity"/>
    <n v="5200"/>
    <x v="364"/>
    <n v="2.7680769230769231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x v="368"/>
    <s v="Polarized needs-based approach"/>
    <n v="5400"/>
    <x v="365"/>
    <n v="2.730185185185185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x v="369"/>
    <s v="Intuitive well-modulated middleware"/>
    <n v="112300"/>
    <x v="366"/>
    <n v="1.593633125556545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x v="370"/>
    <s v="Multi-channeled logistical matrices"/>
    <n v="189200"/>
    <x v="367"/>
    <n v="0.67869978858350954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x v="371"/>
    <s v="Pre-emptive bifurcated artificial intelligence"/>
    <n v="900"/>
    <x v="211"/>
    <n v="15.915555555555555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x v="372"/>
    <s v="Down-sized coherent toolset"/>
    <n v="22500"/>
    <x v="368"/>
    <n v="7.3018222222222224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x v="373"/>
    <s v="Open-source multi-tasking data-warehouse"/>
    <n v="167400"/>
    <x v="369"/>
    <n v="0.13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x v="374"/>
    <s v="Future-proofed upward-trending contingency"/>
    <n v="2700"/>
    <x v="370"/>
    <n v="0.54777777777777781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x v="375"/>
    <s v="Mandatory uniform matrix"/>
    <n v="3400"/>
    <x v="371"/>
    <n v="3.6102941176470589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x v="376"/>
    <s v="Phased methodical initiative"/>
    <n v="49700"/>
    <x v="372"/>
    <n v="0.10257545271629778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x v="377"/>
    <s v="Managed stable function"/>
    <n v="178200"/>
    <x v="373"/>
    <n v="0.13962962962962963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x v="378"/>
    <s v="Realigned clear-thinking migration"/>
    <n v="7200"/>
    <x v="374"/>
    <n v="0.40444444444444444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x v="379"/>
    <s v="Optional clear-thinking process improvement"/>
    <n v="2500"/>
    <x v="375"/>
    <n v="1.60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x v="380"/>
    <s v="Cross-group global moratorium"/>
    <n v="5300"/>
    <x v="376"/>
    <n v="1.8394339622641509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x v="381"/>
    <s v="Visionary systemic process improvement"/>
    <n v="9100"/>
    <x v="377"/>
    <n v="0.63769230769230767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x v="382"/>
    <s v="Progressive intangible flexibility"/>
    <n v="6300"/>
    <x v="378"/>
    <n v="2.2538095238095237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x v="383"/>
    <s v="Reactive real-time software"/>
    <n v="114400"/>
    <x v="379"/>
    <n v="1.72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x v="384"/>
    <s v="Programmable incremental knowledge user"/>
    <n v="38900"/>
    <x v="380"/>
    <n v="1.46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x v="385"/>
    <s v="Progressive 5thgeneration customer loyalty"/>
    <n v="135500"/>
    <x v="381"/>
    <n v="0.76423616236162362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x v="386"/>
    <s v="Triple-buffered logistical frame"/>
    <n v="109000"/>
    <x v="382"/>
    <n v="0.39261467889908258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x v="387"/>
    <s v="Exclusive dynamic adapter"/>
    <n v="114800"/>
    <x v="383"/>
    <n v="0.11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x v="388"/>
    <s v="Automated systemic hierarchy"/>
    <n v="83000"/>
    <x v="384"/>
    <n v="1.22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x v="389"/>
    <s v="Digitized eco-centric core"/>
    <n v="2400"/>
    <x v="385"/>
    <n v="1.8654166666666667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x v="390"/>
    <s v="Mandatory uniform strategy"/>
    <n v="60400"/>
    <x v="386"/>
    <n v="7.27317880794702E-2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x v="391"/>
    <s v="Profit-focused zero administration forecast"/>
    <n v="102900"/>
    <x v="387"/>
    <n v="0.65642371234207963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x v="392"/>
    <s v="De-engineered static orchestration"/>
    <n v="62800"/>
    <x v="388"/>
    <n v="2.2896178343949045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x v="393"/>
    <s v="Customizable dynamic info-mediaries"/>
    <n v="800"/>
    <x v="389"/>
    <n v="4.6937499999999996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x v="122"/>
    <s v="Enhanced incremental budgetary management"/>
    <n v="7100"/>
    <x v="390"/>
    <n v="1.3011267605633803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x v="394"/>
    <s v="Digitized local info-mediaries"/>
    <n v="46100"/>
    <x v="391"/>
    <n v="1.6705422993492407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x v="395"/>
    <s v="Virtual systematic monitoring"/>
    <n v="8100"/>
    <x v="392"/>
    <n v="1.73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x v="396"/>
    <s v="Reactive bottom-line open architecture"/>
    <n v="1700"/>
    <x v="393"/>
    <n v="7.1776470588235295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x v="397"/>
    <s v="Pre-emptive interactive model"/>
    <n v="97300"/>
    <x v="394"/>
    <n v="0.63850976361767731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x v="398"/>
    <s v="Ergonomic eco-centric open architecture"/>
    <n v="100"/>
    <x v="50"/>
    <n v="0.0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x v="399"/>
    <s v="Inverse radical hierarchy"/>
    <n v="900"/>
    <x v="395"/>
    <n v="15.30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x v="400"/>
    <s v="Team-oriented static interface"/>
    <n v="7300"/>
    <x v="396"/>
    <n v="0.40356164383561643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x v="401"/>
    <s v="Virtual foreground throughput"/>
    <n v="195800"/>
    <x v="397"/>
    <n v="0.86220633299284988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x v="402"/>
    <s v="Visionary exuding Internet solution"/>
    <n v="48900"/>
    <x v="398"/>
    <n v="3.1558486707566464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x v="403"/>
    <s v="Synchronized secondary analyzer"/>
    <n v="29600"/>
    <x v="399"/>
    <n v="0.89618243243243245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x v="404"/>
    <s v="Balanced attitude-oriented parallelism"/>
    <n v="39300"/>
    <x v="400"/>
    <n v="1.8214503816793892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x v="405"/>
    <s v="Organized bandwidth-monitored core"/>
    <n v="3400"/>
    <x v="401"/>
    <n v="3.5588235294117645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x v="406"/>
    <s v="Cloned leadingedge utilization"/>
    <n v="9200"/>
    <x v="402"/>
    <n v="1.3183695652173912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x v="97"/>
    <s v="Secured asymmetric projection"/>
    <n v="135600"/>
    <x v="403"/>
    <n v="0.46315634218289087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x v="407"/>
    <s v="Advanced cohesive Graphic Interface"/>
    <n v="153700"/>
    <x v="404"/>
    <n v="0.36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x v="408"/>
    <s v="Down-sized maximized function"/>
    <n v="7800"/>
    <x v="405"/>
    <n v="1.04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x v="409"/>
    <s v="Realigned zero tolerance software"/>
    <n v="2100"/>
    <x v="406"/>
    <n v="6.6885714285714286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x v="410"/>
    <s v="Persevering analyzing extranet"/>
    <n v="189500"/>
    <x v="407"/>
    <n v="0.62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x v="411"/>
    <s v="Innovative human-resource migration"/>
    <n v="188200"/>
    <x v="408"/>
    <n v="0.84699787460148779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x v="412"/>
    <s v="Intuitive needs-based monitoring"/>
    <n v="113500"/>
    <x v="409"/>
    <n v="0.11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x v="413"/>
    <s v="Customer-focused disintermediate toolset"/>
    <n v="134600"/>
    <x v="410"/>
    <n v="0.43838781575037145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x v="414"/>
    <s v="Upgradable 24/7 emulation"/>
    <n v="1700"/>
    <x v="411"/>
    <n v="0.55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x v="32"/>
    <s v="Quality-focused client-server core"/>
    <n v="163700"/>
    <x v="412"/>
    <n v="0.57399511301160655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x v="415"/>
    <s v="Upgradable maximized protocol"/>
    <n v="113800"/>
    <x v="413"/>
    <n v="1.2343497363796134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x v="416"/>
    <s v="Cross-platform interactive synergy"/>
    <n v="5000"/>
    <x v="414"/>
    <n v="1.28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x v="417"/>
    <s v="User-centric fault-tolerant archive"/>
    <n v="9400"/>
    <x v="415"/>
    <n v="0.63989361702127656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x v="418"/>
    <s v="Reverse-engineered regional knowledge user"/>
    <n v="8700"/>
    <x v="416"/>
    <n v="1.2729885057471264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x v="419"/>
    <s v="Self-enabling real-time definition"/>
    <n v="147800"/>
    <x v="417"/>
    <n v="0.10638024357239513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x v="420"/>
    <s v="User-centric impactful projection"/>
    <n v="5100"/>
    <x v="418"/>
    <n v="0.40470588235294119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x v="421"/>
    <s v="Vision-oriented actuating hardware"/>
    <n v="2700"/>
    <x v="419"/>
    <n v="2.8766666666666665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x v="422"/>
    <s v="Virtual leadingedge framework"/>
    <n v="1800"/>
    <x v="420"/>
    <n v="5.7294444444444448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x v="423"/>
    <s v="Managed discrete framework"/>
    <n v="174500"/>
    <x v="421"/>
    <n v="1.12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x v="424"/>
    <s v="Progressive zero-defect capability"/>
    <n v="101400"/>
    <x v="422"/>
    <n v="0.46387573964497042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x v="425"/>
    <s v="Right-sized demand-driven adapter"/>
    <n v="191000"/>
    <x v="423"/>
    <n v="0.90675916230366493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x v="426"/>
    <s v="Re-engineered attitude-oriented frame"/>
    <n v="8100"/>
    <x v="424"/>
    <n v="0.67740740740740746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x v="427"/>
    <s v="Compatible multimedia utilization"/>
    <n v="5100"/>
    <x v="425"/>
    <n v="1.9249019607843136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x v="428"/>
    <s v="Re-contextualized dedicated hardware"/>
    <n v="7700"/>
    <x v="426"/>
    <n v="0.82714285714285718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x v="429"/>
    <s v="Decentralized composite paradigm"/>
    <n v="121400"/>
    <x v="427"/>
    <n v="0.54163920922570019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x v="430"/>
    <s v="Cloned transitional hierarchy"/>
    <n v="5400"/>
    <x v="315"/>
    <n v="0.16722222222222222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x v="431"/>
    <s v="Advanced discrete leverage"/>
    <n v="152400"/>
    <x v="428"/>
    <n v="1.168766404199475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x v="432"/>
    <s v="Open-source incremental throughput"/>
    <n v="1300"/>
    <x v="429"/>
    <n v="10.52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x v="433"/>
    <s v="Centralized regional interface"/>
    <n v="8100"/>
    <x v="430"/>
    <n v="1.2307407407407407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x v="434"/>
    <s v="Streamlined web-enabled knowledgebase"/>
    <n v="8300"/>
    <x v="431"/>
    <n v="1.7863855421686747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x v="435"/>
    <s v="Digitized transitional monitoring"/>
    <n v="28400"/>
    <x v="432"/>
    <n v="3.5528169014084505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x v="436"/>
    <s v="Networked optimal adapter"/>
    <n v="102500"/>
    <x v="433"/>
    <n v="1.61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x v="437"/>
    <s v="Automated optimal function"/>
    <n v="7000"/>
    <x v="434"/>
    <n v="0.24914285714285714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x v="438"/>
    <s v="Devolved system-worthy framework"/>
    <n v="5400"/>
    <x v="435"/>
    <n v="1.9872222222222222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x v="439"/>
    <s v="Stand-alone user-facing service-desk"/>
    <n v="9300"/>
    <x v="436"/>
    <n v="0.34752688172043011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x v="347"/>
    <s v="Versatile global attitude"/>
    <n v="6200"/>
    <x v="437"/>
    <n v="1.76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x v="440"/>
    <s v="Intuitive demand-driven Local Area Network"/>
    <n v="2100"/>
    <x v="438"/>
    <n v="5.1138095238095236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x v="441"/>
    <s v="Assimilated uniform methodology"/>
    <n v="6800"/>
    <x v="439"/>
    <n v="0.82044117647058823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x v="442"/>
    <s v="Self-enabling next generation algorithm"/>
    <n v="155200"/>
    <x v="440"/>
    <n v="0.24326030927835052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x v="443"/>
    <s v="Object-based demand-driven strategy"/>
    <n v="89900"/>
    <x v="441"/>
    <n v="0.50482758620689661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x v="444"/>
    <s v="Public-key coherent ability"/>
    <n v="900"/>
    <x v="442"/>
    <n v="9.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x v="445"/>
    <s v="Up-sized composite success"/>
    <n v="100"/>
    <x v="443"/>
    <n v="0.0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x v="446"/>
    <s v="Innovative exuding matrix"/>
    <n v="148400"/>
    <x v="444"/>
    <n v="1.22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x v="447"/>
    <s v="Realigned impactful artificial intelligence"/>
    <n v="4800"/>
    <x v="445"/>
    <n v="0.63437500000000002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x v="448"/>
    <s v="Multi-layered multi-tasking secured line"/>
    <n v="182400"/>
    <x v="446"/>
    <n v="0.56331688596491225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x v="449"/>
    <s v="Upgradable upward-trending portal"/>
    <n v="4000"/>
    <x v="447"/>
    <n v="0.44074999999999998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x v="450"/>
    <s v="Profit-focused global product"/>
    <n v="116500"/>
    <x v="448"/>
    <n v="1.18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x v="451"/>
    <s v="Operative well-modulated data-warehouse"/>
    <n v="146400"/>
    <x v="449"/>
    <n v="1.04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x v="452"/>
    <s v="Cloned asymmetric functionalities"/>
    <n v="5000"/>
    <x v="450"/>
    <n v="0.26640000000000003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x v="453"/>
    <s v="Pre-emptive neutral portal"/>
    <n v="33800"/>
    <x v="451"/>
    <n v="3.5120118343195266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x v="454"/>
    <s v="Switchable demand-driven help-desk"/>
    <n v="6300"/>
    <x v="452"/>
    <n v="0.90063492063492068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x v="455"/>
    <s v="Business-focused static ability"/>
    <n v="2400"/>
    <x v="453"/>
    <n v="1.7162500000000001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x v="456"/>
    <s v="Networked secondary structure"/>
    <n v="98800"/>
    <x v="454"/>
    <n v="1.4104655870445344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x v="457"/>
    <s v="Total multimedia website"/>
    <n v="188800"/>
    <x v="455"/>
    <n v="0.30579449152542371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x v="458"/>
    <s v="Cross-platform upward-trending parallelism"/>
    <n v="134300"/>
    <x v="456"/>
    <n v="1.08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x v="459"/>
    <s v="Pre-emptive mission-critical hardware"/>
    <n v="71200"/>
    <x v="457"/>
    <n v="1.3345505617977529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x v="460"/>
    <s v="Up-sized responsive protocol"/>
    <n v="4700"/>
    <x v="458"/>
    <n v="1.87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x v="461"/>
    <s v="Pre-emptive transitional frame"/>
    <n v="1200"/>
    <x v="459"/>
    <n v="3.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x v="462"/>
    <s v="Profit-focused content-based application"/>
    <n v="1400"/>
    <x v="460"/>
    <n v="5.7521428571428572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x v="463"/>
    <s v="Streamlined neutral analyzer"/>
    <n v="4000"/>
    <x v="461"/>
    <n v="0.40500000000000003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x v="464"/>
    <s v="Assimilated neutral utilization"/>
    <n v="5600"/>
    <x v="462"/>
    <n v="1.8442857142857143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x v="465"/>
    <s v="Extended dedicated archive"/>
    <n v="3600"/>
    <x v="463"/>
    <n v="2.8580555555555556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x v="197"/>
    <s v="Configurable static help-desk"/>
    <n v="3100"/>
    <x v="464"/>
    <n v="3.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x v="466"/>
    <s v="Self-enabling clear-thinking framework"/>
    <n v="153800"/>
    <x v="465"/>
    <n v="0.39234070221066319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x v="467"/>
    <s v="Assimilated fault-tolerant capacity"/>
    <n v="5000"/>
    <x v="466"/>
    <n v="1.78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x v="468"/>
    <s v="Enhanced neutral ability"/>
    <n v="4000"/>
    <x v="75"/>
    <n v="3.65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x v="469"/>
    <s v="Function-based attitude-oriented groupware"/>
    <n v="7400"/>
    <x v="467"/>
    <n v="1.13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x v="470"/>
    <s v="Optional solution-oriented instruction set"/>
    <n v="191500"/>
    <x v="468"/>
    <n v="0.29828720626631855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x v="471"/>
    <s v="Organic object-oriented core"/>
    <n v="8500"/>
    <x v="469"/>
    <n v="0.54270588235294115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x v="472"/>
    <s v="Balanced impactful circuit"/>
    <n v="68800"/>
    <x v="470"/>
    <n v="2.36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x v="473"/>
    <s v="Future-proofed heuristic encryption"/>
    <n v="2400"/>
    <x v="471"/>
    <n v="5.1291666666666664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x v="474"/>
    <s v="Balanced bifurcated leverage"/>
    <n v="8600"/>
    <x v="472"/>
    <n v="1.00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x v="475"/>
    <s v="Sharable discrete budgetary management"/>
    <n v="196600"/>
    <x v="473"/>
    <n v="0.81348423194303154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x v="476"/>
    <s v="Focused solution-oriented instruction set"/>
    <n v="4200"/>
    <x v="474"/>
    <n v="0.16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x v="477"/>
    <s v="Down-sized actuating infrastructure"/>
    <n v="91400"/>
    <x v="475"/>
    <n v="0.52774617067833696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x v="478"/>
    <s v="Synergistic cohesive adapter"/>
    <n v="29600"/>
    <x v="476"/>
    <n v="2.6020608108108108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x v="479"/>
    <s v="Quality-focused mission-critical structure"/>
    <n v="90600"/>
    <x v="477"/>
    <n v="0.30732891832229581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x v="480"/>
    <s v="Compatible exuding Graphical User Interface"/>
    <n v="5200"/>
    <x v="478"/>
    <n v="0.13500000000000001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x v="481"/>
    <s v="Monitored 24/7 time-frame"/>
    <n v="110300"/>
    <x v="479"/>
    <n v="1.7862556663644606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x v="482"/>
    <s v="Virtual secondary open architecture"/>
    <n v="5300"/>
    <x v="480"/>
    <n v="2.200566037735848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x v="483"/>
    <s v="Down-sized mobile time-frame"/>
    <n v="9200"/>
    <x v="481"/>
    <n v="1.01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x v="484"/>
    <s v="Innovative disintermediate encryption"/>
    <n v="2400"/>
    <x v="482"/>
    <n v="1.91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x v="485"/>
    <s v="Universal contextually-based knowledgebase"/>
    <n v="56800"/>
    <x v="483"/>
    <n v="3.0534683098591549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x v="486"/>
    <s v="Persevering interactive matrix"/>
    <n v="191000"/>
    <x v="484"/>
    <n v="0.23995287958115183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x v="487"/>
    <s v="Seamless background framework"/>
    <n v="900"/>
    <x v="485"/>
    <n v="7.2377777777777776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x v="488"/>
    <s v="Balanced upward-trending productivity"/>
    <n v="2500"/>
    <x v="486"/>
    <n v="5.4736000000000002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x v="489"/>
    <s v="Centralized clear-thinking solution"/>
    <n v="3200"/>
    <x v="487"/>
    <n v="4.1449999999999996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x v="490"/>
    <s v="Optimized bi-directional extranet"/>
    <n v="183800"/>
    <x v="488"/>
    <n v="9.0696409140369975E-3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x v="491"/>
    <s v="Intuitive actuating benchmark"/>
    <n v="9800"/>
    <x v="489"/>
    <n v="0.34173469387755101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x v="492"/>
    <s v="Devolved background project"/>
    <n v="193400"/>
    <x v="490"/>
    <n v="0.239488107549121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x v="493"/>
    <s v="Reverse-engineered executive emulation"/>
    <n v="163800"/>
    <x v="491"/>
    <n v="0.48072649572649573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x v="494"/>
    <s v="Team-oriented clear-thinking matrix"/>
    <n v="100"/>
    <x v="0"/>
    <n v="0"/>
    <x v="0"/>
    <x v="0"/>
    <e v="#DIV/0!"/>
    <x v="1"/>
    <s v="USD"/>
    <n v="1367384400"/>
    <n v="1369803600"/>
    <x v="472"/>
    <m/>
    <b v="0"/>
    <b v="1"/>
    <s v="theater/plays"/>
    <x v="3"/>
    <x v="3"/>
  </r>
  <r>
    <n v="501"/>
    <x v="495"/>
    <s v="Focused coherent methodology"/>
    <n v="153600"/>
    <x v="492"/>
    <n v="0.70145182291666663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x v="212"/>
    <s v="Reduced context-sensitive complexity"/>
    <n v="1300"/>
    <x v="493"/>
    <n v="5.2992307692307694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x v="496"/>
    <s v="Decentralized 4thgeneration time-frame"/>
    <n v="25500"/>
    <x v="494"/>
    <n v="1.8032549019607844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x v="497"/>
    <s v="De-engineered cohesive moderator"/>
    <n v="7500"/>
    <x v="495"/>
    <n v="0.92320000000000002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x v="498"/>
    <s v="Ameliorated explicit parallelism"/>
    <n v="89900"/>
    <x v="496"/>
    <n v="0.13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x v="499"/>
    <s v="Customizable background monitoring"/>
    <n v="18000"/>
    <x v="497"/>
    <n v="9.2707777777777771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x v="500"/>
    <s v="Compatible well-modulated budgetary management"/>
    <n v="2100"/>
    <x v="498"/>
    <n v="0.39857142857142858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x v="501"/>
    <s v="Up-sized radical pricing structure"/>
    <n v="172700"/>
    <x v="499"/>
    <n v="1.12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x v="173"/>
    <s v="Robust zero-defect project"/>
    <n v="168500"/>
    <x v="500"/>
    <n v="0.70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x v="502"/>
    <s v="Re-engineered mobile task-force"/>
    <n v="7800"/>
    <x v="501"/>
    <n v="1.19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x v="503"/>
    <s v="User-centric intangible neural-net"/>
    <n v="147800"/>
    <x v="502"/>
    <n v="0.24017591339648173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x v="504"/>
    <s v="Organized explicit core"/>
    <n v="9100"/>
    <x v="503"/>
    <n v="1.3931868131868133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x v="505"/>
    <s v="Synchronized 6thgeneration adapter"/>
    <n v="8300"/>
    <x v="504"/>
    <n v="0.39277108433734942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x v="506"/>
    <s v="Centralized motivating capacity"/>
    <n v="138700"/>
    <x v="505"/>
    <n v="0.22439077144917088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x v="507"/>
    <s v="Phased 24hour flexibility"/>
    <n v="8600"/>
    <x v="506"/>
    <n v="0.55779069767441858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x v="508"/>
    <s v="Exclusive 5thgeneration structure"/>
    <n v="125400"/>
    <x v="507"/>
    <n v="0.42523125996810207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x v="509"/>
    <s v="Multi-tiered maximized orchestration"/>
    <n v="5900"/>
    <x v="508"/>
    <n v="1.12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x v="510"/>
    <s v="Open-architected uniform instruction set"/>
    <n v="8800"/>
    <x v="509"/>
    <n v="7.0681818181818179E-2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x v="511"/>
    <s v="Exclusive asymmetric analyzer"/>
    <n v="177700"/>
    <x v="510"/>
    <n v="1.01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x v="512"/>
    <s v="Organic radical collaboration"/>
    <n v="800"/>
    <x v="511"/>
    <n v="4.2575000000000003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x v="513"/>
    <s v="Function-based multi-state software"/>
    <n v="7600"/>
    <x v="512"/>
    <n v="1.45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x v="514"/>
    <s v="Innovative static budgetary management"/>
    <n v="50500"/>
    <x v="513"/>
    <n v="0.32453465346534655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x v="515"/>
    <s v="Triple-buffered holistic ability"/>
    <n v="900"/>
    <x v="514"/>
    <n v="7.003333333333333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x v="516"/>
    <s v="Diverse scalable superstructure"/>
    <n v="96700"/>
    <x v="515"/>
    <n v="0.83904860392967939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x v="517"/>
    <s v="Balanced leadingedge data-warehouse"/>
    <n v="2100"/>
    <x v="516"/>
    <n v="0.84190476190476193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x v="518"/>
    <s v="Digitized bandwidth-monitored open architecture"/>
    <n v="8300"/>
    <x v="517"/>
    <n v="1.5595180722891566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x v="519"/>
    <s v="Enterprise-wide intermediate portal"/>
    <n v="189200"/>
    <x v="518"/>
    <n v="0.99619450317124736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x v="520"/>
    <s v="Focused leadingedge matrix"/>
    <n v="9000"/>
    <x v="519"/>
    <n v="0.80300000000000005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x v="521"/>
    <s v="Seamless logistical encryption"/>
    <n v="5100"/>
    <x v="520"/>
    <n v="0.11254901960784314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x v="522"/>
    <s v="Stand-alone human-resource workforce"/>
    <n v="105000"/>
    <x v="521"/>
    <n v="0.91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x v="523"/>
    <s v="Automated zero tolerance implementation"/>
    <n v="186700"/>
    <x v="522"/>
    <n v="0.95521156936261387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x v="524"/>
    <s v="Pre-emptive grid-enabled contingency"/>
    <n v="1600"/>
    <x v="523"/>
    <n v="5.0287499999999996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x v="525"/>
    <s v="Multi-lateral didactic encoding"/>
    <n v="115600"/>
    <x v="524"/>
    <n v="1.5924394463667819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x v="526"/>
    <s v="Self-enabling didactic orchestration"/>
    <n v="89100"/>
    <x v="525"/>
    <n v="0.15022446689113356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x v="527"/>
    <s v="Profit-focused 24/7 data-warehouse"/>
    <n v="2600"/>
    <x v="526"/>
    <n v="4.820384615384615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x v="528"/>
    <s v="Enhanced methodical middleware"/>
    <n v="9800"/>
    <x v="527"/>
    <n v="1.49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x v="529"/>
    <s v="Synchronized client-driven projection"/>
    <n v="84400"/>
    <x v="528"/>
    <n v="1.17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x v="530"/>
    <s v="Networked didactic time-frame"/>
    <n v="151300"/>
    <x v="529"/>
    <n v="0.37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x v="531"/>
    <s v="Assimilated exuding toolset"/>
    <n v="9800"/>
    <x v="530"/>
    <n v="0.72653061224489801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x v="532"/>
    <s v="Front-line client-server secured line"/>
    <n v="5300"/>
    <x v="531"/>
    <n v="2.65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x v="533"/>
    <s v="Polarized systemic Internet solution"/>
    <n v="178000"/>
    <x v="532"/>
    <n v="0.24205617977528091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x v="534"/>
    <s v="Profit-focused exuding moderator"/>
    <n v="77000"/>
    <x v="533"/>
    <n v="2.5064935064935064E-2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x v="535"/>
    <s v="Cross-group high-level moderator"/>
    <n v="84900"/>
    <x v="534"/>
    <n v="0.1632979976442874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x v="536"/>
    <s v="Public-key 3rdgeneration system engine"/>
    <n v="2800"/>
    <x v="535"/>
    <n v="2.7650000000000001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x v="537"/>
    <s v="Organized value-added access"/>
    <n v="184800"/>
    <x v="536"/>
    <n v="0.88803571428571426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x v="538"/>
    <s v="Cloned global Graphical User Interface"/>
    <n v="4200"/>
    <x v="537"/>
    <n v="1.6357142857142857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x v="539"/>
    <s v="Focused solution-oriented matrix"/>
    <n v="1300"/>
    <x v="538"/>
    <n v="9.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x v="540"/>
    <s v="Monitored discrete toolset"/>
    <n v="66100"/>
    <x v="539"/>
    <n v="2.7091376701966716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x v="541"/>
    <s v="Business-focused intermediate system engine"/>
    <n v="29500"/>
    <x v="540"/>
    <n v="2.8421355932203389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x v="542"/>
    <s v="De-engineered disintermediate encoding"/>
    <n v="100"/>
    <x v="443"/>
    <n v="0.0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x v="543"/>
    <s v="Streamlined upward-trending analyzer"/>
    <n v="180100"/>
    <x v="541"/>
    <n v="0.58632981676846196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x v="544"/>
    <s v="Distributed human-resource policy"/>
    <n v="9000"/>
    <x v="542"/>
    <n v="0.98511111111111116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x v="545"/>
    <s v="De-engineered 5thgeneration contingency"/>
    <n v="170600"/>
    <x v="543"/>
    <n v="0.43975381008206332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x v="546"/>
    <s v="Multi-channeled upward-trending application"/>
    <n v="9500"/>
    <x v="544"/>
    <n v="1.51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x v="547"/>
    <s v="Organic maximized database"/>
    <n v="6300"/>
    <x v="545"/>
    <n v="2.23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x v="195"/>
    <s v="Grass-roots 24/7 attitude"/>
    <n v="5200"/>
    <x v="546"/>
    <n v="2.39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x v="548"/>
    <s v="Team-oriented global strategy"/>
    <n v="6000"/>
    <x v="547"/>
    <n v="1.99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x v="549"/>
    <s v="Enhanced client-driven capacity"/>
    <n v="5800"/>
    <x v="548"/>
    <n v="1.37344827586206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x v="550"/>
    <s v="Exclusive systematic productivity"/>
    <n v="105300"/>
    <x v="549"/>
    <n v="1.00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x v="551"/>
    <s v="Re-engineered radical policy"/>
    <n v="20000"/>
    <x v="550"/>
    <n v="7.9416000000000002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x v="552"/>
    <s v="Down-sized logistical adapter"/>
    <n v="3000"/>
    <x v="551"/>
    <n v="3.6970000000000001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x v="553"/>
    <s v="Configurable bandwidth-monitored throughput"/>
    <n v="9900"/>
    <x v="314"/>
    <n v="0.12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x v="554"/>
    <s v="Optional tangible pricing structure"/>
    <n v="3700"/>
    <x v="552"/>
    <n v="1.38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x v="555"/>
    <s v="Organic high-level implementation"/>
    <n v="168700"/>
    <x v="553"/>
    <n v="0.83813278008298753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x v="556"/>
    <s v="Decentralized logistical collaboration"/>
    <n v="94900"/>
    <x v="554"/>
    <n v="2.04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x v="557"/>
    <s v="Advanced content-based installation"/>
    <n v="9300"/>
    <x v="555"/>
    <n v="0.44344086021505374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x v="558"/>
    <s v="Distributed high-level open architecture"/>
    <n v="6800"/>
    <x v="556"/>
    <n v="2.1860294117647059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x v="559"/>
    <s v="Synergized zero tolerance help-desk"/>
    <n v="72400"/>
    <x v="557"/>
    <n v="1.8603314917127072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x v="560"/>
    <s v="Extended multi-tasking definition"/>
    <n v="20100"/>
    <x v="558"/>
    <n v="2.3733830845771142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x v="561"/>
    <s v="Realigned uniform knowledge user"/>
    <n v="31200"/>
    <x v="559"/>
    <n v="3.0565384615384614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x v="562"/>
    <s v="Monitored grid-enabled model"/>
    <n v="3500"/>
    <x v="560"/>
    <n v="0.94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x v="563"/>
    <s v="Assimilated actuating policy"/>
    <n v="9000"/>
    <x v="561"/>
    <n v="0.54400000000000004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x v="564"/>
    <s v="Total incremental productivity"/>
    <n v="6700"/>
    <x v="562"/>
    <n v="1.1188059701492536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x v="565"/>
    <s v="Adaptive local task-force"/>
    <n v="2700"/>
    <x v="563"/>
    <n v="3.6914814814814814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x v="566"/>
    <s v="Universal zero-defect concept"/>
    <n v="83300"/>
    <x v="564"/>
    <n v="0.62930372148859548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x v="567"/>
    <s v="Object-based bottom-line superstructure"/>
    <n v="9700"/>
    <x v="565"/>
    <n v="0.6492783505154639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x v="568"/>
    <s v="Adaptive 24hour projection"/>
    <n v="8200"/>
    <x v="566"/>
    <n v="0.18853658536585366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x v="569"/>
    <s v="Sharable radical toolset"/>
    <n v="96500"/>
    <x v="567"/>
    <n v="0.1675440414507772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x v="570"/>
    <s v="Focused multimedia knowledgebase"/>
    <n v="6200"/>
    <x v="568"/>
    <n v="1.01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x v="251"/>
    <s v="Seamless 6thgeneration extranet"/>
    <n v="43800"/>
    <x v="569"/>
    <n v="3.4150228310502282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x v="571"/>
    <s v="Sharable mobile knowledgebase"/>
    <n v="6000"/>
    <x v="570"/>
    <n v="0.64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x v="572"/>
    <s v="Cross-group global system engine"/>
    <n v="8700"/>
    <x v="571"/>
    <n v="0.5208045977011494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x v="573"/>
    <s v="Centralized clear-thinking conglomeration"/>
    <n v="18900"/>
    <x v="572"/>
    <n v="3.2240211640211642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x v="8"/>
    <s v="De-engineered cohesive system engine"/>
    <n v="86400"/>
    <x v="573"/>
    <n v="1.19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x v="574"/>
    <s v="Reactive analyzing function"/>
    <n v="8900"/>
    <x v="574"/>
    <n v="1.4679775280898877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x v="575"/>
    <s v="Robust hybrid budgetary management"/>
    <n v="700"/>
    <x v="575"/>
    <n v="9.5057142857142853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x v="576"/>
    <s v="Open-source analyzing monitoring"/>
    <n v="9400"/>
    <x v="576"/>
    <n v="0.72893617021276591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x v="577"/>
    <s v="Up-sized discrete firmware"/>
    <n v="157600"/>
    <x v="577"/>
    <n v="0.7900824873096447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x v="578"/>
    <s v="Exclusive intangible extranet"/>
    <n v="7900"/>
    <x v="578"/>
    <n v="0.64721518987341775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x v="579"/>
    <s v="Synergized analyzing process improvement"/>
    <n v="7100"/>
    <x v="579"/>
    <n v="0.82028169014084507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x v="580"/>
    <s v="Realigned dedicated system engine"/>
    <n v="600"/>
    <x v="580"/>
    <n v="10.37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x v="581"/>
    <s v="Object-based bandwidth-monitored concept"/>
    <n v="156800"/>
    <x v="581"/>
    <n v="0.12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x v="582"/>
    <s v="Ameliorated client-driven open system"/>
    <n v="121600"/>
    <x v="582"/>
    <n v="1.54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x v="583"/>
    <s v="Upgradable leadingedge Local Area Network"/>
    <n v="157300"/>
    <x v="583"/>
    <n v="7.0991735537190084E-2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x v="584"/>
    <s v="Customizable intermediate data-warehouse"/>
    <n v="70300"/>
    <x v="584"/>
    <n v="2.0852773826458035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x v="585"/>
    <s v="Managed optimizing archive"/>
    <n v="7900"/>
    <x v="585"/>
    <n v="0.99683544303797467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x v="586"/>
    <s v="Diverse systematic projection"/>
    <n v="73800"/>
    <x v="586"/>
    <n v="2.0159756097560977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x v="587"/>
    <s v="Up-sized web-enabled info-mediaries"/>
    <n v="108500"/>
    <x v="587"/>
    <n v="1.6209032258064515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x v="588"/>
    <s v="Persevering optimizing Graphical User Interface"/>
    <n v="140300"/>
    <x v="588"/>
    <n v="3.6436208125445471E-2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x v="589"/>
    <s v="Cross-platform tertiary array"/>
    <n v="100"/>
    <x v="297"/>
    <n v="0.0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x v="590"/>
    <s v="Inverse neutral structure"/>
    <n v="6300"/>
    <x v="589"/>
    <n v="2.0663492063492064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x v="591"/>
    <s v="Quality-focused system-worthy support"/>
    <n v="71100"/>
    <x v="590"/>
    <n v="1.2823628691983122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x v="592"/>
    <s v="Vision-oriented 5thgeneration array"/>
    <n v="5300"/>
    <x v="591"/>
    <n v="1.1966037735849056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x v="593"/>
    <s v="Cross-platform logistical circuit"/>
    <n v="88700"/>
    <x v="592"/>
    <n v="1.70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x v="594"/>
    <s v="Profound solution-oriented matrix"/>
    <n v="3300"/>
    <x v="593"/>
    <n v="1.8721212121212121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x v="595"/>
    <s v="Extended asynchronous initiative"/>
    <n v="3400"/>
    <x v="594"/>
    <n v="1.8838235294117647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x v="596"/>
    <s v="Fundamental needs-based frame"/>
    <n v="137600"/>
    <x v="595"/>
    <n v="1.3129869186046512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x v="597"/>
    <s v="Compatible full-range leverage"/>
    <n v="3900"/>
    <x v="416"/>
    <n v="2.8397435897435899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x v="598"/>
    <s v="Upgradable holistic system engine"/>
    <n v="10000"/>
    <x v="596"/>
    <n v="1.20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x v="599"/>
    <s v="Stand-alone multi-state data-warehouse"/>
    <n v="42800"/>
    <x v="597"/>
    <n v="4.190560747663551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x v="600"/>
    <s v="Multi-lateral maximized core"/>
    <n v="8200"/>
    <x v="598"/>
    <n v="0.13853658536585367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x v="601"/>
    <s v="Innovative holistic hub"/>
    <n v="6200"/>
    <x v="599"/>
    <n v="1.39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x v="602"/>
    <s v="Reverse-engineered 24/7 methodology"/>
    <n v="1100"/>
    <x v="600"/>
    <n v="1.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x v="603"/>
    <s v="Business-focused dynamic info-mediaries"/>
    <n v="26500"/>
    <x v="601"/>
    <n v="1.5549056603773586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x v="604"/>
    <s v="Digitized clear-thinking installation"/>
    <n v="8500"/>
    <x v="602"/>
    <n v="1.7044705882352942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x v="605"/>
    <s v="Quality-focused 24/7 superstructure"/>
    <n v="6400"/>
    <x v="402"/>
    <n v="1.8951562500000001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x v="606"/>
    <s v="Multi-channeled local intranet"/>
    <n v="1400"/>
    <x v="203"/>
    <n v="2.4971428571428573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x v="607"/>
    <s v="Open-architected mobile emulation"/>
    <n v="198600"/>
    <x v="603"/>
    <n v="0.48860523665659616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x v="608"/>
    <s v="Ameliorated foreground methodology"/>
    <n v="195900"/>
    <x v="604"/>
    <n v="0.28461970393057684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x v="609"/>
    <s v="Synergized well-modulated project"/>
    <n v="4300"/>
    <x v="605"/>
    <n v="2.68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x v="610"/>
    <s v="Extended context-sensitive forecast"/>
    <n v="25600"/>
    <x v="606"/>
    <n v="6.1980078125000002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x v="611"/>
    <s v="Total leadingedge neural-net"/>
    <n v="189000"/>
    <x v="607"/>
    <n v="3.1301587301587303E-2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x v="612"/>
    <s v="Organic actuating protocol"/>
    <n v="94300"/>
    <x v="608"/>
    <n v="1.5992152704135738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x v="613"/>
    <s v="Down-sized national software"/>
    <n v="5100"/>
    <x v="609"/>
    <n v="2.793921568627451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x v="614"/>
    <s v="Organic upward-trending Graphical User Interface"/>
    <n v="7500"/>
    <x v="377"/>
    <n v="0.77373333333333338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x v="615"/>
    <s v="Synergistic tertiary budgetary management"/>
    <n v="6400"/>
    <x v="610"/>
    <n v="2.0632812500000002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x v="616"/>
    <s v="Open-architected incremental ability"/>
    <n v="1600"/>
    <x v="611"/>
    <n v="6.9424999999999999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x v="617"/>
    <s v="Intuitive object-oriented task-force"/>
    <n v="1900"/>
    <x v="612"/>
    <n v="1.51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x v="618"/>
    <s v="Multi-tiered executive toolset"/>
    <n v="85900"/>
    <x v="613"/>
    <n v="0.6458207217694994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x v="619"/>
    <s v="Grass-roots directional workforce"/>
    <n v="9500"/>
    <x v="614"/>
    <n v="0.62873684210526315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x v="620"/>
    <s v="Quality-focused real-time solution"/>
    <n v="59200"/>
    <x v="615"/>
    <n v="3.1039864864864866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x v="621"/>
    <s v="Reduced interactive matrix"/>
    <n v="72100"/>
    <x v="616"/>
    <n v="0.42859916782246882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x v="622"/>
    <s v="Adaptive context-sensitive architecture"/>
    <n v="6700"/>
    <x v="617"/>
    <n v="0.83119402985074631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x v="623"/>
    <s v="Polarized incremental portal"/>
    <n v="118200"/>
    <x v="618"/>
    <n v="0.78531302876480547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x v="624"/>
    <s v="Reactive regional access"/>
    <n v="139000"/>
    <x v="619"/>
    <n v="1.1409352517985611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x v="625"/>
    <s v="Stand-alone reciprocal frame"/>
    <n v="197700"/>
    <x v="620"/>
    <n v="0.64537683358624176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x v="626"/>
    <s v="Open-architected 24/7 throughput"/>
    <n v="8500"/>
    <x v="621"/>
    <n v="0.79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x v="627"/>
    <s v="Monitored 24/7 approach"/>
    <n v="81600"/>
    <x v="622"/>
    <n v="0.11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x v="628"/>
    <s v="Upgradable explicit forecast"/>
    <n v="8600"/>
    <x v="623"/>
    <n v="0.56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x v="629"/>
    <s v="Pre-emptive context-sensitive support"/>
    <n v="119800"/>
    <x v="624"/>
    <n v="0.16501669449081802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x v="630"/>
    <s v="Business-focused leadingedge instruction set"/>
    <n v="9400"/>
    <x v="625"/>
    <n v="1.19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x v="631"/>
    <s v="Extended multi-state knowledge user"/>
    <n v="9200"/>
    <x v="626"/>
    <n v="1.45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x v="632"/>
    <s v="Future-proofed modular groupware"/>
    <n v="14900"/>
    <x v="627"/>
    <n v="2.2138255033557046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x v="633"/>
    <s v="Distributed real-time algorithm"/>
    <n v="169400"/>
    <x v="628"/>
    <n v="0.48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x v="634"/>
    <s v="Multi-lateral heuristic throughput"/>
    <n v="192100"/>
    <x v="629"/>
    <n v="0.92911504424778757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x v="635"/>
    <s v="Switchable reciprocal middleware"/>
    <n v="98700"/>
    <x v="630"/>
    <n v="0.88599797365754818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x v="636"/>
    <s v="Inverse multimedia Graphic Interface"/>
    <n v="4500"/>
    <x v="631"/>
    <n v="0.41399999999999998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x v="637"/>
    <s v="Vision-oriented local contingency"/>
    <n v="98600"/>
    <x v="632"/>
    <n v="0.63056795131845844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x v="638"/>
    <s v="Reactive 6thgeneration hub"/>
    <n v="121700"/>
    <x v="633"/>
    <n v="0.48482333607230893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x v="639"/>
    <s v="Optional asymmetric success"/>
    <n v="100"/>
    <x v="50"/>
    <n v="0.0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x v="640"/>
    <s v="Digitized analyzing capacity"/>
    <n v="196700"/>
    <x v="634"/>
    <n v="0.88479410269445857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x v="641"/>
    <s v="Vision-oriented regional hub"/>
    <n v="10000"/>
    <x v="635"/>
    <n v="1.26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x v="642"/>
    <s v="Monitored incremental info-mediaries"/>
    <n v="600"/>
    <x v="636"/>
    <n v="23.388333333333332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x v="643"/>
    <s v="Programmable static middleware"/>
    <n v="35000"/>
    <x v="637"/>
    <n v="5.0838857142857146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x v="644"/>
    <s v="Multi-layered bottom-line encryption"/>
    <n v="6900"/>
    <x v="638"/>
    <n v="1.9147826086956521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x v="645"/>
    <s v="Vision-oriented systematic Graphical User Interface"/>
    <n v="118400"/>
    <x v="639"/>
    <n v="0.42127533783783783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x v="646"/>
    <s v="Balanced optimal hardware"/>
    <n v="10000"/>
    <x v="640"/>
    <n v="8.2400000000000001E-2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x v="647"/>
    <s v="Self-enabling mission-critical success"/>
    <n v="52600"/>
    <x v="641"/>
    <n v="0.60064638783269964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x v="648"/>
    <s v="Grass-roots dynamic emulation"/>
    <n v="120700"/>
    <x v="642"/>
    <n v="0.47232808616404309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x v="649"/>
    <s v="Fundamental disintermediate matrix"/>
    <n v="9100"/>
    <x v="643"/>
    <n v="0.81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x v="650"/>
    <s v="Right-sized secondary challenge"/>
    <n v="106800"/>
    <x v="644"/>
    <n v="0.54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x v="651"/>
    <s v="Implemented exuding software"/>
    <n v="9100"/>
    <x v="645"/>
    <n v="0.97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x v="652"/>
    <s v="Total optimizing software"/>
    <n v="10000"/>
    <x v="646"/>
    <n v="0.77239999999999998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x v="327"/>
    <s v="Optional maximized attitude"/>
    <n v="79400"/>
    <x v="647"/>
    <n v="0.33464735516372796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x v="653"/>
    <s v="Customer-focused impactful extranet"/>
    <n v="5100"/>
    <x v="648"/>
    <n v="2.3958823529411766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x v="654"/>
    <s v="Cloned bottom-line success"/>
    <n v="3100"/>
    <x v="649"/>
    <n v="0.64032258064516134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x v="655"/>
    <s v="Decentralized bandwidth-monitored ability"/>
    <n v="6900"/>
    <x v="650"/>
    <n v="1.7615942028985507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x v="656"/>
    <s v="Programmable leadingedge budgetary management"/>
    <n v="27500"/>
    <x v="651"/>
    <n v="0.20338181818181819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x v="657"/>
    <s v="Upgradable bi-directional concept"/>
    <n v="48800"/>
    <x v="652"/>
    <n v="3.5864754098360656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x v="635"/>
    <s v="Re-contextualized homogeneous flexibility"/>
    <n v="16200"/>
    <x v="653"/>
    <n v="4.6885802469135802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x v="658"/>
    <s v="Monitored bi-directional standardization"/>
    <n v="97600"/>
    <x v="654"/>
    <n v="1.220563524590164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x v="659"/>
    <s v="Stand-alone grid-enabled leverage"/>
    <n v="197900"/>
    <x v="655"/>
    <n v="0.55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x v="660"/>
    <s v="Assimilated regional groupware"/>
    <n v="5600"/>
    <x v="656"/>
    <n v="0.43660714285714286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x v="661"/>
    <s v="Up-sized 24hour instruction set"/>
    <n v="170700"/>
    <x v="657"/>
    <n v="0.33538371411833628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x v="662"/>
    <s v="Right-sized web-enabled intranet"/>
    <n v="9700"/>
    <x v="658"/>
    <n v="1.22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x v="663"/>
    <s v="Expanded needs-based orchestration"/>
    <n v="62300"/>
    <x v="659"/>
    <n v="1.8974959871589085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x v="664"/>
    <s v="Organic system-worthy orchestration"/>
    <n v="5300"/>
    <x v="660"/>
    <n v="0.83622641509433959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x v="665"/>
    <s v="Inverse static standardization"/>
    <n v="99500"/>
    <x v="661"/>
    <n v="0.17968844221105529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x v="307"/>
    <s v="Synchronized motivating solution"/>
    <n v="1400"/>
    <x v="662"/>
    <n v="10.36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x v="666"/>
    <s v="Open-source 4thgeneration open system"/>
    <n v="145600"/>
    <x v="663"/>
    <n v="0.97405219780219776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x v="667"/>
    <s v="Decentralized context-sensitive superstructure"/>
    <n v="184100"/>
    <x v="664"/>
    <n v="0.86386203150461705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x v="668"/>
    <s v="Compatible 5thgeneration concept"/>
    <n v="5400"/>
    <x v="665"/>
    <n v="1.5016666666666667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x v="669"/>
    <s v="Virtual systemic intranet"/>
    <n v="2300"/>
    <x v="666"/>
    <n v="3.58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x v="670"/>
    <s v="Optimized systemic algorithm"/>
    <n v="1400"/>
    <x v="667"/>
    <n v="5.4285714285714288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x v="671"/>
    <s v="Customizable homogeneous firmware"/>
    <n v="140000"/>
    <x v="668"/>
    <n v="0.67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x v="672"/>
    <s v="Front-line cohesive extranet"/>
    <n v="7500"/>
    <x v="669"/>
    <n v="1.91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x v="673"/>
    <s v="Distributed holistic neural-net"/>
    <n v="1500"/>
    <x v="670"/>
    <n v="9.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x v="674"/>
    <s v="Devolved client-server monitoring"/>
    <n v="2900"/>
    <x v="671"/>
    <n v="4.2927586206896553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x v="675"/>
    <s v="Seamless directional capacity"/>
    <n v="7300"/>
    <x v="672"/>
    <n v="1.00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x v="676"/>
    <s v="Polarized actuating implementation"/>
    <n v="3600"/>
    <x v="673"/>
    <n v="2.266111111111111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x v="677"/>
    <s v="Front-line disintermediate hub"/>
    <n v="5000"/>
    <x v="674"/>
    <n v="1.42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x v="678"/>
    <s v="Decentralized 4thgeneration challenge"/>
    <n v="6000"/>
    <x v="675"/>
    <n v="0.90633333333333332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x v="679"/>
    <s v="Reverse-engineered composite hierarchy"/>
    <n v="180400"/>
    <x v="676"/>
    <n v="0.63966740576496672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x v="680"/>
    <s v="Programmable tangible ability"/>
    <n v="9100"/>
    <x v="677"/>
    <n v="0.84131868131868137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x v="681"/>
    <s v="Configurable full-range emulation"/>
    <n v="9200"/>
    <x v="678"/>
    <n v="1.3393478260869565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x v="682"/>
    <s v="Total real-time hardware"/>
    <n v="164100"/>
    <x v="679"/>
    <n v="0.59042047531992692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x v="683"/>
    <s v="Profound system-worthy functionalities"/>
    <n v="128900"/>
    <x v="680"/>
    <n v="1.52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x v="684"/>
    <s v="Cloned hybrid focus group"/>
    <n v="42100"/>
    <x v="681"/>
    <n v="4.46691211401425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x v="196"/>
    <s v="Ergonomic dedicated focus group"/>
    <n v="7400"/>
    <x v="682"/>
    <n v="0.8439189189189189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x v="685"/>
    <s v="Realigned zero administration paradigm"/>
    <n v="100"/>
    <x v="247"/>
    <n v="0.0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x v="686"/>
    <s v="Open-source multi-tasking methodology"/>
    <n v="52000"/>
    <x v="683"/>
    <n v="1.7502692307692307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x v="687"/>
    <s v="Object-based attitude-oriented analyzer"/>
    <n v="8700"/>
    <x v="684"/>
    <n v="0.54137931034482756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x v="688"/>
    <s v="Cross-platform tertiary hub"/>
    <n v="63400"/>
    <x v="685"/>
    <n v="3.11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x v="689"/>
    <s v="Seamless clear-thinking artificial intelligence"/>
    <n v="8700"/>
    <x v="686"/>
    <n v="1.22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x v="690"/>
    <s v="Centralized tangible success"/>
    <n v="169700"/>
    <x v="687"/>
    <n v="0.99026517383618151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x v="691"/>
    <s v="Customer-focused multimedia methodology"/>
    <n v="108400"/>
    <x v="688"/>
    <n v="1.278468634686347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x v="692"/>
    <s v="Visionary maximized Local Area Network"/>
    <n v="7300"/>
    <x v="689"/>
    <n v="1.58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x v="693"/>
    <s v="Secured bifurcated intranet"/>
    <n v="1700"/>
    <x v="690"/>
    <n v="7.0705882352941174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x v="694"/>
    <s v="Grass-roots 4thgeneration product"/>
    <n v="9800"/>
    <x v="691"/>
    <n v="1.4238775510204082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x v="695"/>
    <s v="Reduced next generation info-mediaries"/>
    <n v="4300"/>
    <x v="692"/>
    <n v="1.4786046511627906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x v="696"/>
    <s v="Customizable full-range artificial intelligence"/>
    <n v="6200"/>
    <x v="693"/>
    <n v="0.20322580645161289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x v="697"/>
    <s v="Programmable leadingedge contingency"/>
    <n v="800"/>
    <x v="694"/>
    <n v="18.40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x v="698"/>
    <s v="Multi-layered global groupware"/>
    <n v="6900"/>
    <x v="695"/>
    <n v="1.61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x v="699"/>
    <s v="Switchable methodical superstructure"/>
    <n v="38500"/>
    <x v="696"/>
    <n v="4.7282077922077921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x v="700"/>
    <s v="Expanded even-keeled portal"/>
    <n v="118000"/>
    <x v="697"/>
    <n v="0.24466101694915254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x v="701"/>
    <s v="Advanced modular moderator"/>
    <n v="2000"/>
    <x v="698"/>
    <n v="5.1764999999999999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x v="702"/>
    <s v="Reverse-engineered well-modulated ability"/>
    <n v="5600"/>
    <x v="699"/>
    <n v="2.47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x v="703"/>
    <s v="Expanded optimal pricing structure"/>
    <n v="8300"/>
    <x v="700"/>
    <n v="1.00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x v="704"/>
    <s v="Down-sized uniform ability"/>
    <n v="6900"/>
    <x v="701"/>
    <n v="1.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x v="705"/>
    <s v="Multi-layered upward-trending conglomeration"/>
    <n v="8700"/>
    <x v="702"/>
    <n v="0.37091954022988505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x v="706"/>
    <s v="Open-architected systematic intranet"/>
    <n v="123600"/>
    <x v="703"/>
    <n v="4.3923948220064728E-2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x v="707"/>
    <s v="Proactive 24hour frame"/>
    <n v="48500"/>
    <x v="704"/>
    <n v="1.5650721649484536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x v="708"/>
    <s v="Exclusive fresh-thinking model"/>
    <n v="4900"/>
    <x v="705"/>
    <n v="2.704081632653061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x v="709"/>
    <s v="Business-focused encompassing intranet"/>
    <n v="8400"/>
    <x v="706"/>
    <n v="1.34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x v="710"/>
    <s v="Optional 6thgeneration access"/>
    <n v="193200"/>
    <x v="707"/>
    <n v="0.50398033126293995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x v="711"/>
    <s v="Realigned web-enabled functionalities"/>
    <n v="54300"/>
    <x v="708"/>
    <n v="0.88815837937384901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x v="712"/>
    <s v="Enterprise-wide multimedia software"/>
    <n v="8900"/>
    <x v="709"/>
    <n v="1.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x v="713"/>
    <s v="Versatile mission-critical knowledgebase"/>
    <n v="4200"/>
    <x v="710"/>
    <n v="0.17499999999999999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x v="714"/>
    <s v="Multi-lateral object-oriented open system"/>
    <n v="5600"/>
    <x v="711"/>
    <n v="1.8566071428571429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x v="715"/>
    <s v="Visionary system-worthy attitude"/>
    <n v="28800"/>
    <x v="712"/>
    <n v="4.1266319444444441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x v="716"/>
    <s v="Synergized content-based hierarchy"/>
    <n v="8000"/>
    <x v="713"/>
    <n v="0.90249999999999997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x v="717"/>
    <s v="Business-focused 24hour access"/>
    <n v="117000"/>
    <x v="714"/>
    <n v="0.91984615384615387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x v="718"/>
    <s v="Automated hybrid orchestration"/>
    <n v="15800"/>
    <x v="715"/>
    <n v="5.2700632911392402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x v="719"/>
    <s v="Exclusive 5thgeneration leverage"/>
    <n v="4200"/>
    <x v="716"/>
    <n v="3.1914285714285713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x v="720"/>
    <s v="Grass-roots zero administration alliance"/>
    <n v="37100"/>
    <x v="717"/>
    <n v="3.54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x v="721"/>
    <s v="Proactive heuristic orchestration"/>
    <n v="7700"/>
    <x v="718"/>
    <n v="0.32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x v="722"/>
    <s v="Function-based systematic Graphical User Interface"/>
    <n v="3700"/>
    <x v="719"/>
    <n v="1.35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x v="486"/>
    <s v="Extended zero administration software"/>
    <n v="74700"/>
    <x v="720"/>
    <n v="2.0843373493975904E-2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x v="723"/>
    <s v="Multi-tiered discrete support"/>
    <n v="10000"/>
    <x v="721"/>
    <n v="0.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x v="724"/>
    <s v="Phased system-worthy conglomeration"/>
    <n v="5300"/>
    <x v="722"/>
    <n v="0.30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x v="287"/>
    <s v="Balanced mobile alliance"/>
    <n v="1200"/>
    <x v="723"/>
    <n v="11.791666666666666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x v="725"/>
    <s v="Reactive solution-oriented groupware"/>
    <n v="1200"/>
    <x v="724"/>
    <n v="11.260833333333334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x v="726"/>
    <s v="Exclusive bandwidth-monitored orchestration"/>
    <n v="3900"/>
    <x v="725"/>
    <n v="0.12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x v="727"/>
    <s v="Intuitive exuding initiative"/>
    <n v="2000"/>
    <x v="726"/>
    <n v="7.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x v="728"/>
    <s v="Streamlined needs-based knowledge user"/>
    <n v="6900"/>
    <x v="727"/>
    <n v="0.30304347826086958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x v="729"/>
    <s v="Automated system-worthy structure"/>
    <n v="55800"/>
    <x v="728"/>
    <n v="2.1250896057347672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x v="730"/>
    <s v="Secured clear-thinking intranet"/>
    <n v="4900"/>
    <x v="729"/>
    <n v="2.2885714285714287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x v="731"/>
    <s v="Cloned actuating architecture"/>
    <n v="194900"/>
    <x v="730"/>
    <n v="0.34959979476654696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x v="732"/>
    <s v="Down-sized needs-based task-force"/>
    <n v="8600"/>
    <x v="731"/>
    <n v="1.5729069767441861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x v="733"/>
    <s v="Extended responsive Internet solution"/>
    <n v="100"/>
    <x v="99"/>
    <n v="0.0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x v="734"/>
    <s v="Universal value-added moderator"/>
    <n v="3600"/>
    <x v="732"/>
    <n v="2.32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x v="735"/>
    <s v="Sharable motivating emulation"/>
    <n v="5800"/>
    <x v="733"/>
    <n v="0.92448275862068963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x v="736"/>
    <s v="Networked web-enabled product"/>
    <n v="4700"/>
    <x v="734"/>
    <n v="2.5670212765957445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x v="737"/>
    <s v="Advanced dedicated encoding"/>
    <n v="70400"/>
    <x v="735"/>
    <n v="1.6847017045454546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x v="738"/>
    <s v="Stand-alone multi-state project"/>
    <n v="4500"/>
    <x v="562"/>
    <n v="1.66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x v="739"/>
    <s v="Customizable bi-directional monitoring"/>
    <n v="1300"/>
    <x v="736"/>
    <n v="7.7207692307692311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x v="740"/>
    <s v="Profit-focused motivating function"/>
    <n v="1400"/>
    <x v="737"/>
    <n v="4.0685714285714285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x v="741"/>
    <s v="Proactive systemic firmware"/>
    <n v="29600"/>
    <x v="738"/>
    <n v="5.6420608108108112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x v="742"/>
    <s v="Grass-roots upward-trending installation"/>
    <n v="167500"/>
    <x v="739"/>
    <n v="0.6842686567164179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x v="743"/>
    <s v="Virtual heuristic hub"/>
    <n v="48300"/>
    <x v="740"/>
    <n v="0.34351966873706002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x v="744"/>
    <s v="Customizable leadingedge model"/>
    <n v="2200"/>
    <x v="741"/>
    <n v="6.5545454545454547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x v="307"/>
    <s v="Upgradable uniform service-desk"/>
    <n v="3500"/>
    <x v="742"/>
    <n v="1.7725714285714285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x v="745"/>
    <s v="Inverse client-driven product"/>
    <n v="5600"/>
    <x v="207"/>
    <n v="1.13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x v="746"/>
    <s v="Managed bandwidth-monitored system engine"/>
    <n v="1100"/>
    <x v="743"/>
    <n v="7.2818181818181822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x v="747"/>
    <s v="Advanced transitional help-desk"/>
    <n v="3900"/>
    <x v="744"/>
    <n v="2.0833333333333335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x v="748"/>
    <s v="De-engineered disintermediate encryption"/>
    <n v="43800"/>
    <x v="49"/>
    <n v="0.31171232876712329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x v="749"/>
    <s v="Upgradable attitude-oriented project"/>
    <n v="97200"/>
    <x v="745"/>
    <n v="0.56967078189300413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x v="750"/>
    <s v="Fundamental zero tolerance alliance"/>
    <n v="4800"/>
    <x v="746"/>
    <n v="2.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x v="751"/>
    <s v="Devolved 24hour forecast"/>
    <n v="125600"/>
    <x v="747"/>
    <n v="0.86867834394904464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x v="752"/>
    <s v="User-centric attitude-oriented intranet"/>
    <n v="4300"/>
    <x v="748"/>
    <n v="2.70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x v="753"/>
    <s v="Self-enabling 5thgeneration paradigm"/>
    <n v="5600"/>
    <x v="749"/>
    <n v="0.49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x v="754"/>
    <s v="Persistent 3rdgeneration moratorium"/>
    <n v="149600"/>
    <x v="750"/>
    <n v="1.1335962566844919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x v="755"/>
    <s v="Cross-platform empowering project"/>
    <n v="53100"/>
    <x v="751"/>
    <n v="1.90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x v="756"/>
    <s v="Polarized user-facing interface"/>
    <n v="5000"/>
    <x v="752"/>
    <n v="1.35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x v="757"/>
    <s v="Customer-focused non-volatile framework"/>
    <n v="9400"/>
    <x v="197"/>
    <n v="0.10297872340425532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x v="758"/>
    <s v="Synchronized multimedia frame"/>
    <n v="110800"/>
    <x v="753"/>
    <n v="0.65544223826714798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x v="759"/>
    <s v="Open-architected stable algorithm"/>
    <n v="93800"/>
    <x v="754"/>
    <n v="0.49026652452025588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x v="760"/>
    <s v="Cross-platform optimizing website"/>
    <n v="1300"/>
    <x v="755"/>
    <n v="7.8792307692307695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x v="761"/>
    <s v="Public-key actuating projection"/>
    <n v="108700"/>
    <x v="756"/>
    <n v="0.80306347746090156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x v="762"/>
    <s v="Implemented intangible instruction set"/>
    <n v="5100"/>
    <x v="757"/>
    <n v="1.06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x v="763"/>
    <s v="Cross-group interactive architecture"/>
    <n v="8700"/>
    <x v="758"/>
    <n v="0.50735632183908042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x v="764"/>
    <s v="Centralized asymmetric framework"/>
    <n v="5100"/>
    <x v="759"/>
    <n v="2.15313725490196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x v="765"/>
    <s v="Down-sized systematic utilization"/>
    <n v="7400"/>
    <x v="760"/>
    <n v="1.41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x v="766"/>
    <s v="Profound fault-tolerant model"/>
    <n v="88900"/>
    <x v="761"/>
    <n v="1.1533745781777278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x v="767"/>
    <s v="Multi-channeled bi-directional moratorium"/>
    <n v="6700"/>
    <x v="762"/>
    <n v="1.9311940298507462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x v="768"/>
    <s v="Object-based content-based ability"/>
    <n v="1500"/>
    <x v="763"/>
    <n v="7.2973333333333334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x v="769"/>
    <s v="Progressive coherent secured line"/>
    <n v="61200"/>
    <x v="764"/>
    <n v="0.9966339869281045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x v="770"/>
    <s v="Synchronized directional capability"/>
    <n v="3600"/>
    <x v="765"/>
    <n v="0.88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x v="771"/>
    <s v="Cross-platform composite migration"/>
    <n v="9000"/>
    <x v="766"/>
    <n v="0.37233333333333335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x v="772"/>
    <s v="Operative local pricing structure"/>
    <n v="185900"/>
    <x v="767"/>
    <n v="0.30540075309306081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x v="773"/>
    <s v="Optional web-enabled extranet"/>
    <n v="2100"/>
    <x v="768"/>
    <n v="0.25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x v="774"/>
    <s v="Reduced 6thgeneration intranet"/>
    <n v="2000"/>
    <x v="769"/>
    <n v="0.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x v="775"/>
    <s v="Networked disintermediate leverage"/>
    <n v="1100"/>
    <x v="770"/>
    <n v="11.859090909090909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x v="776"/>
    <s v="Optional optimal website"/>
    <n v="6600"/>
    <x v="771"/>
    <n v="1.25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x v="777"/>
    <s v="Stand-alone asynchronous functionalities"/>
    <n v="7100"/>
    <x v="772"/>
    <n v="0.14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x v="778"/>
    <s v="Profound full-range open system"/>
    <n v="7800"/>
    <x v="773"/>
    <n v="0.54807692307692313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x v="779"/>
    <s v="Optional tangible utilization"/>
    <n v="7600"/>
    <x v="774"/>
    <n v="1.09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x v="780"/>
    <s v="Seamless maximized product"/>
    <n v="3400"/>
    <x v="775"/>
    <n v="1.88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x v="781"/>
    <s v="Devolved tertiary time-frame"/>
    <n v="84500"/>
    <x v="776"/>
    <n v="0.87008284023668636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x v="782"/>
    <s v="Centralized regional function"/>
    <n v="100"/>
    <x v="99"/>
    <n v="0.0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x v="783"/>
    <s v="User-friendly high-level initiative"/>
    <n v="2300"/>
    <x v="777"/>
    <n v="2.029130434782608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x v="784"/>
    <s v="Reverse-engineered zero-defect infrastructure"/>
    <n v="6200"/>
    <x v="778"/>
    <n v="1.9703225806451612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x v="785"/>
    <s v="Stand-alone background customer loyalty"/>
    <n v="6100"/>
    <x v="106"/>
    <n v="1.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x v="786"/>
    <s v="Business-focused discrete software"/>
    <n v="2600"/>
    <x v="779"/>
    <n v="2.6873076923076922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x v="787"/>
    <s v="Advanced intermediate Graphic Interface"/>
    <n v="9700"/>
    <x v="780"/>
    <n v="0.50845360824742269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x v="788"/>
    <s v="Adaptive holistic hub"/>
    <n v="700"/>
    <x v="781"/>
    <n v="11.80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x v="789"/>
    <s v="Automated uniform concept"/>
    <n v="700"/>
    <x v="782"/>
    <n v="2.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x v="790"/>
    <s v="Enhanced regional flexibility"/>
    <n v="5200"/>
    <x v="783"/>
    <n v="0.30442307692307691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x v="764"/>
    <s v="Public-key bottom-line algorithm"/>
    <n v="140800"/>
    <x v="784"/>
    <n v="0.62880681818181816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x v="791"/>
    <s v="Multi-layered intangible instruction set"/>
    <n v="6400"/>
    <x v="785"/>
    <n v="1.9312499999999999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x v="792"/>
    <s v="Fundamental methodical emulation"/>
    <n v="92500"/>
    <x v="786"/>
    <n v="0.77102702702702708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x v="793"/>
    <s v="Expanded value-added hardware"/>
    <n v="59700"/>
    <x v="787"/>
    <n v="2.25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x v="794"/>
    <s v="Diverse high-level attitude"/>
    <n v="3200"/>
    <x v="788"/>
    <n v="2.39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x v="795"/>
    <s v="Visionary 24hour analyzer"/>
    <n v="3200"/>
    <x v="789"/>
    <n v="0.92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x v="796"/>
    <s v="Centralized bandwidth-monitored leverage"/>
    <n v="9000"/>
    <x v="790"/>
    <n v="1.3023333333333333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x v="797"/>
    <s v="Ergonomic mission-critical moratorium"/>
    <n v="2300"/>
    <x v="723"/>
    <n v="6.1521739130434785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x v="798"/>
    <s v="Front-line intermediate moderator"/>
    <n v="51300"/>
    <x v="791"/>
    <n v="3.687953216374269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x v="311"/>
    <s v="Automated local secured line"/>
    <n v="700"/>
    <x v="792"/>
    <n v="10.948571428571428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x v="799"/>
    <s v="Integrated bandwidth-monitored alliance"/>
    <n v="8900"/>
    <x v="793"/>
    <n v="0.50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x v="800"/>
    <s v="Cross-group heuristic forecast"/>
    <n v="1500"/>
    <x v="794"/>
    <n v="8.0060000000000002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x v="801"/>
    <s v="Extended impactful secured line"/>
    <n v="4900"/>
    <x v="795"/>
    <n v="2.91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x v="802"/>
    <s v="Distributed optimizing protocol"/>
    <n v="54000"/>
    <x v="796"/>
    <n v="3.4996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x v="803"/>
    <s v="Secured well-modulated system engine"/>
    <n v="4100"/>
    <x v="797"/>
    <n v="3.5707317073170732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x v="804"/>
    <s v="Streamlined national benchmark"/>
    <n v="85000"/>
    <x v="798"/>
    <n v="1.2648941176470587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x v="805"/>
    <s v="Open-architected 24/7 infrastructure"/>
    <n v="3600"/>
    <x v="799"/>
    <n v="3.87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x v="806"/>
    <s v="Digitized 6thgeneration Local Area Network"/>
    <n v="2800"/>
    <x v="800"/>
    <n v="4.5703571428571426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x v="807"/>
    <s v="Innovative actuating artificial intelligence"/>
    <n v="2300"/>
    <x v="801"/>
    <n v="2.6669565217391304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x v="808"/>
    <s v="Cross-platform reciprocal budgetary management"/>
    <n v="7100"/>
    <x v="802"/>
    <n v="0.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x v="809"/>
    <s v="Vision-oriented scalable portal"/>
    <n v="9600"/>
    <x v="803"/>
    <n v="0.51343749999999999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x v="810"/>
    <s v="Persevering zero administration knowledge user"/>
    <n v="121600"/>
    <x v="804"/>
    <n v="1.1710526315789473E-2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x v="811"/>
    <s v="Front-line bottom-line Graphic Interface"/>
    <n v="97100"/>
    <x v="805"/>
    <n v="1.089773429454171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x v="812"/>
    <s v="Synergized fault-tolerant hierarchy"/>
    <n v="43200"/>
    <x v="806"/>
    <n v="3.1517592592592591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x v="813"/>
    <s v="Expanded asynchronous groupware"/>
    <n v="6800"/>
    <x v="807"/>
    <n v="1.57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x v="814"/>
    <s v="Expanded fault-tolerant emulation"/>
    <n v="7300"/>
    <x v="808"/>
    <n v="1.5380821917808218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x v="815"/>
    <s v="Future-proofed 24hour model"/>
    <n v="86200"/>
    <x v="809"/>
    <n v="0.89738979118329465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x v="816"/>
    <s v="Optimized didactic intranet"/>
    <n v="8100"/>
    <x v="810"/>
    <n v="0.75135802469135804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x v="817"/>
    <s v="Right-sized dedicated standardization"/>
    <n v="17700"/>
    <x v="811"/>
    <n v="8.5288135593220336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x v="818"/>
    <s v="Vision-oriented high-level extranet"/>
    <n v="6400"/>
    <x v="812"/>
    <n v="1.3890625000000001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x v="819"/>
    <s v="Organized scalable initiative"/>
    <n v="7700"/>
    <x v="813"/>
    <n v="1.90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x v="820"/>
    <s v="Enhanced regional moderator"/>
    <n v="116300"/>
    <x v="814"/>
    <n v="1.00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x v="821"/>
    <s v="Automated even-keeled emulation"/>
    <n v="9100"/>
    <x v="815"/>
    <n v="1.4275824175824177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x v="822"/>
    <s v="Reverse-engineered multi-tasking product"/>
    <n v="1500"/>
    <x v="816"/>
    <n v="5.6313333333333331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x v="823"/>
    <s v="De-engineered next generation parallelism"/>
    <n v="8800"/>
    <x v="817"/>
    <n v="0.30715909090909088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x v="824"/>
    <s v="Intuitive cohesive groupware"/>
    <n v="8800"/>
    <x v="818"/>
    <n v="0.99397727272727276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x v="825"/>
    <s v="Up-sized high-level access"/>
    <n v="69900"/>
    <x v="819"/>
    <n v="1.97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x v="826"/>
    <s v="Phased empowering success"/>
    <n v="1000"/>
    <x v="820"/>
    <n v="5.08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x v="827"/>
    <s v="Distributed actuating project"/>
    <n v="4700"/>
    <x v="695"/>
    <n v="2.3774468085106384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x v="828"/>
    <s v="Robust motivating orchestration"/>
    <n v="3200"/>
    <x v="821"/>
    <n v="3.3846875000000001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x v="829"/>
    <s v="Vision-oriented uniform instruction set"/>
    <n v="6700"/>
    <x v="822"/>
    <n v="1.33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x v="830"/>
    <s v="Cross-group upward-trending hierarchy"/>
    <n v="100"/>
    <x v="99"/>
    <n v="0.0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x v="831"/>
    <s v="Object-based needs-based info-mediaries"/>
    <n v="6000"/>
    <x v="823"/>
    <n v="2.07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x v="832"/>
    <s v="Open-source reciprocal standardization"/>
    <n v="4900"/>
    <x v="824"/>
    <n v="0.51122448979591839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x v="833"/>
    <s v="Secured well-modulated projection"/>
    <n v="17100"/>
    <x v="825"/>
    <n v="6.5205847953216374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x v="834"/>
    <s v="Multi-channeled secondary middleware"/>
    <n v="171000"/>
    <x v="826"/>
    <n v="1.13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x v="835"/>
    <s v="Horizontal clear-thinking framework"/>
    <n v="23400"/>
    <x v="827"/>
    <n v="1.02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x v="764"/>
    <s v="Profound composite core"/>
    <n v="2400"/>
    <x v="828"/>
    <n v="3.5658333333333334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x v="836"/>
    <s v="Programmable disintermediate matrices"/>
    <n v="5300"/>
    <x v="829"/>
    <n v="1.3986792452830188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x v="837"/>
    <s v="Realigned 5thgeneration knowledge user"/>
    <n v="4000"/>
    <x v="830"/>
    <n v="0.69450000000000001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x v="838"/>
    <s v="Multi-layered upward-trending groupware"/>
    <n v="7300"/>
    <x v="831"/>
    <n v="0.35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x v="839"/>
    <s v="Re-contextualized leadingedge firmware"/>
    <n v="2000"/>
    <x v="832"/>
    <n v="2.5165000000000002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x v="840"/>
    <s v="Devolved disintermediate analyzer"/>
    <n v="8800"/>
    <x v="833"/>
    <n v="1.05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x v="841"/>
    <s v="Profound disintermediate open system"/>
    <n v="3500"/>
    <x v="834"/>
    <n v="1.8742857142857143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x v="842"/>
    <s v="Automated reciprocal protocol"/>
    <n v="1400"/>
    <x v="835"/>
    <n v="3.8678571428571429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x v="843"/>
    <s v="Automated static workforce"/>
    <n v="4200"/>
    <x v="836"/>
    <n v="3.47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x v="844"/>
    <s v="Horizontal attitude-oriented help-desk"/>
    <n v="81000"/>
    <x v="837"/>
    <n v="1.8582098765432098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x v="845"/>
    <s v="Versatile 5thgeneration matrices"/>
    <n v="182800"/>
    <x v="838"/>
    <n v="0.43241247264770238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x v="846"/>
    <s v="Cross-platform next generation service-desk"/>
    <n v="4800"/>
    <x v="839"/>
    <n v="1.6243749999999999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x v="847"/>
    <s v="Front-line web-enabled installation"/>
    <n v="7000"/>
    <x v="762"/>
    <n v="1.8484285714285715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x v="848"/>
    <s v="Multi-channeled responsive product"/>
    <n v="161900"/>
    <x v="840"/>
    <n v="0.23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x v="849"/>
    <s v="Adaptive demand-driven encryption"/>
    <n v="7700"/>
    <x v="841"/>
    <n v="0.89870129870129867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x v="850"/>
    <s v="Re-engineered client-driven knowledge user"/>
    <n v="71500"/>
    <x v="842"/>
    <n v="2.7260419580419581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x v="851"/>
    <s v="Compatible logistical paradigm"/>
    <n v="4700"/>
    <x v="843"/>
    <n v="1.7004255319148935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x v="852"/>
    <s v="Intuitive value-added installation"/>
    <n v="42100"/>
    <x v="844"/>
    <n v="1.88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x v="853"/>
    <s v="Managed discrete parallelism"/>
    <n v="40200"/>
    <x v="845"/>
    <n v="3.4693532338308457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x v="854"/>
    <s v="Implemented tangible approach"/>
    <n v="7900"/>
    <x v="846"/>
    <n v="0.691772151898734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x v="855"/>
    <s v="Re-engineered encompassing definition"/>
    <n v="8300"/>
    <x v="847"/>
    <n v="0.25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x v="856"/>
    <s v="Multi-lateral uniform collaboration"/>
    <n v="163600"/>
    <x v="848"/>
    <n v="0.77400977995110021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x v="857"/>
    <s v="Enterprise-wide foreground paradigm"/>
    <n v="2700"/>
    <x v="849"/>
    <n v="0.37481481481481482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x v="858"/>
    <s v="Stand-alone incremental parallelism"/>
    <n v="1000"/>
    <x v="675"/>
    <n v="5.4379999999999997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x v="859"/>
    <s v="Persevering 5thgeneration throughput"/>
    <n v="84500"/>
    <x v="850"/>
    <n v="2.2852189349112426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x v="860"/>
    <s v="Implemented object-oriented synergy"/>
    <n v="81300"/>
    <x v="851"/>
    <n v="0.38948339483394834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x v="861"/>
    <s v="Balanced demand-driven definition"/>
    <n v="800"/>
    <x v="852"/>
    <n v="3.7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x v="862"/>
    <s v="Customer-focused mobile Graphic Interface"/>
    <n v="3400"/>
    <x v="853"/>
    <n v="2.3791176470588233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x v="863"/>
    <s v="Horizontal secondary interface"/>
    <n v="170800"/>
    <x v="854"/>
    <n v="0.64036299765807958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x v="864"/>
    <s v="Virtual analyzing collaboration"/>
    <n v="1800"/>
    <x v="855"/>
    <n v="1.18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x v="865"/>
    <s v="Multi-tiered explicit focus group"/>
    <n v="150600"/>
    <x v="856"/>
    <n v="0.84824037184594958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x v="866"/>
    <s v="Multi-layered systematic knowledgebase"/>
    <n v="7800"/>
    <x v="857"/>
    <n v="0.29346153846153844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x v="867"/>
    <s v="Reverse-engineered uniform knowledge user"/>
    <n v="5800"/>
    <x v="858"/>
    <n v="2.0989655172413793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x v="868"/>
    <s v="Secured dynamic capacity"/>
    <n v="5600"/>
    <x v="859"/>
    <n v="1.697857142857143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x v="869"/>
    <s v="Devolved foreground throughput"/>
    <n v="134400"/>
    <x v="860"/>
    <n v="1.15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x v="870"/>
    <s v="Synchronized demand-driven infrastructure"/>
    <n v="3000"/>
    <x v="861"/>
    <n v="2.5859999999999999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x v="871"/>
    <s v="Realigned discrete structure"/>
    <n v="6000"/>
    <x v="862"/>
    <n v="2.3058333333333332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x v="872"/>
    <s v="Progressive grid-enabled website"/>
    <n v="8400"/>
    <x v="863"/>
    <n v="1.2821428571428573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x v="873"/>
    <s v="Organic cohesive neural-net"/>
    <n v="1700"/>
    <x v="9"/>
    <n v="1.8870588235294117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x v="874"/>
    <s v="Integrated demand-driven info-mediaries"/>
    <n v="159800"/>
    <x v="611"/>
    <n v="6.9511889862327911E-2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x v="875"/>
    <s v="Reverse-engineered client-server extranet"/>
    <n v="19800"/>
    <x v="864"/>
    <n v="7.7443434343434348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x v="876"/>
    <s v="Organized discrete encoding"/>
    <n v="8800"/>
    <x v="865"/>
    <n v="0.27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x v="877"/>
    <s v="Balanced regional flexibility"/>
    <n v="179100"/>
    <x v="866"/>
    <n v="0.52479620323841425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x v="878"/>
    <s v="Implemented multimedia time-frame"/>
    <n v="3100"/>
    <x v="867"/>
    <n v="4.0709677419354842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x v="879"/>
    <s v="Enhanced uniform service-desk"/>
    <n v="100"/>
    <x v="50"/>
    <n v="0.0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x v="880"/>
    <s v="Versatile bottom-line definition"/>
    <n v="5600"/>
    <x v="868"/>
    <n v="1.5617857142857143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x v="881"/>
    <s v="Integrated bifurcated software"/>
    <n v="1400"/>
    <x v="869"/>
    <n v="2.5242857142857145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x v="882"/>
    <s v="Assimilated next generation instruction set"/>
    <n v="41000"/>
    <x v="870"/>
    <n v="1.729268292682927E-2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x v="883"/>
    <s v="Digitized foreground array"/>
    <n v="6500"/>
    <x v="871"/>
    <n v="0.12230769230769231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x v="884"/>
    <s v="Re-engineered clear-thinking project"/>
    <n v="7900"/>
    <x v="872"/>
    <n v="1.6398734177215191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x v="885"/>
    <s v="Implemented even-keeled standardization"/>
    <n v="5500"/>
    <x v="873"/>
    <n v="1.6298181818181818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x v="886"/>
    <s v="Quality-focused asymmetric adapter"/>
    <n v="9100"/>
    <x v="874"/>
    <n v="0.20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x v="887"/>
    <s v="Networked intangible help-desk"/>
    <n v="38200"/>
    <x v="875"/>
    <n v="3.1924083769633507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x v="888"/>
    <s v="Synchronized attitude-oriented frame"/>
    <n v="1800"/>
    <x v="876"/>
    <n v="4.7894444444444444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x v="889"/>
    <s v="Proactive incremental architecture"/>
    <n v="154500"/>
    <x v="877"/>
    <n v="0.19556634304207121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x v="890"/>
    <s v="Cloned responsive standardization"/>
    <n v="5800"/>
    <x v="878"/>
    <n v="1.9894827586206896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x v="891"/>
    <s v="Reduced bifurcated pricing structure"/>
    <n v="1800"/>
    <x v="879"/>
    <n v="7.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x v="892"/>
    <s v="Re-engineered asymmetric challenge"/>
    <n v="70200"/>
    <x v="880"/>
    <n v="0.50621082621082625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x v="893"/>
    <s v="Diverse client-driven conglomeration"/>
    <n v="6400"/>
    <x v="881"/>
    <n v="0.57437499999999997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x v="894"/>
    <s v="Configurable upward-trending solution"/>
    <n v="125900"/>
    <x v="882"/>
    <n v="1.55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x v="895"/>
    <s v="Persistent bandwidth-monitored framework"/>
    <n v="3700"/>
    <x v="883"/>
    <n v="0.36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x v="896"/>
    <s v="Polarized discrete product"/>
    <n v="3600"/>
    <x v="884"/>
    <n v="0.58250000000000002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x v="897"/>
    <s v="Seamless dynamic website"/>
    <n v="3800"/>
    <x v="885"/>
    <n v="2.37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x v="898"/>
    <s v="Extended multimedia firmware"/>
    <n v="35600"/>
    <x v="886"/>
    <n v="0.58750000000000002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x v="899"/>
    <s v="Versatile directional project"/>
    <n v="5300"/>
    <x v="887"/>
    <n v="1.82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x v="900"/>
    <s v="Profound directional knowledge user"/>
    <n v="160400"/>
    <x v="888"/>
    <n v="7.5436408977556111E-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x v="901"/>
    <s v="Ameliorated logistical capability"/>
    <n v="51400"/>
    <x v="889"/>
    <n v="1.7595330739299611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x v="902"/>
    <s v="Sharable discrete definition"/>
    <n v="1700"/>
    <x v="890"/>
    <n v="2.3788235294117648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x v="903"/>
    <s v="User-friendly next generation core"/>
    <n v="39400"/>
    <x v="891"/>
    <n v="4.8805076142131982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x v="904"/>
    <s v="Profit-focused empowering system engine"/>
    <n v="3000"/>
    <x v="892"/>
    <n v="2.2406666666666668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x v="905"/>
    <s v="Synchronized cohesive encoding"/>
    <n v="8700"/>
    <x v="893"/>
    <n v="0.18126436781609195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x v="906"/>
    <s v="Synergistic dynamic utilization"/>
    <n v="7200"/>
    <x v="894"/>
    <n v="0.45847222222222223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x v="907"/>
    <s v="Triple-buffered bi-directional model"/>
    <n v="167400"/>
    <x v="895"/>
    <n v="1.17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x v="908"/>
    <s v="Polarized tertiary function"/>
    <n v="5500"/>
    <x v="896"/>
    <n v="2.173090909090909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x v="909"/>
    <s v="Configurable fault-tolerant structure"/>
    <n v="3500"/>
    <x v="897"/>
    <n v="1.12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x v="910"/>
    <s v="Digitized 24/7 budgetary management"/>
    <n v="7900"/>
    <x v="898"/>
    <n v="0.7251898734177215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x v="911"/>
    <s v="Stand-alone zero tolerance algorithm"/>
    <n v="2300"/>
    <x v="899"/>
    <n v="2.1230434782608696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x v="912"/>
    <s v="Implemented tangible support"/>
    <n v="73000"/>
    <x v="900"/>
    <n v="2.39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x v="913"/>
    <s v="Reactive radical framework"/>
    <n v="6200"/>
    <x v="901"/>
    <n v="1.81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x v="914"/>
    <s v="Object-based full-range knowledge user"/>
    <n v="6100"/>
    <x v="902"/>
    <n v="1.6413114754098361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x v="591"/>
    <s v="Enhanced composite contingency"/>
    <n v="103200"/>
    <x v="903"/>
    <n v="1.6375968992248063E-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x v="915"/>
    <s v="Cloned fresh-thinking model"/>
    <n v="171000"/>
    <x v="904"/>
    <n v="0.49643859649122807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x v="916"/>
    <s v="Total dedicated benchmark"/>
    <n v="9200"/>
    <x v="905"/>
    <n v="1.09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x v="917"/>
    <s v="Streamlined human-resource Graphic Interface"/>
    <n v="7800"/>
    <x v="906"/>
    <n v="0.49217948717948717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x v="918"/>
    <s v="Upgradable analyzing core"/>
    <n v="9900"/>
    <x v="907"/>
    <n v="0.62232323232323228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x v="919"/>
    <s v="Profound exuding pricing structure"/>
    <n v="43000"/>
    <x v="908"/>
    <n v="0.13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x v="916"/>
    <s v="Horizontal optimizing model"/>
    <n v="9600"/>
    <x v="909"/>
    <n v="0.64635416666666667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x v="920"/>
    <s v="Synchronized fault-tolerant algorithm"/>
    <n v="7500"/>
    <x v="910"/>
    <n v="1.5958666666666668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x v="921"/>
    <s v="Streamlined 5thgeneration intranet"/>
    <n v="10000"/>
    <x v="911"/>
    <n v="0.81420000000000003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x v="922"/>
    <s v="Cross-group clear-thinking task-force"/>
    <n v="172000"/>
    <x v="912"/>
    <n v="0.32444767441860467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x v="923"/>
    <s v="Public-key bandwidth-monitored intranet"/>
    <n v="153700"/>
    <x v="913"/>
    <n v="9.9141184124918666E-2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x v="924"/>
    <s v="Upgradable clear-thinking hardware"/>
    <n v="3600"/>
    <x v="914"/>
    <n v="0.26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x v="925"/>
    <s v="Integrated holistic paradigm"/>
    <n v="9400"/>
    <x v="915"/>
    <n v="0.62957446808510642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x v="926"/>
    <s v="Seamless clear-thinking conglomeration"/>
    <n v="5900"/>
    <x v="916"/>
    <n v="1.61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x v="927"/>
    <s v="Persistent content-based methodology"/>
    <n v="100"/>
    <x v="297"/>
    <n v="0.0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x v="928"/>
    <s v="Re-engineered 24hour matrix"/>
    <n v="14500"/>
    <x v="917"/>
    <n v="10.96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x v="929"/>
    <s v="Virtual multi-tasking core"/>
    <n v="145500"/>
    <x v="918"/>
    <n v="0.70094158075601376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x v="930"/>
    <s v="Streamlined fault-tolerant conglomeration"/>
    <n v="3300"/>
    <x v="919"/>
    <n v="0.6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x v="931"/>
    <s v="Enterprise-wide client-driven policy"/>
    <n v="42600"/>
    <x v="920"/>
    <n v="3.670985915492957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x v="932"/>
    <s v="Function-based next generation emulation"/>
    <n v="700"/>
    <x v="921"/>
    <n v="11.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x v="933"/>
    <s v="Re-engineered composite focus group"/>
    <n v="187600"/>
    <x v="922"/>
    <n v="0.19028784648187633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x v="934"/>
    <s v="Profound mission-critical function"/>
    <n v="9800"/>
    <x v="923"/>
    <n v="1.26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x v="935"/>
    <s v="De-engineered zero-defect open system"/>
    <n v="1100"/>
    <x v="924"/>
    <n v="7.3463636363636367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x v="936"/>
    <s v="Operative hybrid utilization"/>
    <n v="145000"/>
    <x v="925"/>
    <n v="4.5731034482758622E-2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x v="937"/>
    <s v="Function-based interactive matrix"/>
    <n v="5500"/>
    <x v="926"/>
    <n v="0.85054545454545449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x v="938"/>
    <s v="Optimized content-based collaboration"/>
    <n v="5700"/>
    <x v="927"/>
    <n v="1.19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x v="939"/>
    <s v="User-centric cohesive policy"/>
    <n v="3600"/>
    <x v="928"/>
    <n v="2.9602777777777778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x v="940"/>
    <s v="Ergonomic methodical hub"/>
    <n v="5900"/>
    <x v="929"/>
    <n v="0.84694915254237291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x v="941"/>
    <s v="Devolved disintermediate encryption"/>
    <n v="3700"/>
    <x v="930"/>
    <n v="3.5578378378378379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x v="942"/>
    <s v="Phased clear-thinking policy"/>
    <n v="2200"/>
    <x v="931"/>
    <n v="3.8640909090909092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x v="411"/>
    <s v="Seamless solution-oriented capacity"/>
    <n v="1700"/>
    <x v="932"/>
    <n v="7.9223529411764702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x v="943"/>
    <s v="Organized human-resource attitude"/>
    <n v="88400"/>
    <x v="933"/>
    <n v="1.3703393665158372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x v="944"/>
    <s v="Open-architected disintermediate budgetary management"/>
    <n v="2400"/>
    <x v="934"/>
    <n v="3.3820833333333336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x v="945"/>
    <s v="Multi-lateral radical solution"/>
    <n v="7900"/>
    <x v="935"/>
    <n v="1.08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x v="946"/>
    <s v="Inverse context-sensitive info-mediaries"/>
    <n v="94900"/>
    <x v="936"/>
    <n v="0.60757639620653314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x v="947"/>
    <s v="Versatile neutral workforce"/>
    <n v="5100"/>
    <x v="937"/>
    <n v="0.27725490196078434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x v="948"/>
    <s v="Multi-tiered systematic knowledge user"/>
    <n v="42700"/>
    <x v="938"/>
    <n v="2.28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x v="949"/>
    <s v="Programmable multi-state algorithm"/>
    <n v="121100"/>
    <x v="939"/>
    <n v="0.21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x v="950"/>
    <s v="Multi-channeled reciprocal interface"/>
    <n v="800"/>
    <x v="940"/>
    <n v="3.73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x v="951"/>
    <s v="Right-sized maximized migration"/>
    <n v="5400"/>
    <x v="941"/>
    <n v="1.5492592592592593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x v="952"/>
    <s v="Self-enabling value-added artificial intelligence"/>
    <n v="4000"/>
    <x v="942"/>
    <n v="3.22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x v="597"/>
    <s v="Vision-oriented interactive solution"/>
    <n v="7000"/>
    <x v="943"/>
    <n v="0.73957142857142855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x v="953"/>
    <s v="Fundamental user-facing productivity"/>
    <n v="1000"/>
    <x v="944"/>
    <n v="8.64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x v="954"/>
    <s v="Innovative well-modulated capability"/>
    <n v="60200"/>
    <x v="945"/>
    <n v="1.432624584717608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x v="955"/>
    <s v="Universal fault-tolerant orchestration"/>
    <n v="195200"/>
    <x v="946"/>
    <n v="0.40281762295081969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x v="956"/>
    <s v="Grass-roots executive synergy"/>
    <n v="6700"/>
    <x v="947"/>
    <n v="1.78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x v="957"/>
    <s v="Multi-layered optimal application"/>
    <n v="7200"/>
    <x v="948"/>
    <n v="0.84930555555555554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x v="958"/>
    <s v="Business-focused full-range core"/>
    <n v="129100"/>
    <x v="949"/>
    <n v="1.4593648334624323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x v="959"/>
    <s v="Exclusive system-worthy Graphic Interface"/>
    <n v="6500"/>
    <x v="950"/>
    <n v="1.5246153846153847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x v="960"/>
    <s v="Enhanced optimal ability"/>
    <n v="170600"/>
    <x v="951"/>
    <n v="0.67129542790152408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x v="961"/>
    <s v="Optional zero administration neural-net"/>
    <n v="7800"/>
    <x v="952"/>
    <n v="0.40307692307692305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x v="962"/>
    <s v="Ameliorated foreground focus group"/>
    <n v="6200"/>
    <x v="953"/>
    <n v="2.1679032258064517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x v="963"/>
    <s v="Triple-buffered multi-tasking matrices"/>
    <n v="9400"/>
    <x v="802"/>
    <n v="0.52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x v="964"/>
    <s v="Versatile dedicated migration"/>
    <n v="2400"/>
    <x v="954"/>
    <n v="4.9958333333333336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x v="965"/>
    <s v="Devolved foreground customer loyalty"/>
    <n v="7800"/>
    <x v="955"/>
    <n v="0.87679487179487181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x v="509"/>
    <s v="Reduced reciprocal focus group"/>
    <n v="9800"/>
    <x v="551"/>
    <n v="1.13173469387755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x v="966"/>
    <s v="Networked global migration"/>
    <n v="3100"/>
    <x v="956"/>
    <n v="4.26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x v="967"/>
    <s v="De-engineered even-keeled definition"/>
    <n v="9800"/>
    <x v="957"/>
    <n v="0.77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x v="968"/>
    <s v="Implemented bi-directional flexibility"/>
    <n v="141100"/>
    <x v="958"/>
    <n v="0.52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x v="969"/>
    <s v="Vision-oriented scalable definition"/>
    <n v="97300"/>
    <x v="959"/>
    <n v="1.5746762589928058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x v="970"/>
    <s v="Future-proofed upward-trending migration"/>
    <n v="6600"/>
    <x v="960"/>
    <n v="0.72939393939393937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x v="971"/>
    <s v="Right-sized full-range throughput"/>
    <n v="7600"/>
    <x v="961"/>
    <n v="0.60565789473684206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x v="972"/>
    <s v="Polarized composite customer loyalty"/>
    <n v="66600"/>
    <x v="962"/>
    <n v="0.5679129129129129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x v="973"/>
    <s v="Expanded eco-centric policy"/>
    <n v="111100"/>
    <x v="963"/>
    <n v="0.56542754275427543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B9858-E2EE-444B-B57A-15FE2D5E5E9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4:F15" firstHeaderRow="1" firstDataRow="2" firstDataCol="1" rowPageCount="1" colPageCount="1"/>
  <pivotFields count="22">
    <pivotField showAll="0"/>
    <pivotField showAll="0"/>
    <pivotField showAll="0"/>
    <pivotField numFmtId="1" showAll="0"/>
    <pivotField numFmtId="1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714C9-8730-4D3B-9875-320F54E69BB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F30" firstHeaderRow="1" firstDataRow="2" firstDataCol="1" rowPageCount="2" colPageCount="1"/>
  <pivotFields count="22">
    <pivotField showAll="0"/>
    <pivotField showAll="0"/>
    <pivotField showAll="0"/>
    <pivotField numFmtId="1" showAll="0"/>
    <pivotField numFmtId="1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153EF-7E52-4CA8-9570-A8F7312836E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1" showAll="0"/>
    <pivotField numFmtId="1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activeCell="O3" sqref="O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2F0E-FEB2-4A2D-B8B1-9C8475A887BF}">
  <sheetPr codeName="Sheet2"/>
  <dimension ref="A1:X1005"/>
  <sheetViews>
    <sheetView tabSelected="1" workbookViewId="0">
      <selection activeCell="E3" sqref="E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5" width="12.08203125" style="11" bestFit="1" customWidth="1"/>
    <col min="6" max="6" width="14.25" style="7" bestFit="1" customWidth="1"/>
    <col min="8" max="8" width="13" bestFit="1" customWidth="1"/>
    <col min="9" max="9" width="16.08203125" style="8" bestFit="1" customWidth="1"/>
    <col min="12" max="13" width="11.1640625" bestFit="1" customWidth="1"/>
    <col min="14" max="14" width="22.33203125" style="16" bestFit="1" customWidth="1"/>
    <col min="15" max="15" width="22.1640625" style="14" customWidth="1"/>
    <col min="18" max="18" width="35.75" customWidth="1"/>
    <col min="19" max="19" width="22.25" bestFit="1" customWidth="1"/>
    <col min="20" max="20" width="14.75" bestFit="1" customWidth="1"/>
  </cols>
  <sheetData>
    <row r="1" spans="1:24" s="1" customFormat="1" x14ac:dyDescent="0.35">
      <c r="A1" s="1" t="s">
        <v>2027</v>
      </c>
      <c r="B1" s="1" t="s">
        <v>0</v>
      </c>
      <c r="C1" s="2" t="s">
        <v>1</v>
      </c>
      <c r="D1" s="10" t="s">
        <v>2</v>
      </c>
      <c r="E1" s="10" t="s">
        <v>3</v>
      </c>
      <c r="F1" s="6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5" t="s">
        <v>2071</v>
      </c>
      <c r="O1" s="13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4" x14ac:dyDescent="0.35">
      <c r="A2">
        <v>0</v>
      </c>
      <c r="B2" t="s">
        <v>12</v>
      </c>
      <c r="C2" s="3" t="s">
        <v>13</v>
      </c>
      <c r="D2" s="11">
        <v>100</v>
      </c>
      <c r="E2" s="11">
        <v>0</v>
      </c>
      <c r="F2" s="12">
        <f ca="1">VALUE(LEFT(TEXT(F2,"000.0000%"),0))</f>
        <v>0</v>
      </c>
      <c r="G2" t="s">
        <v>14</v>
      </c>
      <c r="H2">
        <v>0</v>
      </c>
      <c r="I2" s="11">
        <v>0</v>
      </c>
      <c r="J2" t="s">
        <v>15</v>
      </c>
      <c r="K2" t="s">
        <v>16</v>
      </c>
      <c r="L2">
        <v>1448690400</v>
      </c>
      <c r="M2">
        <v>1450159200</v>
      </c>
      <c r="N2" s="16">
        <f t="shared" ref="N2:N65" si="0">(((L2/60)/60)/24)+DATE(1970,1,1)</f>
        <v>42336.25</v>
      </c>
      <c r="O2" s="17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1"/>
      <c r="V2" s="1"/>
      <c r="W2" s="1"/>
      <c r="X2" s="1"/>
    </row>
    <row r="3" spans="1:24" x14ac:dyDescent="0.35">
      <c r="A3">
        <v>1</v>
      </c>
      <c r="B3" t="s">
        <v>18</v>
      </c>
      <c r="C3" s="3" t="s">
        <v>19</v>
      </c>
      <c r="D3" s="11">
        <v>1400</v>
      </c>
      <c r="E3" s="11">
        <v>14560</v>
      </c>
      <c r="F3" s="12">
        <f t="shared" ref="F3:F66" si="2">E3/D3</f>
        <v>10.4</v>
      </c>
      <c r="G3" t="s">
        <v>20</v>
      </c>
      <c r="H3">
        <v>158</v>
      </c>
      <c r="I3" s="8">
        <f t="shared" ref="I3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6">
        <f t="shared" si="0"/>
        <v>41870.208333333336</v>
      </c>
      <c r="O3" s="17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 s="1"/>
      <c r="V3" s="1"/>
      <c r="W3" s="1"/>
      <c r="X3" s="1"/>
    </row>
    <row r="4" spans="1:24" ht="31" x14ac:dyDescent="0.35">
      <c r="A4">
        <v>2</v>
      </c>
      <c r="B4" t="s">
        <v>24</v>
      </c>
      <c r="C4" s="3" t="s">
        <v>25</v>
      </c>
      <c r="D4" s="11">
        <v>108400</v>
      </c>
      <c r="E4" s="11">
        <v>142523</v>
      </c>
      <c r="F4" s="12">
        <f t="shared" si="2"/>
        <v>1.3147878228782288</v>
      </c>
      <c r="G4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6">
        <f t="shared" si="0"/>
        <v>41595.25</v>
      </c>
      <c r="O4" s="17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 s="1"/>
      <c r="V4" s="1"/>
      <c r="W4" s="1"/>
      <c r="X4" s="1"/>
    </row>
    <row r="5" spans="1:24" ht="31" x14ac:dyDescent="0.35">
      <c r="A5">
        <v>3</v>
      </c>
      <c r="B5" t="s">
        <v>29</v>
      </c>
      <c r="C5" s="3" t="s">
        <v>30</v>
      </c>
      <c r="D5" s="11">
        <v>4200</v>
      </c>
      <c r="E5" s="11">
        <v>2477</v>
      </c>
      <c r="F5" s="12">
        <f t="shared" si="2"/>
        <v>0.58976190476190471</v>
      </c>
      <c r="G5" t="s">
        <v>14</v>
      </c>
      <c r="H5">
        <v>24</v>
      </c>
      <c r="I5" s="8">
        <f t="shared" ref="I5:I68" si="4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6">
        <f t="shared" si="0"/>
        <v>43688.208333333328</v>
      </c>
      <c r="O5" s="17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 s="1"/>
      <c r="V5" s="1"/>
      <c r="W5" s="1"/>
      <c r="X5" s="1"/>
    </row>
    <row r="6" spans="1:24" x14ac:dyDescent="0.35">
      <c r="A6">
        <v>4</v>
      </c>
      <c r="B6" t="s">
        <v>31</v>
      </c>
      <c r="C6" s="3" t="s">
        <v>32</v>
      </c>
      <c r="D6" s="11">
        <v>7600</v>
      </c>
      <c r="E6" s="11">
        <v>5265</v>
      </c>
      <c r="F6" s="12">
        <f t="shared" si="2"/>
        <v>0.69276315789473686</v>
      </c>
      <c r="G6" t="s">
        <v>14</v>
      </c>
      <c r="H6">
        <v>53</v>
      </c>
      <c r="I6" s="8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6">
        <f t="shared" si="0"/>
        <v>43485.25</v>
      </c>
      <c r="O6" s="17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 s="1"/>
      <c r="V6" s="1"/>
      <c r="W6" s="1"/>
      <c r="X6" s="1"/>
    </row>
    <row r="7" spans="1:24" x14ac:dyDescent="0.35">
      <c r="A7">
        <v>5</v>
      </c>
      <c r="B7" t="s">
        <v>34</v>
      </c>
      <c r="C7" s="3" t="s">
        <v>35</v>
      </c>
      <c r="D7" s="11">
        <v>7600</v>
      </c>
      <c r="E7" s="11">
        <v>13195</v>
      </c>
      <c r="F7" s="12">
        <f t="shared" si="2"/>
        <v>1.7361842105263159</v>
      </c>
      <c r="G7" t="s">
        <v>20</v>
      </c>
      <c r="H7">
        <v>174</v>
      </c>
      <c r="I7" s="8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6">
        <f t="shared" si="0"/>
        <v>41149.208333333336</v>
      </c>
      <c r="O7" s="17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 s="1"/>
      <c r="V7" s="1"/>
      <c r="W7" s="1"/>
      <c r="X7" s="1"/>
    </row>
    <row r="8" spans="1:24" x14ac:dyDescent="0.35">
      <c r="A8">
        <v>6</v>
      </c>
      <c r="B8" t="s">
        <v>38</v>
      </c>
      <c r="C8" s="3" t="s">
        <v>39</v>
      </c>
      <c r="D8" s="11">
        <v>5200</v>
      </c>
      <c r="E8" s="11">
        <v>1090</v>
      </c>
      <c r="F8" s="12">
        <f t="shared" si="2"/>
        <v>0.20961538461538462</v>
      </c>
      <c r="G8" t="s">
        <v>14</v>
      </c>
      <c r="H8">
        <v>18</v>
      </c>
      <c r="I8" s="8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6">
        <f t="shared" si="0"/>
        <v>42991.208333333328</v>
      </c>
      <c r="O8" s="17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 s="1"/>
      <c r="V8" s="1"/>
      <c r="W8" s="1"/>
      <c r="X8" s="1"/>
    </row>
    <row r="9" spans="1:24" x14ac:dyDescent="0.35">
      <c r="A9">
        <v>7</v>
      </c>
      <c r="B9" t="s">
        <v>43</v>
      </c>
      <c r="C9" s="3" t="s">
        <v>44</v>
      </c>
      <c r="D9" s="11">
        <v>4500</v>
      </c>
      <c r="E9" s="11">
        <v>14741</v>
      </c>
      <c r="F9" s="12">
        <f t="shared" si="2"/>
        <v>3.2757777777777779</v>
      </c>
      <c r="G9" t="s">
        <v>20</v>
      </c>
      <c r="H9">
        <v>227</v>
      </c>
      <c r="I9" s="8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6">
        <f t="shared" si="0"/>
        <v>42229.208333333328</v>
      </c>
      <c r="O9" s="17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 s="1"/>
      <c r="V9" s="1"/>
      <c r="W9" s="1"/>
      <c r="X9" s="1"/>
    </row>
    <row r="10" spans="1:24" x14ac:dyDescent="0.35">
      <c r="A10">
        <v>8</v>
      </c>
      <c r="B10" t="s">
        <v>45</v>
      </c>
      <c r="C10" s="3" t="s">
        <v>46</v>
      </c>
      <c r="D10" s="11">
        <v>110100</v>
      </c>
      <c r="E10" s="11">
        <v>21946</v>
      </c>
      <c r="F10" s="12">
        <f t="shared" si="2"/>
        <v>0.19932788374205268</v>
      </c>
      <c r="G10" t="s">
        <v>47</v>
      </c>
      <c r="H10">
        <v>708</v>
      </c>
      <c r="I10" s="8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6">
        <f t="shared" si="0"/>
        <v>40399.208333333336</v>
      </c>
      <c r="O10" s="17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 s="1"/>
      <c r="V10" s="1"/>
      <c r="W10" s="1"/>
      <c r="X10" s="1"/>
    </row>
    <row r="11" spans="1:24" x14ac:dyDescent="0.35">
      <c r="A11">
        <v>9</v>
      </c>
      <c r="B11" t="s">
        <v>48</v>
      </c>
      <c r="C11" s="3" t="s">
        <v>49</v>
      </c>
      <c r="D11" s="11">
        <v>6200</v>
      </c>
      <c r="E11" s="11">
        <v>3208</v>
      </c>
      <c r="F11" s="12">
        <f t="shared" si="2"/>
        <v>0.51741935483870971</v>
      </c>
      <c r="G11" t="s">
        <v>14</v>
      </c>
      <c r="H11">
        <v>44</v>
      </c>
      <c r="I11" s="8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6">
        <f t="shared" si="0"/>
        <v>41536.208333333336</v>
      </c>
      <c r="O11" s="17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 s="1"/>
      <c r="V11" s="1"/>
      <c r="W11" s="1"/>
      <c r="X11" s="1"/>
    </row>
    <row r="12" spans="1:24" x14ac:dyDescent="0.35">
      <c r="A12">
        <v>10</v>
      </c>
      <c r="B12" t="s">
        <v>51</v>
      </c>
      <c r="C12" s="3" t="s">
        <v>52</v>
      </c>
      <c r="D12" s="11">
        <v>5200</v>
      </c>
      <c r="E12" s="11">
        <v>13838</v>
      </c>
      <c r="F12" s="12">
        <f t="shared" si="2"/>
        <v>2.6611538461538462</v>
      </c>
      <c r="G12" t="s">
        <v>20</v>
      </c>
      <c r="H12">
        <v>220</v>
      </c>
      <c r="I12" s="8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16">
        <f t="shared" si="0"/>
        <v>40404.208333333336</v>
      </c>
      <c r="O12" s="17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 s="1"/>
      <c r="V12" s="1"/>
      <c r="W12" s="1"/>
      <c r="X12" s="1"/>
    </row>
    <row r="13" spans="1:24" ht="31" x14ac:dyDescent="0.35">
      <c r="A13">
        <v>11</v>
      </c>
      <c r="B13" t="s">
        <v>54</v>
      </c>
      <c r="C13" s="3" t="s">
        <v>55</v>
      </c>
      <c r="D13" s="11">
        <v>6300</v>
      </c>
      <c r="E13" s="11">
        <v>3030</v>
      </c>
      <c r="F13" s="12">
        <f t="shared" si="2"/>
        <v>0.48095238095238096</v>
      </c>
      <c r="G13" t="s">
        <v>14</v>
      </c>
      <c r="H13">
        <v>27</v>
      </c>
      <c r="I13" s="8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6">
        <f t="shared" si="0"/>
        <v>40442.208333333336</v>
      </c>
      <c r="O13" s="17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 s="1"/>
      <c r="V13" s="1"/>
      <c r="W13" s="1"/>
      <c r="X13" s="1"/>
    </row>
    <row r="14" spans="1:24" x14ac:dyDescent="0.35">
      <c r="A14">
        <v>12</v>
      </c>
      <c r="B14" t="s">
        <v>56</v>
      </c>
      <c r="C14" s="3" t="s">
        <v>57</v>
      </c>
      <c r="D14" s="11">
        <v>6300</v>
      </c>
      <c r="E14" s="11">
        <v>5629</v>
      </c>
      <c r="F14" s="12">
        <f t="shared" si="2"/>
        <v>0.89349206349206345</v>
      </c>
      <c r="G14" t="s">
        <v>14</v>
      </c>
      <c r="H14">
        <v>55</v>
      </c>
      <c r="I14" s="8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6">
        <f t="shared" si="0"/>
        <v>43760.208333333328</v>
      </c>
      <c r="O14" s="17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 s="1"/>
      <c r="V14" s="1"/>
      <c r="W14" s="1"/>
      <c r="X14" s="1"/>
    </row>
    <row r="15" spans="1:24" ht="31" x14ac:dyDescent="0.35">
      <c r="A15">
        <v>13</v>
      </c>
      <c r="B15" t="s">
        <v>58</v>
      </c>
      <c r="C15" s="3" t="s">
        <v>59</v>
      </c>
      <c r="D15" s="11">
        <v>4200</v>
      </c>
      <c r="E15" s="11">
        <v>10295</v>
      </c>
      <c r="F15" s="12">
        <f t="shared" si="2"/>
        <v>2.4511904761904764</v>
      </c>
      <c r="G15" t="s">
        <v>20</v>
      </c>
      <c r="H15">
        <v>98</v>
      </c>
      <c r="I15" s="8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6">
        <f t="shared" si="0"/>
        <v>42532.208333333328</v>
      </c>
      <c r="O15" s="17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 s="1"/>
      <c r="V15" s="1"/>
      <c r="W15" s="1"/>
      <c r="X15" s="1"/>
    </row>
    <row r="16" spans="1:24" x14ac:dyDescent="0.35">
      <c r="A16">
        <v>14</v>
      </c>
      <c r="B16" t="s">
        <v>61</v>
      </c>
      <c r="C16" s="3" t="s">
        <v>62</v>
      </c>
      <c r="D16" s="11">
        <v>28200</v>
      </c>
      <c r="E16" s="11">
        <v>18829</v>
      </c>
      <c r="F16" s="12">
        <f t="shared" si="2"/>
        <v>0.66769503546099296</v>
      </c>
      <c r="G16" t="s">
        <v>14</v>
      </c>
      <c r="H16">
        <v>200</v>
      </c>
      <c r="I16" s="8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6">
        <f t="shared" si="0"/>
        <v>40974.25</v>
      </c>
      <c r="O16" s="17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 s="1"/>
      <c r="V16" s="1"/>
      <c r="W16" s="1"/>
      <c r="X16" s="1"/>
    </row>
    <row r="17" spans="1:24" x14ac:dyDescent="0.35">
      <c r="A17">
        <v>15</v>
      </c>
      <c r="B17" t="s">
        <v>63</v>
      </c>
      <c r="C17" s="3" t="s">
        <v>64</v>
      </c>
      <c r="D17" s="11">
        <v>81200</v>
      </c>
      <c r="E17" s="11">
        <v>38414</v>
      </c>
      <c r="F17" s="12">
        <f t="shared" si="2"/>
        <v>0.47307881773399013</v>
      </c>
      <c r="G17" t="s">
        <v>14</v>
      </c>
      <c r="H17">
        <v>452</v>
      </c>
      <c r="I17" s="8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6">
        <f t="shared" si="0"/>
        <v>43809.25</v>
      </c>
      <c r="O17" s="17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 s="1"/>
      <c r="V17" s="1"/>
      <c r="W17" s="1"/>
      <c r="X17" s="1"/>
    </row>
    <row r="18" spans="1:24" x14ac:dyDescent="0.35">
      <c r="A18">
        <v>16</v>
      </c>
      <c r="B18" t="s">
        <v>66</v>
      </c>
      <c r="C18" s="3" t="s">
        <v>67</v>
      </c>
      <c r="D18" s="11">
        <v>1700</v>
      </c>
      <c r="E18" s="11">
        <v>11041</v>
      </c>
      <c r="F18" s="12">
        <f t="shared" si="2"/>
        <v>6.4947058823529416</v>
      </c>
      <c r="G18" t="s">
        <v>20</v>
      </c>
      <c r="H18">
        <v>100</v>
      </c>
      <c r="I18" s="8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16">
        <f t="shared" si="0"/>
        <v>41661.25</v>
      </c>
      <c r="O18" s="17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 s="1"/>
      <c r="V18" s="1"/>
      <c r="W18" s="1"/>
      <c r="X18" s="1"/>
    </row>
    <row r="19" spans="1:24" x14ac:dyDescent="0.35">
      <c r="A19">
        <v>17</v>
      </c>
      <c r="B19" t="s">
        <v>69</v>
      </c>
      <c r="C19" s="3" t="s">
        <v>70</v>
      </c>
      <c r="D19" s="11">
        <v>84600</v>
      </c>
      <c r="E19" s="11">
        <v>134845</v>
      </c>
      <c r="F19" s="12">
        <f t="shared" si="2"/>
        <v>1.5939125295508274</v>
      </c>
      <c r="G19" t="s">
        <v>20</v>
      </c>
      <c r="H19">
        <v>1249</v>
      </c>
      <c r="I19" s="8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6">
        <f t="shared" si="0"/>
        <v>40555.25</v>
      </c>
      <c r="O19" s="17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 s="1"/>
      <c r="V19" s="1"/>
      <c r="W19" s="1"/>
      <c r="X19" s="1"/>
    </row>
    <row r="20" spans="1:24" x14ac:dyDescent="0.35">
      <c r="A20">
        <v>18</v>
      </c>
      <c r="B20" t="s">
        <v>72</v>
      </c>
      <c r="C20" s="3" t="s">
        <v>73</v>
      </c>
      <c r="D20" s="11">
        <v>9100</v>
      </c>
      <c r="E20" s="11">
        <v>6089</v>
      </c>
      <c r="F20" s="12">
        <f t="shared" si="2"/>
        <v>0.66912087912087914</v>
      </c>
      <c r="G20" t="s">
        <v>74</v>
      </c>
      <c r="H20">
        <v>135</v>
      </c>
      <c r="I20" s="8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6">
        <f t="shared" si="0"/>
        <v>43351.208333333328</v>
      </c>
      <c r="O20" s="17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 s="1"/>
      <c r="V20" s="1"/>
      <c r="W20" s="1"/>
      <c r="X20" s="1"/>
    </row>
    <row r="21" spans="1:24" x14ac:dyDescent="0.35">
      <c r="A21">
        <v>19</v>
      </c>
      <c r="B21" t="s">
        <v>75</v>
      </c>
      <c r="C21" s="3" t="s">
        <v>76</v>
      </c>
      <c r="D21" s="11">
        <v>62500</v>
      </c>
      <c r="E21" s="11">
        <v>30331</v>
      </c>
      <c r="F21" s="12">
        <f t="shared" si="2"/>
        <v>0.48529600000000001</v>
      </c>
      <c r="G21" t="s">
        <v>14</v>
      </c>
      <c r="H21">
        <v>674</v>
      </c>
      <c r="I21" s="8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6">
        <f t="shared" si="0"/>
        <v>43528.25</v>
      </c>
      <c r="O21" s="17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 s="1"/>
      <c r="V21" s="1"/>
      <c r="W21" s="1"/>
      <c r="X21" s="1"/>
    </row>
    <row r="22" spans="1:24" x14ac:dyDescent="0.35">
      <c r="A22">
        <v>20</v>
      </c>
      <c r="B22" t="s">
        <v>77</v>
      </c>
      <c r="C22" s="3" t="s">
        <v>78</v>
      </c>
      <c r="D22" s="11">
        <v>131800</v>
      </c>
      <c r="E22" s="11">
        <v>147936</v>
      </c>
      <c r="F22" s="12">
        <f t="shared" si="2"/>
        <v>1.1224279210925645</v>
      </c>
      <c r="G22" t="s">
        <v>20</v>
      </c>
      <c r="H22">
        <v>1396</v>
      </c>
      <c r="I22" s="8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6">
        <f t="shared" si="0"/>
        <v>41848.208333333336</v>
      </c>
      <c r="O22" s="17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 s="1"/>
      <c r="V22" s="1"/>
      <c r="W22" s="1"/>
      <c r="X22" s="1"/>
    </row>
    <row r="23" spans="1:24" x14ac:dyDescent="0.35">
      <c r="A23">
        <v>21</v>
      </c>
      <c r="B23" t="s">
        <v>79</v>
      </c>
      <c r="C23" s="3" t="s">
        <v>80</v>
      </c>
      <c r="D23" s="11">
        <v>94000</v>
      </c>
      <c r="E23" s="11">
        <v>38533</v>
      </c>
      <c r="F23" s="12">
        <f t="shared" si="2"/>
        <v>0.40992553191489361</v>
      </c>
      <c r="G23" t="s">
        <v>14</v>
      </c>
      <c r="H23">
        <v>558</v>
      </c>
      <c r="I23" s="8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6">
        <f t="shared" si="0"/>
        <v>40770.208333333336</v>
      </c>
      <c r="O23" s="17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 s="1"/>
      <c r="V23" s="1"/>
      <c r="W23" s="1"/>
      <c r="X23" s="1"/>
    </row>
    <row r="24" spans="1:24" x14ac:dyDescent="0.35">
      <c r="A24">
        <v>22</v>
      </c>
      <c r="B24" t="s">
        <v>81</v>
      </c>
      <c r="C24" s="3" t="s">
        <v>82</v>
      </c>
      <c r="D24" s="11">
        <v>59100</v>
      </c>
      <c r="E24" s="11">
        <v>75690</v>
      </c>
      <c r="F24" s="12">
        <f t="shared" si="2"/>
        <v>1.2807106598984772</v>
      </c>
      <c r="G24" t="s">
        <v>20</v>
      </c>
      <c r="H24">
        <v>890</v>
      </c>
      <c r="I24" s="8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6">
        <f t="shared" si="0"/>
        <v>43193.208333333328</v>
      </c>
      <c r="O24" s="17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 s="1"/>
      <c r="V24" s="1"/>
      <c r="W24" s="1"/>
      <c r="X24" s="1"/>
    </row>
    <row r="25" spans="1:24" x14ac:dyDescent="0.35">
      <c r="A25">
        <v>23</v>
      </c>
      <c r="B25" t="s">
        <v>83</v>
      </c>
      <c r="C25" s="3" t="s">
        <v>84</v>
      </c>
      <c r="D25" s="11">
        <v>4500</v>
      </c>
      <c r="E25" s="11">
        <v>14942</v>
      </c>
      <c r="F25" s="12">
        <f t="shared" si="2"/>
        <v>3.3204444444444445</v>
      </c>
      <c r="G25" t="s">
        <v>20</v>
      </c>
      <c r="H25">
        <v>142</v>
      </c>
      <c r="I25" s="8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6">
        <f t="shared" si="0"/>
        <v>43510.25</v>
      </c>
      <c r="O25" s="17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 s="1"/>
      <c r="V25" s="1"/>
      <c r="W25" s="1"/>
      <c r="X25" s="1"/>
    </row>
    <row r="26" spans="1:24" x14ac:dyDescent="0.35">
      <c r="A26">
        <v>24</v>
      </c>
      <c r="B26" t="s">
        <v>85</v>
      </c>
      <c r="C26" s="3" t="s">
        <v>86</v>
      </c>
      <c r="D26" s="11">
        <v>92400</v>
      </c>
      <c r="E26" s="11">
        <v>104257</v>
      </c>
      <c r="F26" s="12">
        <f t="shared" si="2"/>
        <v>1.1283225108225108</v>
      </c>
      <c r="G26" t="s">
        <v>20</v>
      </c>
      <c r="H26">
        <v>2673</v>
      </c>
      <c r="I26" s="8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6">
        <f t="shared" si="0"/>
        <v>41811.208333333336</v>
      </c>
      <c r="O26" s="17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 s="1"/>
      <c r="V26" s="1"/>
      <c r="W26" s="1"/>
      <c r="X26" s="1"/>
    </row>
    <row r="27" spans="1:24" x14ac:dyDescent="0.35">
      <c r="A27">
        <v>25</v>
      </c>
      <c r="B27" t="s">
        <v>87</v>
      </c>
      <c r="C27" s="3" t="s">
        <v>88</v>
      </c>
      <c r="D27" s="11">
        <v>5500</v>
      </c>
      <c r="E27" s="11">
        <v>11904</v>
      </c>
      <c r="F27" s="12">
        <f t="shared" si="2"/>
        <v>2.1643636363636363</v>
      </c>
      <c r="G27" t="s">
        <v>20</v>
      </c>
      <c r="H27">
        <v>163</v>
      </c>
      <c r="I27" s="8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6">
        <f t="shared" si="0"/>
        <v>40681.208333333336</v>
      </c>
      <c r="O27" s="17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 s="1"/>
      <c r="V27" s="1"/>
      <c r="W27" s="1"/>
      <c r="X27" s="1"/>
    </row>
    <row r="28" spans="1:24" x14ac:dyDescent="0.35">
      <c r="A28">
        <v>26</v>
      </c>
      <c r="B28" t="s">
        <v>90</v>
      </c>
      <c r="C28" s="3" t="s">
        <v>91</v>
      </c>
      <c r="D28" s="11">
        <v>107500</v>
      </c>
      <c r="E28" s="11">
        <v>51814</v>
      </c>
      <c r="F28" s="12">
        <f t="shared" si="2"/>
        <v>0.4819906976744186</v>
      </c>
      <c r="G28" t="s">
        <v>74</v>
      </c>
      <c r="H28">
        <v>1480</v>
      </c>
      <c r="I28" s="8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6">
        <f t="shared" si="0"/>
        <v>43312.208333333328</v>
      </c>
      <c r="O28" s="17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 s="1"/>
      <c r="V28" s="1"/>
      <c r="W28" s="1"/>
      <c r="X28" s="1"/>
    </row>
    <row r="29" spans="1:24" x14ac:dyDescent="0.35">
      <c r="A29">
        <v>27</v>
      </c>
      <c r="B29" t="s">
        <v>92</v>
      </c>
      <c r="C29" s="3" t="s">
        <v>93</v>
      </c>
      <c r="D29" s="11">
        <v>2000</v>
      </c>
      <c r="E29" s="11">
        <v>1599</v>
      </c>
      <c r="F29" s="12">
        <f t="shared" si="2"/>
        <v>0.79949999999999999</v>
      </c>
      <c r="G29" t="s">
        <v>14</v>
      </c>
      <c r="H29">
        <v>15</v>
      </c>
      <c r="I29" s="8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6">
        <f t="shared" si="0"/>
        <v>42280.208333333328</v>
      </c>
      <c r="O29" s="17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 s="1"/>
      <c r="V29" s="1"/>
      <c r="W29" s="1"/>
      <c r="X29" s="1"/>
    </row>
    <row r="30" spans="1:24" x14ac:dyDescent="0.35">
      <c r="A30">
        <v>28</v>
      </c>
      <c r="B30" t="s">
        <v>94</v>
      </c>
      <c r="C30" s="3" t="s">
        <v>95</v>
      </c>
      <c r="D30" s="11">
        <v>130800</v>
      </c>
      <c r="E30" s="11">
        <v>137635</v>
      </c>
      <c r="F30" s="12">
        <f t="shared" si="2"/>
        <v>1.0522553516819573</v>
      </c>
      <c r="G30" t="s">
        <v>20</v>
      </c>
      <c r="H30">
        <v>2220</v>
      </c>
      <c r="I30" s="8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6">
        <f t="shared" si="0"/>
        <v>40218.25</v>
      </c>
      <c r="O30" s="17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 s="1"/>
      <c r="V30" s="1"/>
      <c r="W30" s="1"/>
      <c r="X30" s="1"/>
    </row>
    <row r="31" spans="1:24" x14ac:dyDescent="0.35">
      <c r="A31">
        <v>29</v>
      </c>
      <c r="B31" t="s">
        <v>96</v>
      </c>
      <c r="C31" s="3" t="s">
        <v>97</v>
      </c>
      <c r="D31" s="11">
        <v>45900</v>
      </c>
      <c r="E31" s="11">
        <v>150965</v>
      </c>
      <c r="F31" s="12">
        <f t="shared" si="2"/>
        <v>3.2889978213507627</v>
      </c>
      <c r="G31" t="s">
        <v>20</v>
      </c>
      <c r="H31">
        <v>1606</v>
      </c>
      <c r="I31" s="8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6">
        <f t="shared" si="0"/>
        <v>43301.208333333328</v>
      </c>
      <c r="O31" s="17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 s="1"/>
      <c r="V31" s="1"/>
      <c r="W31" s="1"/>
      <c r="X31" s="1"/>
    </row>
    <row r="32" spans="1:24" x14ac:dyDescent="0.35">
      <c r="A32">
        <v>30</v>
      </c>
      <c r="B32" t="s">
        <v>101</v>
      </c>
      <c r="C32" s="3" t="s">
        <v>102</v>
      </c>
      <c r="D32" s="11">
        <v>9000</v>
      </c>
      <c r="E32" s="11">
        <v>14455</v>
      </c>
      <c r="F32" s="12">
        <f t="shared" si="2"/>
        <v>1.606111111111111</v>
      </c>
      <c r="G32" t="s">
        <v>20</v>
      </c>
      <c r="H32">
        <v>129</v>
      </c>
      <c r="I32" s="8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6">
        <f t="shared" si="0"/>
        <v>43609.208333333328</v>
      </c>
      <c r="O32" s="17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 s="1"/>
      <c r="V32" s="1"/>
      <c r="W32" s="1"/>
      <c r="X32" s="1"/>
    </row>
    <row r="33" spans="1:24" x14ac:dyDescent="0.35">
      <c r="A33">
        <v>31</v>
      </c>
      <c r="B33" t="s">
        <v>103</v>
      </c>
      <c r="C33" s="3" t="s">
        <v>104</v>
      </c>
      <c r="D33" s="11">
        <v>3500</v>
      </c>
      <c r="E33" s="11">
        <v>10850</v>
      </c>
      <c r="F33" s="12">
        <f t="shared" si="2"/>
        <v>3.1</v>
      </c>
      <c r="G33" t="s">
        <v>20</v>
      </c>
      <c r="H33">
        <v>226</v>
      </c>
      <c r="I33" s="8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6">
        <f t="shared" si="0"/>
        <v>42374.25</v>
      </c>
      <c r="O33" s="17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 s="1"/>
      <c r="V33" s="1"/>
      <c r="W33" s="1"/>
      <c r="X33" s="1"/>
    </row>
    <row r="34" spans="1:24" x14ac:dyDescent="0.35">
      <c r="A34">
        <v>32</v>
      </c>
      <c r="B34" t="s">
        <v>105</v>
      </c>
      <c r="C34" s="3" t="s">
        <v>106</v>
      </c>
      <c r="D34" s="11">
        <v>101000</v>
      </c>
      <c r="E34" s="11">
        <v>87676</v>
      </c>
      <c r="F34" s="12">
        <f t="shared" si="2"/>
        <v>0.86807920792079207</v>
      </c>
      <c r="G34" t="s">
        <v>14</v>
      </c>
      <c r="H34">
        <v>2307</v>
      </c>
      <c r="I34" s="8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6">
        <f t="shared" si="0"/>
        <v>43110.25</v>
      </c>
      <c r="O34" s="17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 s="1"/>
      <c r="V34" s="1"/>
      <c r="W34" s="1"/>
      <c r="X34" s="1"/>
    </row>
    <row r="35" spans="1:24" x14ac:dyDescent="0.35">
      <c r="A35">
        <v>33</v>
      </c>
      <c r="B35" t="s">
        <v>109</v>
      </c>
      <c r="C35" s="3" t="s">
        <v>110</v>
      </c>
      <c r="D35" s="11">
        <v>50200</v>
      </c>
      <c r="E35" s="11">
        <v>189666</v>
      </c>
      <c r="F35" s="12">
        <f t="shared" si="2"/>
        <v>3.7782071713147412</v>
      </c>
      <c r="G35" t="s">
        <v>20</v>
      </c>
      <c r="H35">
        <v>5419</v>
      </c>
      <c r="I35" s="8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6">
        <f t="shared" si="0"/>
        <v>41917.208333333336</v>
      </c>
      <c r="O35" s="17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 s="1"/>
      <c r="V35" s="1"/>
      <c r="W35" s="1"/>
      <c r="X35" s="1"/>
    </row>
    <row r="36" spans="1:24" ht="31" x14ac:dyDescent="0.35">
      <c r="A36">
        <v>34</v>
      </c>
      <c r="B36" t="s">
        <v>111</v>
      </c>
      <c r="C36" s="3" t="s">
        <v>112</v>
      </c>
      <c r="D36" s="11">
        <v>9300</v>
      </c>
      <c r="E36" s="11">
        <v>14025</v>
      </c>
      <c r="F36" s="12">
        <f t="shared" si="2"/>
        <v>1.5080645161290323</v>
      </c>
      <c r="G36" t="s">
        <v>20</v>
      </c>
      <c r="H36">
        <v>165</v>
      </c>
      <c r="I36" s="8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16">
        <f t="shared" si="0"/>
        <v>42817.208333333328</v>
      </c>
      <c r="O36" s="17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 s="1"/>
      <c r="V36" s="1"/>
      <c r="W36" s="1"/>
      <c r="X36" s="1"/>
    </row>
    <row r="37" spans="1:24" x14ac:dyDescent="0.35">
      <c r="A37">
        <v>35</v>
      </c>
      <c r="B37" t="s">
        <v>113</v>
      </c>
      <c r="C37" s="3" t="s">
        <v>114</v>
      </c>
      <c r="D37" s="11">
        <v>125500</v>
      </c>
      <c r="E37" s="11">
        <v>188628</v>
      </c>
      <c r="F37" s="12">
        <f t="shared" si="2"/>
        <v>1.5030119521912351</v>
      </c>
      <c r="G37" t="s">
        <v>20</v>
      </c>
      <c r="H37">
        <v>1965</v>
      </c>
      <c r="I37" s="8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6">
        <f t="shared" si="0"/>
        <v>43484.25</v>
      </c>
      <c r="O37" s="17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 s="1"/>
      <c r="V37" s="1"/>
      <c r="W37" s="1"/>
      <c r="X37" s="1"/>
    </row>
    <row r="38" spans="1:24" x14ac:dyDescent="0.35">
      <c r="A38">
        <v>36</v>
      </c>
      <c r="B38" t="s">
        <v>115</v>
      </c>
      <c r="C38" s="3" t="s">
        <v>116</v>
      </c>
      <c r="D38" s="11">
        <v>700</v>
      </c>
      <c r="E38" s="11">
        <v>1101</v>
      </c>
      <c r="F38" s="12">
        <f t="shared" si="2"/>
        <v>1.572857142857143</v>
      </c>
      <c r="G38" t="s">
        <v>20</v>
      </c>
      <c r="H38">
        <v>16</v>
      </c>
      <c r="I38" s="8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16">
        <f t="shared" si="0"/>
        <v>40600.25</v>
      </c>
      <c r="O38" s="17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 s="1"/>
      <c r="V38" s="1"/>
      <c r="W38" s="1"/>
      <c r="X38" s="1"/>
    </row>
    <row r="39" spans="1:24" ht="31" x14ac:dyDescent="0.35">
      <c r="A39">
        <v>37</v>
      </c>
      <c r="B39" t="s">
        <v>117</v>
      </c>
      <c r="C39" s="3" t="s">
        <v>118</v>
      </c>
      <c r="D39" s="11">
        <v>8100</v>
      </c>
      <c r="E39" s="11">
        <v>11339</v>
      </c>
      <c r="F39" s="12">
        <f t="shared" si="2"/>
        <v>1.3998765432098765</v>
      </c>
      <c r="G39" t="s">
        <v>20</v>
      </c>
      <c r="H39">
        <v>107</v>
      </c>
      <c r="I39" s="8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6">
        <f t="shared" si="0"/>
        <v>43744.208333333328</v>
      </c>
      <c r="O39" s="17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 s="1"/>
      <c r="V39" s="1"/>
      <c r="W39" s="1"/>
      <c r="X39" s="1"/>
    </row>
    <row r="40" spans="1:24" x14ac:dyDescent="0.35">
      <c r="A40">
        <v>38</v>
      </c>
      <c r="B40" t="s">
        <v>120</v>
      </c>
      <c r="C40" s="3" t="s">
        <v>121</v>
      </c>
      <c r="D40" s="11">
        <v>3100</v>
      </c>
      <c r="E40" s="11">
        <v>10085</v>
      </c>
      <c r="F40" s="12">
        <f t="shared" si="2"/>
        <v>3.2532258064516131</v>
      </c>
      <c r="G40" t="s">
        <v>20</v>
      </c>
      <c r="H40">
        <v>134</v>
      </c>
      <c r="I40" s="8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6">
        <f t="shared" si="0"/>
        <v>40469.208333333336</v>
      </c>
      <c r="O40" s="17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 s="1"/>
      <c r="V40" s="1"/>
      <c r="W40" s="1"/>
      <c r="X40" s="1"/>
    </row>
    <row r="41" spans="1:24" x14ac:dyDescent="0.35">
      <c r="A41">
        <v>39</v>
      </c>
      <c r="B41" t="s">
        <v>123</v>
      </c>
      <c r="C41" s="3" t="s">
        <v>124</v>
      </c>
      <c r="D41" s="11">
        <v>9900</v>
      </c>
      <c r="E41" s="11">
        <v>5027</v>
      </c>
      <c r="F41" s="12">
        <f t="shared" si="2"/>
        <v>0.50777777777777777</v>
      </c>
      <c r="G41" t="s">
        <v>14</v>
      </c>
      <c r="H41">
        <v>88</v>
      </c>
      <c r="I41" s="8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16">
        <f t="shared" si="0"/>
        <v>41330.25</v>
      </c>
      <c r="O41" s="17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 s="1"/>
      <c r="V41" s="1"/>
      <c r="W41" s="1"/>
      <c r="X41" s="1"/>
    </row>
    <row r="42" spans="1:24" x14ac:dyDescent="0.35">
      <c r="A42">
        <v>40</v>
      </c>
      <c r="B42" t="s">
        <v>125</v>
      </c>
      <c r="C42" s="3" t="s">
        <v>126</v>
      </c>
      <c r="D42" s="11">
        <v>8800</v>
      </c>
      <c r="E42" s="11">
        <v>14878</v>
      </c>
      <c r="F42" s="12">
        <f t="shared" si="2"/>
        <v>1.6906818181818182</v>
      </c>
      <c r="G42" t="s">
        <v>20</v>
      </c>
      <c r="H42">
        <v>198</v>
      </c>
      <c r="I42" s="8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6">
        <f t="shared" si="0"/>
        <v>40334.208333333336</v>
      </c>
      <c r="O42" s="17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 s="1"/>
      <c r="V42" s="1"/>
      <c r="W42" s="1"/>
      <c r="X42" s="1"/>
    </row>
    <row r="43" spans="1:24" x14ac:dyDescent="0.35">
      <c r="A43">
        <v>41</v>
      </c>
      <c r="B43" t="s">
        <v>127</v>
      </c>
      <c r="C43" s="3" t="s">
        <v>128</v>
      </c>
      <c r="D43" s="11">
        <v>5600</v>
      </c>
      <c r="E43" s="11">
        <v>11924</v>
      </c>
      <c r="F43" s="12">
        <f t="shared" si="2"/>
        <v>2.1292857142857144</v>
      </c>
      <c r="G43" t="s">
        <v>20</v>
      </c>
      <c r="H43">
        <v>111</v>
      </c>
      <c r="I43" s="8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6">
        <f t="shared" si="0"/>
        <v>41156.208333333336</v>
      </c>
      <c r="O43" s="17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 s="1"/>
      <c r="V43" s="1"/>
      <c r="W43" s="1"/>
      <c r="X43" s="1"/>
    </row>
    <row r="44" spans="1:24" x14ac:dyDescent="0.35">
      <c r="A44">
        <v>42</v>
      </c>
      <c r="B44" t="s">
        <v>129</v>
      </c>
      <c r="C44" s="3" t="s">
        <v>130</v>
      </c>
      <c r="D44" s="11">
        <v>1800</v>
      </c>
      <c r="E44" s="11">
        <v>7991</v>
      </c>
      <c r="F44" s="12">
        <f t="shared" si="2"/>
        <v>4.4394444444444447</v>
      </c>
      <c r="G44" t="s">
        <v>20</v>
      </c>
      <c r="H44">
        <v>222</v>
      </c>
      <c r="I44" s="8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6">
        <f t="shared" si="0"/>
        <v>40728.208333333336</v>
      </c>
      <c r="O44" s="17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 s="1"/>
      <c r="V44" s="1"/>
      <c r="W44" s="1"/>
      <c r="X44" s="1"/>
    </row>
    <row r="45" spans="1:24" x14ac:dyDescent="0.35">
      <c r="A45">
        <v>43</v>
      </c>
      <c r="B45" t="s">
        <v>131</v>
      </c>
      <c r="C45" s="3" t="s">
        <v>132</v>
      </c>
      <c r="D45" s="11">
        <v>90200</v>
      </c>
      <c r="E45" s="11">
        <v>167717</v>
      </c>
      <c r="F45" s="12">
        <f t="shared" si="2"/>
        <v>1.859390243902439</v>
      </c>
      <c r="G45" t="s">
        <v>20</v>
      </c>
      <c r="H45">
        <v>6212</v>
      </c>
      <c r="I45" s="8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6">
        <f t="shared" si="0"/>
        <v>41844.208333333336</v>
      </c>
      <c r="O45" s="17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 s="1"/>
      <c r="V45" s="1"/>
      <c r="W45" s="1"/>
      <c r="X45" s="1"/>
    </row>
    <row r="46" spans="1:24" x14ac:dyDescent="0.35">
      <c r="A46">
        <v>44</v>
      </c>
      <c r="B46" t="s">
        <v>134</v>
      </c>
      <c r="C46" s="3" t="s">
        <v>135</v>
      </c>
      <c r="D46" s="11">
        <v>1600</v>
      </c>
      <c r="E46" s="11">
        <v>10541</v>
      </c>
      <c r="F46" s="12">
        <f t="shared" si="2"/>
        <v>6.5881249999999998</v>
      </c>
      <c r="G46" t="s">
        <v>20</v>
      </c>
      <c r="H46">
        <v>98</v>
      </c>
      <c r="I46" s="8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6">
        <f t="shared" si="0"/>
        <v>43541.208333333328</v>
      </c>
      <c r="O46" s="17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 s="1"/>
      <c r="V46" s="1"/>
      <c r="W46" s="1"/>
      <c r="X46" s="1"/>
    </row>
    <row r="47" spans="1:24" ht="31" x14ac:dyDescent="0.35">
      <c r="A47">
        <v>45</v>
      </c>
      <c r="B47" t="s">
        <v>136</v>
      </c>
      <c r="C47" s="3" t="s">
        <v>137</v>
      </c>
      <c r="D47" s="11">
        <v>9500</v>
      </c>
      <c r="E47" s="11">
        <v>4530</v>
      </c>
      <c r="F47" s="12">
        <f t="shared" si="2"/>
        <v>0.4768421052631579</v>
      </c>
      <c r="G47" t="s">
        <v>14</v>
      </c>
      <c r="H47">
        <v>48</v>
      </c>
      <c r="I47" s="8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16">
        <f t="shared" si="0"/>
        <v>42676.208333333328</v>
      </c>
      <c r="O47" s="17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 s="1"/>
      <c r="V47" s="1"/>
      <c r="W47" s="1"/>
      <c r="X47" s="1"/>
    </row>
    <row r="48" spans="1:24" x14ac:dyDescent="0.35">
      <c r="A48">
        <v>46</v>
      </c>
      <c r="B48" t="s">
        <v>138</v>
      </c>
      <c r="C48" s="3" t="s">
        <v>139</v>
      </c>
      <c r="D48" s="11">
        <v>3700</v>
      </c>
      <c r="E48" s="11">
        <v>4247</v>
      </c>
      <c r="F48" s="12">
        <f t="shared" si="2"/>
        <v>1.1478378378378378</v>
      </c>
      <c r="G48" t="s">
        <v>20</v>
      </c>
      <c r="H48">
        <v>92</v>
      </c>
      <c r="I48" s="8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6">
        <f t="shared" si="0"/>
        <v>40367.208333333336</v>
      </c>
      <c r="O48" s="17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 s="1"/>
      <c r="V48" s="1"/>
      <c r="W48" s="1"/>
      <c r="X48" s="1"/>
    </row>
    <row r="49" spans="1:24" x14ac:dyDescent="0.35">
      <c r="A49">
        <v>47</v>
      </c>
      <c r="B49" t="s">
        <v>140</v>
      </c>
      <c r="C49" s="3" t="s">
        <v>141</v>
      </c>
      <c r="D49" s="11">
        <v>1500</v>
      </c>
      <c r="E49" s="11">
        <v>7129</v>
      </c>
      <c r="F49" s="12">
        <f t="shared" si="2"/>
        <v>4.7526666666666664</v>
      </c>
      <c r="G49" t="s">
        <v>20</v>
      </c>
      <c r="H49">
        <v>149</v>
      </c>
      <c r="I49" s="8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6">
        <f t="shared" si="0"/>
        <v>41727.208333333336</v>
      </c>
      <c r="O49" s="17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 s="1"/>
      <c r="V49" s="1"/>
      <c r="W49" s="1"/>
      <c r="X49" s="1"/>
    </row>
    <row r="50" spans="1:24" x14ac:dyDescent="0.35">
      <c r="A50">
        <v>48</v>
      </c>
      <c r="B50" t="s">
        <v>142</v>
      </c>
      <c r="C50" s="3" t="s">
        <v>143</v>
      </c>
      <c r="D50" s="11">
        <v>33300</v>
      </c>
      <c r="E50" s="11">
        <v>128862</v>
      </c>
      <c r="F50" s="12">
        <f t="shared" si="2"/>
        <v>3.86972972972973</v>
      </c>
      <c r="G50" t="s">
        <v>20</v>
      </c>
      <c r="H50">
        <v>2431</v>
      </c>
      <c r="I50" s="8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6">
        <f t="shared" si="0"/>
        <v>42180.208333333328</v>
      </c>
      <c r="O50" s="17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 s="1"/>
      <c r="V50" s="1"/>
      <c r="W50" s="1"/>
      <c r="X50" s="1"/>
    </row>
    <row r="51" spans="1:24" x14ac:dyDescent="0.35">
      <c r="A51">
        <v>49</v>
      </c>
      <c r="B51" t="s">
        <v>144</v>
      </c>
      <c r="C51" s="3" t="s">
        <v>145</v>
      </c>
      <c r="D51" s="11">
        <v>7200</v>
      </c>
      <c r="E51" s="11">
        <v>13653</v>
      </c>
      <c r="F51" s="12">
        <f t="shared" si="2"/>
        <v>1.89625</v>
      </c>
      <c r="G51" t="s">
        <v>20</v>
      </c>
      <c r="H51">
        <v>303</v>
      </c>
      <c r="I51" s="8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6">
        <f t="shared" si="0"/>
        <v>43758.208333333328</v>
      </c>
      <c r="O51" s="17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 s="1"/>
      <c r="V51" s="1"/>
      <c r="W51" s="1"/>
      <c r="X51" s="1"/>
    </row>
    <row r="52" spans="1:24" ht="31" x14ac:dyDescent="0.35">
      <c r="A52">
        <v>50</v>
      </c>
      <c r="B52" t="s">
        <v>146</v>
      </c>
      <c r="C52" s="3" t="s">
        <v>147</v>
      </c>
      <c r="D52" s="11">
        <v>100</v>
      </c>
      <c r="E52" s="11">
        <v>2</v>
      </c>
      <c r="F52" s="12">
        <f t="shared" si="2"/>
        <v>0.02</v>
      </c>
      <c r="G52" t="s">
        <v>14</v>
      </c>
      <c r="H52">
        <v>1</v>
      </c>
      <c r="I52" s="8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6">
        <f t="shared" si="0"/>
        <v>41487.208333333336</v>
      </c>
      <c r="O52" s="17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 s="1"/>
      <c r="V52" s="1"/>
      <c r="W52" s="1"/>
      <c r="X52" s="1"/>
    </row>
    <row r="53" spans="1:24" x14ac:dyDescent="0.35">
      <c r="A53">
        <v>51</v>
      </c>
      <c r="B53" t="s">
        <v>149</v>
      </c>
      <c r="C53" s="3" t="s">
        <v>150</v>
      </c>
      <c r="D53" s="11">
        <v>158100</v>
      </c>
      <c r="E53" s="11">
        <v>145243</v>
      </c>
      <c r="F53" s="12">
        <f t="shared" si="2"/>
        <v>0.91867805186590767</v>
      </c>
      <c r="G53" t="s">
        <v>14</v>
      </c>
      <c r="H53">
        <v>1467</v>
      </c>
      <c r="I53" s="8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6">
        <f t="shared" si="0"/>
        <v>40995.208333333336</v>
      </c>
      <c r="O53" s="17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 s="1"/>
      <c r="V53" s="1"/>
      <c r="W53" s="1"/>
      <c r="X53" s="1"/>
    </row>
    <row r="54" spans="1:24" x14ac:dyDescent="0.35">
      <c r="A54">
        <v>52</v>
      </c>
      <c r="B54" t="s">
        <v>151</v>
      </c>
      <c r="C54" s="3" t="s">
        <v>152</v>
      </c>
      <c r="D54" s="11">
        <v>7200</v>
      </c>
      <c r="E54" s="11">
        <v>2459</v>
      </c>
      <c r="F54" s="12">
        <f t="shared" si="2"/>
        <v>0.34152777777777776</v>
      </c>
      <c r="G54" t="s">
        <v>14</v>
      </c>
      <c r="H54">
        <v>75</v>
      </c>
      <c r="I54" s="8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6">
        <f t="shared" si="0"/>
        <v>40436.208333333336</v>
      </c>
      <c r="O54" s="17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 s="1"/>
      <c r="V54" s="1"/>
      <c r="W54" s="1"/>
      <c r="X54" s="1"/>
    </row>
    <row r="55" spans="1:24" x14ac:dyDescent="0.35">
      <c r="A55">
        <v>53</v>
      </c>
      <c r="B55" t="s">
        <v>153</v>
      </c>
      <c r="C55" s="3" t="s">
        <v>154</v>
      </c>
      <c r="D55" s="11">
        <v>8800</v>
      </c>
      <c r="E55" s="11">
        <v>12356</v>
      </c>
      <c r="F55" s="12">
        <f t="shared" si="2"/>
        <v>1.4040909090909091</v>
      </c>
      <c r="G55" t="s">
        <v>20</v>
      </c>
      <c r="H55">
        <v>209</v>
      </c>
      <c r="I55" s="8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6">
        <f t="shared" si="0"/>
        <v>41779.208333333336</v>
      </c>
      <c r="O55" s="17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 s="1"/>
      <c r="V55" s="1"/>
      <c r="W55" s="1"/>
      <c r="X55" s="1"/>
    </row>
    <row r="56" spans="1:24" ht="31" x14ac:dyDescent="0.35">
      <c r="A56">
        <v>54</v>
      </c>
      <c r="B56" t="s">
        <v>155</v>
      </c>
      <c r="C56" s="3" t="s">
        <v>156</v>
      </c>
      <c r="D56" s="11">
        <v>6000</v>
      </c>
      <c r="E56" s="11">
        <v>5392</v>
      </c>
      <c r="F56" s="12">
        <f t="shared" si="2"/>
        <v>0.89866666666666661</v>
      </c>
      <c r="G56" t="s">
        <v>14</v>
      </c>
      <c r="H56">
        <v>120</v>
      </c>
      <c r="I56" s="8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6">
        <f t="shared" si="0"/>
        <v>43170.25</v>
      </c>
      <c r="O56" s="17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 s="1"/>
      <c r="V56" s="1"/>
      <c r="W56" s="1"/>
      <c r="X56" s="1"/>
    </row>
    <row r="57" spans="1:24" x14ac:dyDescent="0.35">
      <c r="A57">
        <v>55</v>
      </c>
      <c r="B57" t="s">
        <v>157</v>
      </c>
      <c r="C57" s="3" t="s">
        <v>158</v>
      </c>
      <c r="D57" s="11">
        <v>6600</v>
      </c>
      <c r="E57" s="11">
        <v>11746</v>
      </c>
      <c r="F57" s="12">
        <f t="shared" si="2"/>
        <v>1.7796969696969698</v>
      </c>
      <c r="G57" t="s">
        <v>20</v>
      </c>
      <c r="H57">
        <v>131</v>
      </c>
      <c r="I57" s="8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6">
        <f t="shared" si="0"/>
        <v>43311.208333333328</v>
      </c>
      <c r="O57" s="17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 s="1"/>
      <c r="V57" s="1"/>
      <c r="W57" s="1"/>
      <c r="X57" s="1"/>
    </row>
    <row r="58" spans="1:24" ht="31" x14ac:dyDescent="0.35">
      <c r="A58">
        <v>56</v>
      </c>
      <c r="B58" t="s">
        <v>160</v>
      </c>
      <c r="C58" s="3" t="s">
        <v>161</v>
      </c>
      <c r="D58" s="11">
        <v>8000</v>
      </c>
      <c r="E58" s="11">
        <v>11493</v>
      </c>
      <c r="F58" s="12">
        <f t="shared" si="2"/>
        <v>1.436625</v>
      </c>
      <c r="G58" t="s">
        <v>20</v>
      </c>
      <c r="H58">
        <v>164</v>
      </c>
      <c r="I58" s="8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6">
        <f t="shared" si="0"/>
        <v>42014.25</v>
      </c>
      <c r="O58" s="17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 s="1"/>
      <c r="V58" s="1"/>
      <c r="W58" s="1"/>
      <c r="X58" s="1"/>
    </row>
    <row r="59" spans="1:24" x14ac:dyDescent="0.35">
      <c r="A59">
        <v>57</v>
      </c>
      <c r="B59" t="s">
        <v>162</v>
      </c>
      <c r="C59" s="3" t="s">
        <v>163</v>
      </c>
      <c r="D59" s="11">
        <v>2900</v>
      </c>
      <c r="E59" s="11">
        <v>6243</v>
      </c>
      <c r="F59" s="12">
        <f t="shared" si="2"/>
        <v>2.1527586206896552</v>
      </c>
      <c r="G59" t="s">
        <v>20</v>
      </c>
      <c r="H59">
        <v>201</v>
      </c>
      <c r="I59" s="8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6">
        <f t="shared" si="0"/>
        <v>42979.208333333328</v>
      </c>
      <c r="O59" s="17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 s="1"/>
      <c r="V59" s="1"/>
      <c r="W59" s="1"/>
      <c r="X59" s="1"/>
    </row>
    <row r="60" spans="1:24" x14ac:dyDescent="0.35">
      <c r="A60">
        <v>58</v>
      </c>
      <c r="B60" t="s">
        <v>164</v>
      </c>
      <c r="C60" s="3" t="s">
        <v>165</v>
      </c>
      <c r="D60" s="11">
        <v>2700</v>
      </c>
      <c r="E60" s="11">
        <v>6132</v>
      </c>
      <c r="F60" s="12">
        <f t="shared" si="2"/>
        <v>2.2711111111111113</v>
      </c>
      <c r="G60" t="s">
        <v>20</v>
      </c>
      <c r="H60">
        <v>211</v>
      </c>
      <c r="I60" s="8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6">
        <f t="shared" si="0"/>
        <v>42268.208333333328</v>
      </c>
      <c r="O60" s="17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 s="1"/>
      <c r="V60" s="1"/>
      <c r="W60" s="1"/>
      <c r="X60" s="1"/>
    </row>
    <row r="61" spans="1:24" x14ac:dyDescent="0.35">
      <c r="A61">
        <v>59</v>
      </c>
      <c r="B61" t="s">
        <v>166</v>
      </c>
      <c r="C61" s="3" t="s">
        <v>167</v>
      </c>
      <c r="D61" s="11">
        <v>1400</v>
      </c>
      <c r="E61" s="11">
        <v>3851</v>
      </c>
      <c r="F61" s="12">
        <f t="shared" si="2"/>
        <v>2.7507142857142859</v>
      </c>
      <c r="G61" t="s">
        <v>20</v>
      </c>
      <c r="H61">
        <v>128</v>
      </c>
      <c r="I61" s="8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16">
        <f t="shared" si="0"/>
        <v>42898.208333333328</v>
      </c>
      <c r="O61" s="17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 s="1"/>
      <c r="V61" s="1"/>
      <c r="W61" s="1"/>
      <c r="X61" s="1"/>
    </row>
    <row r="62" spans="1:24" x14ac:dyDescent="0.35">
      <c r="A62">
        <v>60</v>
      </c>
      <c r="B62" t="s">
        <v>168</v>
      </c>
      <c r="C62" s="3" t="s">
        <v>169</v>
      </c>
      <c r="D62" s="11">
        <v>94200</v>
      </c>
      <c r="E62" s="11">
        <v>135997</v>
      </c>
      <c r="F62" s="12">
        <f t="shared" si="2"/>
        <v>1.4437048832271762</v>
      </c>
      <c r="G62" t="s">
        <v>20</v>
      </c>
      <c r="H62">
        <v>1600</v>
      </c>
      <c r="I62" s="8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6">
        <f t="shared" si="0"/>
        <v>41107.208333333336</v>
      </c>
      <c r="O62" s="17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 s="1"/>
      <c r="V62" s="1"/>
      <c r="W62" s="1"/>
      <c r="X62" s="1"/>
    </row>
    <row r="63" spans="1:24" ht="31" x14ac:dyDescent="0.35">
      <c r="A63">
        <v>61</v>
      </c>
      <c r="B63" t="s">
        <v>170</v>
      </c>
      <c r="C63" s="3" t="s">
        <v>171</v>
      </c>
      <c r="D63" s="11">
        <v>199200</v>
      </c>
      <c r="E63" s="11">
        <v>184750</v>
      </c>
      <c r="F63" s="12">
        <f t="shared" si="2"/>
        <v>0.92745983935742971</v>
      </c>
      <c r="G63" t="s">
        <v>14</v>
      </c>
      <c r="H63">
        <v>2253</v>
      </c>
      <c r="I63" s="8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6">
        <f t="shared" si="0"/>
        <v>40595.25</v>
      </c>
      <c r="O63" s="17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 s="1"/>
      <c r="V63" s="1"/>
      <c r="W63" s="1"/>
      <c r="X63" s="1"/>
    </row>
    <row r="64" spans="1:24" x14ac:dyDescent="0.35">
      <c r="A64">
        <v>62</v>
      </c>
      <c r="B64" t="s">
        <v>172</v>
      </c>
      <c r="C64" s="3" t="s">
        <v>173</v>
      </c>
      <c r="D64" s="11">
        <v>2000</v>
      </c>
      <c r="E64" s="11">
        <v>14452</v>
      </c>
      <c r="F64" s="12">
        <f t="shared" si="2"/>
        <v>7.226</v>
      </c>
      <c r="G64" t="s">
        <v>20</v>
      </c>
      <c r="H64">
        <v>249</v>
      </c>
      <c r="I64" s="8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6">
        <f t="shared" si="0"/>
        <v>42160.208333333328</v>
      </c>
      <c r="O64" s="17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 s="1"/>
      <c r="V64" s="1"/>
      <c r="W64" s="1"/>
      <c r="X64" s="1"/>
    </row>
    <row r="65" spans="1:24" x14ac:dyDescent="0.35">
      <c r="A65">
        <v>63</v>
      </c>
      <c r="B65" t="s">
        <v>174</v>
      </c>
      <c r="C65" s="3" t="s">
        <v>175</v>
      </c>
      <c r="D65" s="11">
        <v>4700</v>
      </c>
      <c r="E65" s="11">
        <v>557</v>
      </c>
      <c r="F65" s="12">
        <f t="shared" si="2"/>
        <v>0.11851063829787234</v>
      </c>
      <c r="G65" t="s">
        <v>14</v>
      </c>
      <c r="H65">
        <v>5</v>
      </c>
      <c r="I65" s="8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6">
        <f t="shared" si="0"/>
        <v>42853.208333333328</v>
      </c>
      <c r="O65" s="17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 s="1"/>
      <c r="V65" s="1"/>
      <c r="W65" s="1"/>
      <c r="X65" s="1"/>
    </row>
    <row r="66" spans="1:24" x14ac:dyDescent="0.35">
      <c r="A66">
        <v>64</v>
      </c>
      <c r="B66" t="s">
        <v>176</v>
      </c>
      <c r="C66" s="3" t="s">
        <v>177</v>
      </c>
      <c r="D66" s="11">
        <v>2800</v>
      </c>
      <c r="E66" s="11">
        <v>2734</v>
      </c>
      <c r="F66" s="12">
        <f t="shared" si="2"/>
        <v>0.97642857142857142</v>
      </c>
      <c r="G66" t="s">
        <v>14</v>
      </c>
      <c r="H66">
        <v>38</v>
      </c>
      <c r="I66" s="8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6">
        <f t="shared" ref="N66:N129" si="5">(((L66/60)/60)/24)+DATE(1970,1,1)</f>
        <v>43283.208333333328</v>
      </c>
      <c r="O66" s="17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 s="1"/>
      <c r="V66" s="1"/>
      <c r="W66" s="1"/>
      <c r="X66" s="1"/>
    </row>
    <row r="67" spans="1:24" x14ac:dyDescent="0.35">
      <c r="A67">
        <v>65</v>
      </c>
      <c r="B67" t="s">
        <v>178</v>
      </c>
      <c r="C67" s="3" t="s">
        <v>179</v>
      </c>
      <c r="D67" s="11">
        <v>6100</v>
      </c>
      <c r="E67" s="11">
        <v>14405</v>
      </c>
      <c r="F67" s="12">
        <f t="shared" ref="F67:F130" si="7">E67/D67</f>
        <v>2.3614754098360655</v>
      </c>
      <c r="G67" t="s">
        <v>20</v>
      </c>
      <c r="H67">
        <v>236</v>
      </c>
      <c r="I67" s="8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6">
        <f t="shared" si="5"/>
        <v>40570.25</v>
      </c>
      <c r="O67" s="17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 s="1"/>
      <c r="V67" s="1"/>
      <c r="W67" s="1"/>
      <c r="X67" s="1"/>
    </row>
    <row r="68" spans="1:24" x14ac:dyDescent="0.35">
      <c r="A68">
        <v>66</v>
      </c>
      <c r="B68" t="s">
        <v>180</v>
      </c>
      <c r="C68" s="3" t="s">
        <v>181</v>
      </c>
      <c r="D68" s="11">
        <v>2900</v>
      </c>
      <c r="E68" s="11">
        <v>1307</v>
      </c>
      <c r="F68" s="12">
        <f t="shared" si="7"/>
        <v>0.45068965517241377</v>
      </c>
      <c r="G68" t="s">
        <v>14</v>
      </c>
      <c r="H68">
        <v>12</v>
      </c>
      <c r="I68" s="8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6">
        <f t="shared" si="5"/>
        <v>42102.208333333328</v>
      </c>
      <c r="O68" s="1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 s="1"/>
      <c r="V68" s="1"/>
      <c r="W68" s="1"/>
      <c r="X68" s="1"/>
    </row>
    <row r="69" spans="1:24" ht="31" x14ac:dyDescent="0.35">
      <c r="A69">
        <v>67</v>
      </c>
      <c r="B69" t="s">
        <v>182</v>
      </c>
      <c r="C69" s="3" t="s">
        <v>183</v>
      </c>
      <c r="D69" s="11">
        <v>72600</v>
      </c>
      <c r="E69" s="11">
        <v>117892</v>
      </c>
      <c r="F69" s="12">
        <f t="shared" si="7"/>
        <v>1.6238567493112948</v>
      </c>
      <c r="G69" t="s">
        <v>20</v>
      </c>
      <c r="H69">
        <v>4065</v>
      </c>
      <c r="I69" s="8">
        <f t="shared" ref="I69:I132" si="8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6">
        <f t="shared" si="5"/>
        <v>40203.25</v>
      </c>
      <c r="O69" s="1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 s="1"/>
      <c r="V69" s="1"/>
      <c r="W69" s="1"/>
      <c r="X69" s="1"/>
    </row>
    <row r="70" spans="1:24" x14ac:dyDescent="0.35">
      <c r="A70">
        <v>68</v>
      </c>
      <c r="B70" t="s">
        <v>184</v>
      </c>
      <c r="C70" s="3" t="s">
        <v>185</v>
      </c>
      <c r="D70" s="11">
        <v>5700</v>
      </c>
      <c r="E70" s="11">
        <v>14508</v>
      </c>
      <c r="F70" s="12">
        <f t="shared" si="7"/>
        <v>2.5452631578947367</v>
      </c>
      <c r="G70" t="s">
        <v>20</v>
      </c>
      <c r="H70">
        <v>246</v>
      </c>
      <c r="I70" s="8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6">
        <f t="shared" si="5"/>
        <v>42943.208333333328</v>
      </c>
      <c r="O70" s="1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 s="1"/>
      <c r="V70" s="1"/>
      <c r="W70" s="1"/>
      <c r="X70" s="1"/>
    </row>
    <row r="71" spans="1:24" x14ac:dyDescent="0.35">
      <c r="A71">
        <v>69</v>
      </c>
      <c r="B71" t="s">
        <v>186</v>
      </c>
      <c r="C71" s="3" t="s">
        <v>187</v>
      </c>
      <c r="D71" s="11">
        <v>7900</v>
      </c>
      <c r="E71" s="11">
        <v>1901</v>
      </c>
      <c r="F71" s="12">
        <f t="shared" si="7"/>
        <v>0.24063291139240506</v>
      </c>
      <c r="G71" t="s">
        <v>74</v>
      </c>
      <c r="H71">
        <v>17</v>
      </c>
      <c r="I71" s="8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6">
        <f t="shared" si="5"/>
        <v>40531.25</v>
      </c>
      <c r="O71" s="1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 s="1"/>
      <c r="V71" s="1"/>
      <c r="W71" s="1"/>
      <c r="X71" s="1"/>
    </row>
    <row r="72" spans="1:24" x14ac:dyDescent="0.35">
      <c r="A72">
        <v>70</v>
      </c>
      <c r="B72" t="s">
        <v>188</v>
      </c>
      <c r="C72" s="3" t="s">
        <v>189</v>
      </c>
      <c r="D72" s="11">
        <v>128000</v>
      </c>
      <c r="E72" s="11">
        <v>158389</v>
      </c>
      <c r="F72" s="12">
        <f t="shared" si="7"/>
        <v>1.2374140625000001</v>
      </c>
      <c r="G72" t="s">
        <v>20</v>
      </c>
      <c r="H72">
        <v>2475</v>
      </c>
      <c r="I72" s="8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6">
        <f t="shared" si="5"/>
        <v>40484.208333333336</v>
      </c>
      <c r="O72" s="1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 s="1"/>
      <c r="V72" s="1"/>
      <c r="W72" s="1"/>
      <c r="X72" s="1"/>
    </row>
    <row r="73" spans="1:24" ht="31" x14ac:dyDescent="0.35">
      <c r="A73">
        <v>71</v>
      </c>
      <c r="B73" t="s">
        <v>190</v>
      </c>
      <c r="C73" s="3" t="s">
        <v>191</v>
      </c>
      <c r="D73" s="11">
        <v>6000</v>
      </c>
      <c r="E73" s="11">
        <v>6484</v>
      </c>
      <c r="F73" s="12">
        <f t="shared" si="7"/>
        <v>1.0806666666666667</v>
      </c>
      <c r="G73" t="s">
        <v>20</v>
      </c>
      <c r="H73">
        <v>76</v>
      </c>
      <c r="I73" s="8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6">
        <f t="shared" si="5"/>
        <v>43799.25</v>
      </c>
      <c r="O73" s="1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 s="1"/>
      <c r="V73" s="1"/>
      <c r="W73" s="1"/>
      <c r="X73" s="1"/>
    </row>
    <row r="74" spans="1:24" x14ac:dyDescent="0.35">
      <c r="A74">
        <v>72</v>
      </c>
      <c r="B74" t="s">
        <v>192</v>
      </c>
      <c r="C74" s="3" t="s">
        <v>193</v>
      </c>
      <c r="D74" s="11">
        <v>600</v>
      </c>
      <c r="E74" s="11">
        <v>4022</v>
      </c>
      <c r="F74" s="12">
        <f t="shared" si="7"/>
        <v>6.7033333333333331</v>
      </c>
      <c r="G74" t="s">
        <v>20</v>
      </c>
      <c r="H74">
        <v>54</v>
      </c>
      <c r="I74" s="8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6">
        <f t="shared" si="5"/>
        <v>42186.208333333328</v>
      </c>
      <c r="O74" s="1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 s="1"/>
      <c r="V74" s="1"/>
      <c r="W74" s="1"/>
      <c r="X74" s="1"/>
    </row>
    <row r="75" spans="1:24" x14ac:dyDescent="0.35">
      <c r="A75">
        <v>73</v>
      </c>
      <c r="B75" t="s">
        <v>194</v>
      </c>
      <c r="C75" s="3" t="s">
        <v>195</v>
      </c>
      <c r="D75" s="11">
        <v>1400</v>
      </c>
      <c r="E75" s="11">
        <v>9253</v>
      </c>
      <c r="F75" s="12">
        <f t="shared" si="7"/>
        <v>6.609285714285714</v>
      </c>
      <c r="G75" t="s">
        <v>20</v>
      </c>
      <c r="H75">
        <v>88</v>
      </c>
      <c r="I75" s="8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6">
        <f t="shared" si="5"/>
        <v>42701.25</v>
      </c>
      <c r="O75" s="1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 s="1"/>
      <c r="V75" s="1"/>
      <c r="W75" s="1"/>
      <c r="X75" s="1"/>
    </row>
    <row r="76" spans="1:24" x14ac:dyDescent="0.35">
      <c r="A76">
        <v>74</v>
      </c>
      <c r="B76" t="s">
        <v>196</v>
      </c>
      <c r="C76" s="3" t="s">
        <v>197</v>
      </c>
      <c r="D76" s="11">
        <v>3900</v>
      </c>
      <c r="E76" s="11">
        <v>4776</v>
      </c>
      <c r="F76" s="12">
        <f t="shared" si="7"/>
        <v>1.2246153846153847</v>
      </c>
      <c r="G76" t="s">
        <v>20</v>
      </c>
      <c r="H76">
        <v>85</v>
      </c>
      <c r="I76" s="8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6">
        <f t="shared" si="5"/>
        <v>42456.208333333328</v>
      </c>
      <c r="O76" s="1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 s="1"/>
      <c r="V76" s="1"/>
      <c r="W76" s="1"/>
      <c r="X76" s="1"/>
    </row>
    <row r="77" spans="1:24" x14ac:dyDescent="0.35">
      <c r="A77">
        <v>75</v>
      </c>
      <c r="B77" t="s">
        <v>198</v>
      </c>
      <c r="C77" s="3" t="s">
        <v>199</v>
      </c>
      <c r="D77" s="11">
        <v>9700</v>
      </c>
      <c r="E77" s="11">
        <v>14606</v>
      </c>
      <c r="F77" s="12">
        <f t="shared" si="7"/>
        <v>1.5057731958762886</v>
      </c>
      <c r="G77" t="s">
        <v>20</v>
      </c>
      <c r="H77">
        <v>170</v>
      </c>
      <c r="I77" s="8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6">
        <f t="shared" si="5"/>
        <v>43296.208333333328</v>
      </c>
      <c r="O77" s="1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 s="1"/>
      <c r="V77" s="1"/>
      <c r="W77" s="1"/>
      <c r="X77" s="1"/>
    </row>
    <row r="78" spans="1:24" x14ac:dyDescent="0.35">
      <c r="A78">
        <v>76</v>
      </c>
      <c r="B78" t="s">
        <v>200</v>
      </c>
      <c r="C78" s="3" t="s">
        <v>201</v>
      </c>
      <c r="D78" s="11">
        <v>122900</v>
      </c>
      <c r="E78" s="11">
        <v>95993</v>
      </c>
      <c r="F78" s="12">
        <f t="shared" si="7"/>
        <v>0.78106590724165992</v>
      </c>
      <c r="G78" t="s">
        <v>14</v>
      </c>
      <c r="H78">
        <v>1684</v>
      </c>
      <c r="I78" s="8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6">
        <f t="shared" si="5"/>
        <v>42027.25</v>
      </c>
      <c r="O78" s="1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 s="1"/>
      <c r="V78" s="1"/>
      <c r="W78" s="1"/>
      <c r="X78" s="1"/>
    </row>
    <row r="79" spans="1:24" x14ac:dyDescent="0.35">
      <c r="A79">
        <v>77</v>
      </c>
      <c r="B79" t="s">
        <v>202</v>
      </c>
      <c r="C79" s="3" t="s">
        <v>203</v>
      </c>
      <c r="D79" s="11">
        <v>9500</v>
      </c>
      <c r="E79" s="11">
        <v>4460</v>
      </c>
      <c r="F79" s="12">
        <f t="shared" si="7"/>
        <v>0.46947368421052632</v>
      </c>
      <c r="G79" t="s">
        <v>14</v>
      </c>
      <c r="H79">
        <v>56</v>
      </c>
      <c r="I79" s="8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6">
        <f t="shared" si="5"/>
        <v>40448.208333333336</v>
      </c>
      <c r="O79" s="1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 s="1"/>
      <c r="V79" s="1"/>
      <c r="W79" s="1"/>
      <c r="X79" s="1"/>
    </row>
    <row r="80" spans="1:24" x14ac:dyDescent="0.35">
      <c r="A80">
        <v>78</v>
      </c>
      <c r="B80" t="s">
        <v>204</v>
      </c>
      <c r="C80" s="3" t="s">
        <v>205</v>
      </c>
      <c r="D80" s="11">
        <v>4500</v>
      </c>
      <c r="E80" s="11">
        <v>13536</v>
      </c>
      <c r="F80" s="12">
        <f t="shared" si="7"/>
        <v>3.008</v>
      </c>
      <c r="G80" t="s">
        <v>20</v>
      </c>
      <c r="H80">
        <v>330</v>
      </c>
      <c r="I80" s="8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6">
        <f t="shared" si="5"/>
        <v>43206.208333333328</v>
      </c>
      <c r="O80" s="1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 s="1"/>
      <c r="V80" s="1"/>
      <c r="W80" s="1"/>
      <c r="X80" s="1"/>
    </row>
    <row r="81" spans="1:24" x14ac:dyDescent="0.35">
      <c r="A81">
        <v>79</v>
      </c>
      <c r="B81" t="s">
        <v>207</v>
      </c>
      <c r="C81" s="3" t="s">
        <v>208</v>
      </c>
      <c r="D81" s="11">
        <v>57800</v>
      </c>
      <c r="E81" s="11">
        <v>40228</v>
      </c>
      <c r="F81" s="12">
        <f t="shared" si="7"/>
        <v>0.6959861591695502</v>
      </c>
      <c r="G81" t="s">
        <v>14</v>
      </c>
      <c r="H81">
        <v>838</v>
      </c>
      <c r="I81" s="8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6">
        <f t="shared" si="5"/>
        <v>43267.208333333328</v>
      </c>
      <c r="O81" s="1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 s="1"/>
      <c r="V81" s="1"/>
      <c r="W81" s="1"/>
      <c r="X81" s="1"/>
    </row>
    <row r="82" spans="1:24" x14ac:dyDescent="0.35">
      <c r="A82">
        <v>80</v>
      </c>
      <c r="B82" t="s">
        <v>209</v>
      </c>
      <c r="C82" s="3" t="s">
        <v>210</v>
      </c>
      <c r="D82" s="11">
        <v>1100</v>
      </c>
      <c r="E82" s="11">
        <v>7012</v>
      </c>
      <c r="F82" s="12">
        <f t="shared" si="7"/>
        <v>6.374545454545455</v>
      </c>
      <c r="G82" t="s">
        <v>20</v>
      </c>
      <c r="H82">
        <v>127</v>
      </c>
      <c r="I82" s="8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6">
        <f t="shared" si="5"/>
        <v>42976.208333333328</v>
      </c>
      <c r="O82" s="1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 s="1"/>
      <c r="V82" s="1"/>
      <c r="W82" s="1"/>
      <c r="X82" s="1"/>
    </row>
    <row r="83" spans="1:24" x14ac:dyDescent="0.35">
      <c r="A83">
        <v>81</v>
      </c>
      <c r="B83" t="s">
        <v>211</v>
      </c>
      <c r="C83" s="3" t="s">
        <v>212</v>
      </c>
      <c r="D83" s="11">
        <v>16800</v>
      </c>
      <c r="E83" s="11">
        <v>37857</v>
      </c>
      <c r="F83" s="12">
        <f t="shared" si="7"/>
        <v>2.253392857142857</v>
      </c>
      <c r="G83" t="s">
        <v>20</v>
      </c>
      <c r="H83">
        <v>411</v>
      </c>
      <c r="I83" s="8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6">
        <f t="shared" si="5"/>
        <v>43062.25</v>
      </c>
      <c r="O83" s="1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 s="1"/>
      <c r="V83" s="1"/>
      <c r="W83" s="1"/>
      <c r="X83" s="1"/>
    </row>
    <row r="84" spans="1:24" x14ac:dyDescent="0.35">
      <c r="A84">
        <v>82</v>
      </c>
      <c r="B84" t="s">
        <v>213</v>
      </c>
      <c r="C84" s="3" t="s">
        <v>214</v>
      </c>
      <c r="D84" s="11">
        <v>1000</v>
      </c>
      <c r="E84" s="11">
        <v>14973</v>
      </c>
      <c r="F84" s="12">
        <f t="shared" si="7"/>
        <v>14.973000000000001</v>
      </c>
      <c r="G84" t="s">
        <v>20</v>
      </c>
      <c r="H84">
        <v>180</v>
      </c>
      <c r="I84" s="8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6">
        <f t="shared" si="5"/>
        <v>43482.25</v>
      </c>
      <c r="O84" s="1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 s="1"/>
      <c r="V84" s="1"/>
      <c r="W84" s="1"/>
      <c r="X84" s="1"/>
    </row>
    <row r="85" spans="1:24" x14ac:dyDescent="0.35">
      <c r="A85">
        <v>83</v>
      </c>
      <c r="B85" t="s">
        <v>215</v>
      </c>
      <c r="C85" s="3" t="s">
        <v>216</v>
      </c>
      <c r="D85" s="11">
        <v>106400</v>
      </c>
      <c r="E85" s="11">
        <v>39996</v>
      </c>
      <c r="F85" s="12">
        <f t="shared" si="7"/>
        <v>0.37590225563909774</v>
      </c>
      <c r="G85" t="s">
        <v>14</v>
      </c>
      <c r="H85">
        <v>1000</v>
      </c>
      <c r="I85" s="8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6">
        <f t="shared" si="5"/>
        <v>42579.208333333328</v>
      </c>
      <c r="O85" s="1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 s="1"/>
      <c r="V85" s="1"/>
      <c r="W85" s="1"/>
      <c r="X85" s="1"/>
    </row>
    <row r="86" spans="1:24" x14ac:dyDescent="0.35">
      <c r="A86">
        <v>84</v>
      </c>
      <c r="B86" t="s">
        <v>217</v>
      </c>
      <c r="C86" s="3" t="s">
        <v>218</v>
      </c>
      <c r="D86" s="11">
        <v>31400</v>
      </c>
      <c r="E86" s="11">
        <v>41564</v>
      </c>
      <c r="F86" s="12">
        <f t="shared" si="7"/>
        <v>1.3236942675159236</v>
      </c>
      <c r="G86" t="s">
        <v>20</v>
      </c>
      <c r="H86">
        <v>374</v>
      </c>
      <c r="I86" s="8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6">
        <f t="shared" si="5"/>
        <v>41118.208333333336</v>
      </c>
      <c r="O86" s="1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 s="1"/>
      <c r="V86" s="1"/>
      <c r="W86" s="1"/>
      <c r="X86" s="1"/>
    </row>
    <row r="87" spans="1:24" x14ac:dyDescent="0.35">
      <c r="A87">
        <v>85</v>
      </c>
      <c r="B87" t="s">
        <v>219</v>
      </c>
      <c r="C87" s="3" t="s">
        <v>220</v>
      </c>
      <c r="D87" s="11">
        <v>4900</v>
      </c>
      <c r="E87" s="11">
        <v>6430</v>
      </c>
      <c r="F87" s="12">
        <f t="shared" si="7"/>
        <v>1.3122448979591836</v>
      </c>
      <c r="G87" t="s">
        <v>20</v>
      </c>
      <c r="H87">
        <v>71</v>
      </c>
      <c r="I87" s="8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6">
        <f t="shared" si="5"/>
        <v>40797.208333333336</v>
      </c>
      <c r="O87" s="1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 s="1"/>
      <c r="V87" s="1"/>
      <c r="W87" s="1"/>
      <c r="X87" s="1"/>
    </row>
    <row r="88" spans="1:24" x14ac:dyDescent="0.35">
      <c r="A88">
        <v>86</v>
      </c>
      <c r="B88" t="s">
        <v>221</v>
      </c>
      <c r="C88" s="3" t="s">
        <v>222</v>
      </c>
      <c r="D88" s="11">
        <v>7400</v>
      </c>
      <c r="E88" s="11">
        <v>12405</v>
      </c>
      <c r="F88" s="12">
        <f t="shared" si="7"/>
        <v>1.6763513513513513</v>
      </c>
      <c r="G88" t="s">
        <v>20</v>
      </c>
      <c r="H88">
        <v>203</v>
      </c>
      <c r="I88" s="8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6">
        <f t="shared" si="5"/>
        <v>42128.208333333328</v>
      </c>
      <c r="O88" s="1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 s="1"/>
      <c r="V88" s="1"/>
      <c r="W88" s="1"/>
      <c r="X88" s="1"/>
    </row>
    <row r="89" spans="1:24" ht="31" x14ac:dyDescent="0.35">
      <c r="A89">
        <v>87</v>
      </c>
      <c r="B89" t="s">
        <v>223</v>
      </c>
      <c r="C89" s="3" t="s">
        <v>224</v>
      </c>
      <c r="D89" s="11">
        <v>198500</v>
      </c>
      <c r="E89" s="11">
        <v>123040</v>
      </c>
      <c r="F89" s="12">
        <f t="shared" si="7"/>
        <v>0.6198488664987406</v>
      </c>
      <c r="G89" t="s">
        <v>14</v>
      </c>
      <c r="H89">
        <v>1482</v>
      </c>
      <c r="I89" s="8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6">
        <f t="shared" si="5"/>
        <v>40610.25</v>
      </c>
      <c r="O89" s="1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 s="1"/>
      <c r="V89" s="1"/>
      <c r="W89" s="1"/>
      <c r="X89" s="1"/>
    </row>
    <row r="90" spans="1:24" x14ac:dyDescent="0.35">
      <c r="A90">
        <v>88</v>
      </c>
      <c r="B90" t="s">
        <v>225</v>
      </c>
      <c r="C90" s="3" t="s">
        <v>226</v>
      </c>
      <c r="D90" s="11">
        <v>4800</v>
      </c>
      <c r="E90" s="11">
        <v>12516</v>
      </c>
      <c r="F90" s="12">
        <f t="shared" si="7"/>
        <v>2.6074999999999999</v>
      </c>
      <c r="G90" t="s">
        <v>20</v>
      </c>
      <c r="H90">
        <v>113</v>
      </c>
      <c r="I90" s="8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6">
        <f t="shared" si="5"/>
        <v>42110.208333333328</v>
      </c>
      <c r="O90" s="1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 s="1"/>
      <c r="V90" s="1"/>
      <c r="W90" s="1"/>
      <c r="X90" s="1"/>
    </row>
    <row r="91" spans="1:24" x14ac:dyDescent="0.35">
      <c r="A91">
        <v>89</v>
      </c>
      <c r="B91" t="s">
        <v>227</v>
      </c>
      <c r="C91" s="3" t="s">
        <v>228</v>
      </c>
      <c r="D91" s="11">
        <v>3400</v>
      </c>
      <c r="E91" s="11">
        <v>8588</v>
      </c>
      <c r="F91" s="12">
        <f t="shared" si="7"/>
        <v>2.5258823529411765</v>
      </c>
      <c r="G91" t="s">
        <v>20</v>
      </c>
      <c r="H91">
        <v>96</v>
      </c>
      <c r="I91" s="8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6">
        <f t="shared" si="5"/>
        <v>40283.208333333336</v>
      </c>
      <c r="O91" s="1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 s="1"/>
      <c r="V91" s="1"/>
      <c r="W91" s="1"/>
      <c r="X91" s="1"/>
    </row>
    <row r="92" spans="1:24" x14ac:dyDescent="0.35">
      <c r="A92">
        <v>90</v>
      </c>
      <c r="B92" t="s">
        <v>229</v>
      </c>
      <c r="C92" s="3" t="s">
        <v>230</v>
      </c>
      <c r="D92" s="11">
        <v>7800</v>
      </c>
      <c r="E92" s="11">
        <v>6132</v>
      </c>
      <c r="F92" s="12">
        <f t="shared" si="7"/>
        <v>0.7861538461538462</v>
      </c>
      <c r="G92" t="s">
        <v>14</v>
      </c>
      <c r="H92">
        <v>106</v>
      </c>
      <c r="I92" s="8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6">
        <f t="shared" si="5"/>
        <v>42425.25</v>
      </c>
      <c r="O92" s="1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 s="1"/>
      <c r="V92" s="1"/>
      <c r="W92" s="1"/>
      <c r="X92" s="1"/>
    </row>
    <row r="93" spans="1:24" x14ac:dyDescent="0.35">
      <c r="A93">
        <v>91</v>
      </c>
      <c r="B93" t="s">
        <v>231</v>
      </c>
      <c r="C93" s="3" t="s">
        <v>232</v>
      </c>
      <c r="D93" s="11">
        <v>154300</v>
      </c>
      <c r="E93" s="11">
        <v>74688</v>
      </c>
      <c r="F93" s="12">
        <f t="shared" si="7"/>
        <v>0.48404406999351912</v>
      </c>
      <c r="G93" t="s">
        <v>14</v>
      </c>
      <c r="H93">
        <v>679</v>
      </c>
      <c r="I93" s="8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6">
        <f t="shared" si="5"/>
        <v>42588.208333333328</v>
      </c>
      <c r="O93" s="1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 s="1"/>
      <c r="V93" s="1"/>
      <c r="W93" s="1"/>
      <c r="X93" s="1"/>
    </row>
    <row r="94" spans="1:24" ht="31" x14ac:dyDescent="0.35">
      <c r="A94">
        <v>92</v>
      </c>
      <c r="B94" t="s">
        <v>233</v>
      </c>
      <c r="C94" s="3" t="s">
        <v>234</v>
      </c>
      <c r="D94" s="11">
        <v>20000</v>
      </c>
      <c r="E94" s="11">
        <v>51775</v>
      </c>
      <c r="F94" s="12">
        <f t="shared" si="7"/>
        <v>2.5887500000000001</v>
      </c>
      <c r="G94" t="s">
        <v>20</v>
      </c>
      <c r="H94">
        <v>498</v>
      </c>
      <c r="I94" s="8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6">
        <f t="shared" si="5"/>
        <v>40352.208333333336</v>
      </c>
      <c r="O94" s="1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 s="1"/>
      <c r="V94" s="1"/>
      <c r="W94" s="1"/>
      <c r="X94" s="1"/>
    </row>
    <row r="95" spans="1:24" x14ac:dyDescent="0.35">
      <c r="A95">
        <v>93</v>
      </c>
      <c r="B95" t="s">
        <v>235</v>
      </c>
      <c r="C95" s="3" t="s">
        <v>236</v>
      </c>
      <c r="D95" s="11">
        <v>108800</v>
      </c>
      <c r="E95" s="11">
        <v>65877</v>
      </c>
      <c r="F95" s="12">
        <f t="shared" si="7"/>
        <v>0.60548713235294116</v>
      </c>
      <c r="G95" t="s">
        <v>74</v>
      </c>
      <c r="H95">
        <v>610</v>
      </c>
      <c r="I95" s="8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6">
        <f t="shared" si="5"/>
        <v>41202.208333333336</v>
      </c>
      <c r="O95" s="1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 s="1"/>
      <c r="V95" s="1"/>
      <c r="W95" s="1"/>
      <c r="X95" s="1"/>
    </row>
    <row r="96" spans="1:24" x14ac:dyDescent="0.35">
      <c r="A96">
        <v>94</v>
      </c>
      <c r="B96" t="s">
        <v>237</v>
      </c>
      <c r="C96" s="3" t="s">
        <v>238</v>
      </c>
      <c r="D96" s="11">
        <v>2900</v>
      </c>
      <c r="E96" s="11">
        <v>8807</v>
      </c>
      <c r="F96" s="12">
        <f t="shared" si="7"/>
        <v>3.036896551724138</v>
      </c>
      <c r="G96" t="s">
        <v>20</v>
      </c>
      <c r="H96">
        <v>180</v>
      </c>
      <c r="I96" s="8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6">
        <f t="shared" si="5"/>
        <v>43562.208333333328</v>
      </c>
      <c r="O96" s="1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 s="1"/>
      <c r="V96" s="1"/>
      <c r="W96" s="1"/>
      <c r="X96" s="1"/>
    </row>
    <row r="97" spans="1:24" ht="31" x14ac:dyDescent="0.35">
      <c r="A97">
        <v>95</v>
      </c>
      <c r="B97" t="s">
        <v>239</v>
      </c>
      <c r="C97" s="3" t="s">
        <v>240</v>
      </c>
      <c r="D97" s="11">
        <v>900</v>
      </c>
      <c r="E97" s="11">
        <v>1017</v>
      </c>
      <c r="F97" s="12">
        <f t="shared" si="7"/>
        <v>1.1299999999999999</v>
      </c>
      <c r="G97" t="s">
        <v>20</v>
      </c>
      <c r="H97">
        <v>27</v>
      </c>
      <c r="I97" s="8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6">
        <f t="shared" si="5"/>
        <v>43752.208333333328</v>
      </c>
      <c r="O97" s="1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 s="1"/>
      <c r="V97" s="1"/>
      <c r="W97" s="1"/>
      <c r="X97" s="1"/>
    </row>
    <row r="98" spans="1:24" x14ac:dyDescent="0.35">
      <c r="A98">
        <v>96</v>
      </c>
      <c r="B98" t="s">
        <v>241</v>
      </c>
      <c r="C98" s="3" t="s">
        <v>242</v>
      </c>
      <c r="D98" s="11">
        <v>69700</v>
      </c>
      <c r="E98" s="11">
        <v>151513</v>
      </c>
      <c r="F98" s="12">
        <f t="shared" si="7"/>
        <v>2.1737876614060259</v>
      </c>
      <c r="G98" t="s">
        <v>20</v>
      </c>
      <c r="H98">
        <v>2331</v>
      </c>
      <c r="I98" s="8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6">
        <f t="shared" si="5"/>
        <v>40612.25</v>
      </c>
      <c r="O98" s="1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 s="1"/>
      <c r="V98" s="1"/>
      <c r="W98" s="1"/>
      <c r="X98" s="1"/>
    </row>
    <row r="99" spans="1:24" x14ac:dyDescent="0.35">
      <c r="A99">
        <v>97</v>
      </c>
      <c r="B99" t="s">
        <v>243</v>
      </c>
      <c r="C99" s="3" t="s">
        <v>244</v>
      </c>
      <c r="D99" s="11">
        <v>1300</v>
      </c>
      <c r="E99" s="11">
        <v>12047</v>
      </c>
      <c r="F99" s="12">
        <f t="shared" si="7"/>
        <v>9.2669230769230762</v>
      </c>
      <c r="G99" t="s">
        <v>20</v>
      </c>
      <c r="H99">
        <v>113</v>
      </c>
      <c r="I99" s="8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6">
        <f t="shared" si="5"/>
        <v>42180.208333333328</v>
      </c>
      <c r="O99" s="1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 s="1"/>
      <c r="V99" s="1"/>
      <c r="W99" s="1"/>
      <c r="X99" s="1"/>
    </row>
    <row r="100" spans="1:24" x14ac:dyDescent="0.35">
      <c r="A100">
        <v>98</v>
      </c>
      <c r="B100" t="s">
        <v>245</v>
      </c>
      <c r="C100" s="3" t="s">
        <v>246</v>
      </c>
      <c r="D100" s="11">
        <v>97800</v>
      </c>
      <c r="E100" s="11">
        <v>32951</v>
      </c>
      <c r="F100" s="12">
        <f t="shared" si="7"/>
        <v>0.33692229038854804</v>
      </c>
      <c r="G100" t="s">
        <v>14</v>
      </c>
      <c r="H100">
        <v>1220</v>
      </c>
      <c r="I100" s="8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6">
        <f t="shared" si="5"/>
        <v>42212.208333333328</v>
      </c>
      <c r="O100" s="1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 s="1"/>
      <c r="V100" s="1"/>
      <c r="W100" s="1"/>
      <c r="X100" s="1"/>
    </row>
    <row r="101" spans="1:24" ht="31" x14ac:dyDescent="0.35">
      <c r="A101">
        <v>99</v>
      </c>
      <c r="B101" t="s">
        <v>247</v>
      </c>
      <c r="C101" s="3" t="s">
        <v>248</v>
      </c>
      <c r="D101" s="11">
        <v>7600</v>
      </c>
      <c r="E101" s="11">
        <v>14951</v>
      </c>
      <c r="F101" s="12">
        <f t="shared" si="7"/>
        <v>1.9672368421052631</v>
      </c>
      <c r="G101" t="s">
        <v>20</v>
      </c>
      <c r="H101">
        <v>164</v>
      </c>
      <c r="I101" s="8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6">
        <f t="shared" si="5"/>
        <v>41968.25</v>
      </c>
      <c r="O101" s="1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 s="1"/>
      <c r="V101" s="1"/>
      <c r="W101" s="1"/>
      <c r="X101" s="1"/>
    </row>
    <row r="102" spans="1:24" x14ac:dyDescent="0.35">
      <c r="A102">
        <v>100</v>
      </c>
      <c r="B102" t="s">
        <v>249</v>
      </c>
      <c r="C102" s="3" t="s">
        <v>250</v>
      </c>
      <c r="D102" s="11">
        <v>100</v>
      </c>
      <c r="E102" s="11">
        <v>1</v>
      </c>
      <c r="F102" s="12">
        <f t="shared" si="7"/>
        <v>0.01</v>
      </c>
      <c r="G102" t="s">
        <v>14</v>
      </c>
      <c r="H102">
        <v>1</v>
      </c>
      <c r="I102" s="8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6">
        <f t="shared" si="5"/>
        <v>40835.208333333336</v>
      </c>
      <c r="O102" s="1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 s="1"/>
      <c r="V102" s="1"/>
      <c r="W102" s="1"/>
      <c r="X102" s="1"/>
    </row>
    <row r="103" spans="1:24" x14ac:dyDescent="0.35">
      <c r="A103">
        <v>101</v>
      </c>
      <c r="B103" t="s">
        <v>251</v>
      </c>
      <c r="C103" s="3" t="s">
        <v>252</v>
      </c>
      <c r="D103" s="11">
        <v>900</v>
      </c>
      <c r="E103" s="11">
        <v>9193</v>
      </c>
      <c r="F103" s="12">
        <f t="shared" si="7"/>
        <v>10.214444444444444</v>
      </c>
      <c r="G103" t="s">
        <v>20</v>
      </c>
      <c r="H103">
        <v>164</v>
      </c>
      <c r="I103" s="8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6">
        <f t="shared" si="5"/>
        <v>42056.25</v>
      </c>
      <c r="O103" s="1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 s="1"/>
      <c r="V103" s="1"/>
      <c r="W103" s="1"/>
      <c r="X103" s="1"/>
    </row>
    <row r="104" spans="1:24" x14ac:dyDescent="0.35">
      <c r="A104">
        <v>102</v>
      </c>
      <c r="B104" t="s">
        <v>253</v>
      </c>
      <c r="C104" s="3" t="s">
        <v>254</v>
      </c>
      <c r="D104" s="11">
        <v>3700</v>
      </c>
      <c r="E104" s="11">
        <v>10422</v>
      </c>
      <c r="F104" s="12">
        <f t="shared" si="7"/>
        <v>2.8167567567567566</v>
      </c>
      <c r="G104" t="s">
        <v>20</v>
      </c>
      <c r="H104">
        <v>336</v>
      </c>
      <c r="I104" s="8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6">
        <f t="shared" si="5"/>
        <v>43234.208333333328</v>
      </c>
      <c r="O104" s="1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 s="1"/>
      <c r="V104" s="1"/>
      <c r="W104" s="1"/>
      <c r="X104" s="1"/>
    </row>
    <row r="105" spans="1:24" x14ac:dyDescent="0.35">
      <c r="A105">
        <v>103</v>
      </c>
      <c r="B105" t="s">
        <v>255</v>
      </c>
      <c r="C105" s="3" t="s">
        <v>256</v>
      </c>
      <c r="D105" s="11">
        <v>10000</v>
      </c>
      <c r="E105" s="11">
        <v>2461</v>
      </c>
      <c r="F105" s="12">
        <f t="shared" si="7"/>
        <v>0.24610000000000001</v>
      </c>
      <c r="G105" t="s">
        <v>14</v>
      </c>
      <c r="H105">
        <v>37</v>
      </c>
      <c r="I105" s="8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6">
        <f t="shared" si="5"/>
        <v>40475.208333333336</v>
      </c>
      <c r="O105" s="1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 s="1"/>
      <c r="V105" s="1"/>
      <c r="W105" s="1"/>
      <c r="X105" s="1"/>
    </row>
    <row r="106" spans="1:24" x14ac:dyDescent="0.35">
      <c r="A106">
        <v>104</v>
      </c>
      <c r="B106" t="s">
        <v>257</v>
      </c>
      <c r="C106" s="3" t="s">
        <v>258</v>
      </c>
      <c r="D106" s="11">
        <v>119200</v>
      </c>
      <c r="E106" s="11">
        <v>170623</v>
      </c>
      <c r="F106" s="12">
        <f t="shared" si="7"/>
        <v>1.4314010067114094</v>
      </c>
      <c r="G106" t="s">
        <v>20</v>
      </c>
      <c r="H106">
        <v>1917</v>
      </c>
      <c r="I106" s="8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6">
        <f t="shared" si="5"/>
        <v>42878.208333333328</v>
      </c>
      <c r="O106" s="1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 s="1"/>
      <c r="V106" s="1"/>
      <c r="W106" s="1"/>
      <c r="X106" s="1"/>
    </row>
    <row r="107" spans="1:24" x14ac:dyDescent="0.35">
      <c r="A107">
        <v>105</v>
      </c>
      <c r="B107" t="s">
        <v>259</v>
      </c>
      <c r="C107" s="3" t="s">
        <v>260</v>
      </c>
      <c r="D107" s="11">
        <v>6800</v>
      </c>
      <c r="E107" s="11">
        <v>9829</v>
      </c>
      <c r="F107" s="12">
        <f t="shared" si="7"/>
        <v>1.4454411764705883</v>
      </c>
      <c r="G107" t="s">
        <v>20</v>
      </c>
      <c r="H107">
        <v>95</v>
      </c>
      <c r="I107" s="8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6">
        <f t="shared" si="5"/>
        <v>41366.208333333336</v>
      </c>
      <c r="O107" s="1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 s="1"/>
      <c r="V107" s="1"/>
      <c r="W107" s="1"/>
      <c r="X107" s="1"/>
    </row>
    <row r="108" spans="1:24" x14ac:dyDescent="0.35">
      <c r="A108">
        <v>106</v>
      </c>
      <c r="B108" t="s">
        <v>261</v>
      </c>
      <c r="C108" s="3" t="s">
        <v>262</v>
      </c>
      <c r="D108" s="11">
        <v>3900</v>
      </c>
      <c r="E108" s="11">
        <v>14006</v>
      </c>
      <c r="F108" s="12">
        <f t="shared" si="7"/>
        <v>3.5912820512820511</v>
      </c>
      <c r="G108" t="s">
        <v>20</v>
      </c>
      <c r="H108">
        <v>147</v>
      </c>
      <c r="I108" s="8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6">
        <f t="shared" si="5"/>
        <v>43716.208333333328</v>
      </c>
      <c r="O108" s="1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 s="1"/>
      <c r="V108" s="1"/>
      <c r="W108" s="1"/>
      <c r="X108" s="1"/>
    </row>
    <row r="109" spans="1:24" ht="31" x14ac:dyDescent="0.35">
      <c r="A109">
        <v>107</v>
      </c>
      <c r="B109" t="s">
        <v>263</v>
      </c>
      <c r="C109" s="3" t="s">
        <v>264</v>
      </c>
      <c r="D109" s="11">
        <v>3500</v>
      </c>
      <c r="E109" s="11">
        <v>6527</v>
      </c>
      <c r="F109" s="12">
        <f t="shared" si="7"/>
        <v>1.8648571428571428</v>
      </c>
      <c r="G109" t="s">
        <v>20</v>
      </c>
      <c r="H109">
        <v>86</v>
      </c>
      <c r="I109" s="8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6">
        <f t="shared" si="5"/>
        <v>43213.208333333328</v>
      </c>
      <c r="O109" s="1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 s="1"/>
      <c r="V109" s="1"/>
      <c r="W109" s="1"/>
      <c r="X109" s="1"/>
    </row>
    <row r="110" spans="1:24" ht="31" x14ac:dyDescent="0.35">
      <c r="A110">
        <v>108</v>
      </c>
      <c r="B110" t="s">
        <v>265</v>
      </c>
      <c r="C110" s="3" t="s">
        <v>266</v>
      </c>
      <c r="D110" s="11">
        <v>1500</v>
      </c>
      <c r="E110" s="11">
        <v>8929</v>
      </c>
      <c r="F110" s="12">
        <f t="shared" si="7"/>
        <v>5.9526666666666666</v>
      </c>
      <c r="G110" t="s">
        <v>20</v>
      </c>
      <c r="H110">
        <v>83</v>
      </c>
      <c r="I110" s="8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6">
        <f t="shared" si="5"/>
        <v>41005.208333333336</v>
      </c>
      <c r="O110" s="1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 s="1"/>
      <c r="V110" s="1"/>
      <c r="W110" s="1"/>
      <c r="X110" s="1"/>
    </row>
    <row r="111" spans="1:24" x14ac:dyDescent="0.35">
      <c r="A111">
        <v>109</v>
      </c>
      <c r="B111" t="s">
        <v>267</v>
      </c>
      <c r="C111" s="3" t="s">
        <v>268</v>
      </c>
      <c r="D111" s="11">
        <v>5200</v>
      </c>
      <c r="E111" s="11">
        <v>3079</v>
      </c>
      <c r="F111" s="12">
        <f t="shared" si="7"/>
        <v>0.5921153846153846</v>
      </c>
      <c r="G111" t="s">
        <v>14</v>
      </c>
      <c r="H111">
        <v>60</v>
      </c>
      <c r="I111" s="8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6">
        <f t="shared" si="5"/>
        <v>41651.25</v>
      </c>
      <c r="O111" s="1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 s="1"/>
      <c r="V111" s="1"/>
      <c r="W111" s="1"/>
      <c r="X111" s="1"/>
    </row>
    <row r="112" spans="1:24" ht="31" x14ac:dyDescent="0.35">
      <c r="A112">
        <v>110</v>
      </c>
      <c r="B112" t="s">
        <v>270</v>
      </c>
      <c r="C112" s="3" t="s">
        <v>271</v>
      </c>
      <c r="D112" s="11">
        <v>142400</v>
      </c>
      <c r="E112" s="11">
        <v>21307</v>
      </c>
      <c r="F112" s="12">
        <f t="shared" si="7"/>
        <v>0.14962780898876404</v>
      </c>
      <c r="G112" t="s">
        <v>14</v>
      </c>
      <c r="H112">
        <v>296</v>
      </c>
      <c r="I112" s="8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6">
        <f t="shared" si="5"/>
        <v>43354.208333333328</v>
      </c>
      <c r="O112" s="1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 s="1"/>
      <c r="V112" s="1"/>
      <c r="W112" s="1"/>
      <c r="X112" s="1"/>
    </row>
    <row r="113" spans="1:24" x14ac:dyDescent="0.35">
      <c r="A113">
        <v>111</v>
      </c>
      <c r="B113" t="s">
        <v>272</v>
      </c>
      <c r="C113" s="3" t="s">
        <v>273</v>
      </c>
      <c r="D113" s="11">
        <v>61400</v>
      </c>
      <c r="E113" s="11">
        <v>73653</v>
      </c>
      <c r="F113" s="12">
        <f t="shared" si="7"/>
        <v>1.1995602605863191</v>
      </c>
      <c r="G113" t="s">
        <v>20</v>
      </c>
      <c r="H113">
        <v>676</v>
      </c>
      <c r="I113" s="8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6">
        <f t="shared" si="5"/>
        <v>41174.208333333336</v>
      </c>
      <c r="O113" s="1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 s="1"/>
      <c r="V113" s="1"/>
      <c r="W113" s="1"/>
      <c r="X113" s="1"/>
    </row>
    <row r="114" spans="1:24" x14ac:dyDescent="0.35">
      <c r="A114">
        <v>112</v>
      </c>
      <c r="B114" t="s">
        <v>274</v>
      </c>
      <c r="C114" s="3" t="s">
        <v>275</v>
      </c>
      <c r="D114" s="11">
        <v>4700</v>
      </c>
      <c r="E114" s="11">
        <v>12635</v>
      </c>
      <c r="F114" s="12">
        <f t="shared" si="7"/>
        <v>2.6882978723404256</v>
      </c>
      <c r="G114" t="s">
        <v>20</v>
      </c>
      <c r="H114">
        <v>361</v>
      </c>
      <c r="I114" s="8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6">
        <f t="shared" si="5"/>
        <v>41875.208333333336</v>
      </c>
      <c r="O114" s="1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 s="1"/>
      <c r="V114" s="1"/>
      <c r="W114" s="1"/>
      <c r="X114" s="1"/>
    </row>
    <row r="115" spans="1:24" x14ac:dyDescent="0.35">
      <c r="A115">
        <v>113</v>
      </c>
      <c r="B115" t="s">
        <v>276</v>
      </c>
      <c r="C115" s="3" t="s">
        <v>277</v>
      </c>
      <c r="D115" s="11">
        <v>3300</v>
      </c>
      <c r="E115" s="11">
        <v>12437</v>
      </c>
      <c r="F115" s="12">
        <f t="shared" si="7"/>
        <v>3.7687878787878786</v>
      </c>
      <c r="G115" t="s">
        <v>20</v>
      </c>
      <c r="H115">
        <v>131</v>
      </c>
      <c r="I115" s="8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6">
        <f t="shared" si="5"/>
        <v>42990.208333333328</v>
      </c>
      <c r="O115" s="1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 s="1"/>
      <c r="V115" s="1"/>
      <c r="W115" s="1"/>
      <c r="X115" s="1"/>
    </row>
    <row r="116" spans="1:24" x14ac:dyDescent="0.35">
      <c r="A116">
        <v>114</v>
      </c>
      <c r="B116" t="s">
        <v>278</v>
      </c>
      <c r="C116" s="3" t="s">
        <v>279</v>
      </c>
      <c r="D116" s="11">
        <v>1900</v>
      </c>
      <c r="E116" s="11">
        <v>13816</v>
      </c>
      <c r="F116" s="12">
        <f t="shared" si="7"/>
        <v>7.2715789473684209</v>
      </c>
      <c r="G116" t="s">
        <v>20</v>
      </c>
      <c r="H116">
        <v>126</v>
      </c>
      <c r="I116" s="8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6">
        <f t="shared" si="5"/>
        <v>43564.208333333328</v>
      </c>
      <c r="O116" s="1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 s="1"/>
      <c r="V116" s="1"/>
      <c r="W116" s="1"/>
      <c r="X116" s="1"/>
    </row>
    <row r="117" spans="1:24" x14ac:dyDescent="0.35">
      <c r="A117">
        <v>115</v>
      </c>
      <c r="B117" t="s">
        <v>280</v>
      </c>
      <c r="C117" s="3" t="s">
        <v>281</v>
      </c>
      <c r="D117" s="11">
        <v>166700</v>
      </c>
      <c r="E117" s="11">
        <v>145382</v>
      </c>
      <c r="F117" s="12">
        <f t="shared" si="7"/>
        <v>0.87211757648470301</v>
      </c>
      <c r="G117" t="s">
        <v>14</v>
      </c>
      <c r="H117">
        <v>3304</v>
      </c>
      <c r="I117" s="8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6">
        <f t="shared" si="5"/>
        <v>43056.25</v>
      </c>
      <c r="O117" s="1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 s="1"/>
      <c r="V117" s="1"/>
      <c r="W117" s="1"/>
      <c r="X117" s="1"/>
    </row>
    <row r="118" spans="1:24" ht="31" x14ac:dyDescent="0.35">
      <c r="A118">
        <v>116</v>
      </c>
      <c r="B118" t="s">
        <v>282</v>
      </c>
      <c r="C118" s="3" t="s">
        <v>283</v>
      </c>
      <c r="D118" s="11">
        <v>7200</v>
      </c>
      <c r="E118" s="11">
        <v>6336</v>
      </c>
      <c r="F118" s="12">
        <f t="shared" si="7"/>
        <v>0.88</v>
      </c>
      <c r="G118" t="s">
        <v>14</v>
      </c>
      <c r="H118">
        <v>73</v>
      </c>
      <c r="I118" s="8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6">
        <f t="shared" si="5"/>
        <v>42265.208333333328</v>
      </c>
      <c r="O118" s="1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 s="1"/>
      <c r="V118" s="1"/>
      <c r="W118" s="1"/>
      <c r="X118" s="1"/>
    </row>
    <row r="119" spans="1:24" x14ac:dyDescent="0.35">
      <c r="A119">
        <v>117</v>
      </c>
      <c r="B119" t="s">
        <v>284</v>
      </c>
      <c r="C119" s="3" t="s">
        <v>285</v>
      </c>
      <c r="D119" s="11">
        <v>4900</v>
      </c>
      <c r="E119" s="11">
        <v>8523</v>
      </c>
      <c r="F119" s="12">
        <f t="shared" si="7"/>
        <v>1.7393877551020409</v>
      </c>
      <c r="G119" t="s">
        <v>20</v>
      </c>
      <c r="H119">
        <v>275</v>
      </c>
      <c r="I119" s="8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6">
        <f t="shared" si="5"/>
        <v>40808.208333333336</v>
      </c>
      <c r="O119" s="1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 s="1"/>
      <c r="V119" s="1"/>
      <c r="W119" s="1"/>
      <c r="X119" s="1"/>
    </row>
    <row r="120" spans="1:24" x14ac:dyDescent="0.35">
      <c r="A120">
        <v>118</v>
      </c>
      <c r="B120" t="s">
        <v>286</v>
      </c>
      <c r="C120" s="3" t="s">
        <v>287</v>
      </c>
      <c r="D120" s="11">
        <v>5400</v>
      </c>
      <c r="E120" s="11">
        <v>6351</v>
      </c>
      <c r="F120" s="12">
        <f t="shared" si="7"/>
        <v>1.1761111111111111</v>
      </c>
      <c r="G120" t="s">
        <v>20</v>
      </c>
      <c r="H120">
        <v>67</v>
      </c>
      <c r="I120" s="8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6">
        <f t="shared" si="5"/>
        <v>41665.25</v>
      </c>
      <c r="O120" s="1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 s="1"/>
      <c r="V120" s="1"/>
      <c r="W120" s="1"/>
      <c r="X120" s="1"/>
    </row>
    <row r="121" spans="1:24" ht="31" x14ac:dyDescent="0.35">
      <c r="A121">
        <v>119</v>
      </c>
      <c r="B121" t="s">
        <v>288</v>
      </c>
      <c r="C121" s="3" t="s">
        <v>289</v>
      </c>
      <c r="D121" s="11">
        <v>5000</v>
      </c>
      <c r="E121" s="11">
        <v>10748</v>
      </c>
      <c r="F121" s="12">
        <f t="shared" si="7"/>
        <v>2.1496</v>
      </c>
      <c r="G121" t="s">
        <v>20</v>
      </c>
      <c r="H121">
        <v>154</v>
      </c>
      <c r="I121" s="8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6">
        <f t="shared" si="5"/>
        <v>41806.208333333336</v>
      </c>
      <c r="O121" s="1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 s="1"/>
      <c r="V121" s="1"/>
      <c r="W121" s="1"/>
      <c r="X121" s="1"/>
    </row>
    <row r="122" spans="1:24" x14ac:dyDescent="0.35">
      <c r="A122">
        <v>120</v>
      </c>
      <c r="B122" t="s">
        <v>290</v>
      </c>
      <c r="C122" s="3" t="s">
        <v>291</v>
      </c>
      <c r="D122" s="11">
        <v>75100</v>
      </c>
      <c r="E122" s="11">
        <v>112272</v>
      </c>
      <c r="F122" s="12">
        <f t="shared" si="7"/>
        <v>1.4949667110519307</v>
      </c>
      <c r="G122" t="s">
        <v>20</v>
      </c>
      <c r="H122">
        <v>1782</v>
      </c>
      <c r="I122" s="8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6">
        <f t="shared" si="5"/>
        <v>42111.208333333328</v>
      </c>
      <c r="O122" s="1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 s="1"/>
      <c r="V122" s="1"/>
      <c r="W122" s="1"/>
      <c r="X122" s="1"/>
    </row>
    <row r="123" spans="1:24" x14ac:dyDescent="0.35">
      <c r="A123">
        <v>121</v>
      </c>
      <c r="B123" t="s">
        <v>293</v>
      </c>
      <c r="C123" s="3" t="s">
        <v>294</v>
      </c>
      <c r="D123" s="11">
        <v>45300</v>
      </c>
      <c r="E123" s="11">
        <v>99361</v>
      </c>
      <c r="F123" s="12">
        <f t="shared" si="7"/>
        <v>2.1933995584988963</v>
      </c>
      <c r="G123" t="s">
        <v>20</v>
      </c>
      <c r="H123">
        <v>903</v>
      </c>
      <c r="I123" s="8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6">
        <f t="shared" si="5"/>
        <v>41917.208333333336</v>
      </c>
      <c r="O123" s="1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 s="1"/>
      <c r="V123" s="1"/>
      <c r="W123" s="1"/>
      <c r="X123" s="1"/>
    </row>
    <row r="124" spans="1:24" x14ac:dyDescent="0.35">
      <c r="A124">
        <v>122</v>
      </c>
      <c r="B124" t="s">
        <v>295</v>
      </c>
      <c r="C124" s="3" t="s">
        <v>296</v>
      </c>
      <c r="D124" s="11">
        <v>136800</v>
      </c>
      <c r="E124" s="11">
        <v>88055</v>
      </c>
      <c r="F124" s="12">
        <f t="shared" si="7"/>
        <v>0.64367690058479532</v>
      </c>
      <c r="G124" t="s">
        <v>14</v>
      </c>
      <c r="H124">
        <v>3387</v>
      </c>
      <c r="I124" s="8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6">
        <f t="shared" si="5"/>
        <v>41970.25</v>
      </c>
      <c r="O124" s="1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 s="1"/>
      <c r="V124" s="1"/>
      <c r="W124" s="1"/>
      <c r="X124" s="1"/>
    </row>
    <row r="125" spans="1:24" x14ac:dyDescent="0.35">
      <c r="A125">
        <v>123</v>
      </c>
      <c r="B125" t="s">
        <v>297</v>
      </c>
      <c r="C125" s="3" t="s">
        <v>298</v>
      </c>
      <c r="D125" s="11">
        <v>177700</v>
      </c>
      <c r="E125" s="11">
        <v>33092</v>
      </c>
      <c r="F125" s="12">
        <f t="shared" si="7"/>
        <v>0.18622397298818233</v>
      </c>
      <c r="G125" t="s">
        <v>14</v>
      </c>
      <c r="H125">
        <v>662</v>
      </c>
      <c r="I125" s="8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6">
        <f t="shared" si="5"/>
        <v>42332.25</v>
      </c>
      <c r="O125" s="1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 s="1"/>
      <c r="V125" s="1"/>
      <c r="W125" s="1"/>
      <c r="X125" s="1"/>
    </row>
    <row r="126" spans="1:24" x14ac:dyDescent="0.35">
      <c r="A126">
        <v>124</v>
      </c>
      <c r="B126" t="s">
        <v>299</v>
      </c>
      <c r="C126" s="3" t="s">
        <v>300</v>
      </c>
      <c r="D126" s="11">
        <v>2600</v>
      </c>
      <c r="E126" s="11">
        <v>9562</v>
      </c>
      <c r="F126" s="12">
        <f t="shared" si="7"/>
        <v>3.6776923076923076</v>
      </c>
      <c r="G126" t="s">
        <v>20</v>
      </c>
      <c r="H126">
        <v>94</v>
      </c>
      <c r="I126" s="8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6">
        <f t="shared" si="5"/>
        <v>43598.208333333328</v>
      </c>
      <c r="O126" s="1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 s="1"/>
      <c r="V126" s="1"/>
      <c r="W126" s="1"/>
      <c r="X126" s="1"/>
    </row>
    <row r="127" spans="1:24" x14ac:dyDescent="0.35">
      <c r="A127">
        <v>125</v>
      </c>
      <c r="B127" t="s">
        <v>301</v>
      </c>
      <c r="C127" s="3" t="s">
        <v>302</v>
      </c>
      <c r="D127" s="11">
        <v>5300</v>
      </c>
      <c r="E127" s="11">
        <v>8475</v>
      </c>
      <c r="F127" s="12">
        <f t="shared" si="7"/>
        <v>1.5990566037735849</v>
      </c>
      <c r="G127" t="s">
        <v>20</v>
      </c>
      <c r="H127">
        <v>180</v>
      </c>
      <c r="I127" s="8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6">
        <f t="shared" si="5"/>
        <v>43362.208333333328</v>
      </c>
      <c r="O127" s="1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 s="1"/>
      <c r="V127" s="1"/>
      <c r="W127" s="1"/>
      <c r="X127" s="1"/>
    </row>
    <row r="128" spans="1:24" x14ac:dyDescent="0.35">
      <c r="A128">
        <v>126</v>
      </c>
      <c r="B128" t="s">
        <v>303</v>
      </c>
      <c r="C128" s="3" t="s">
        <v>304</v>
      </c>
      <c r="D128" s="11">
        <v>180200</v>
      </c>
      <c r="E128" s="11">
        <v>69617</v>
      </c>
      <c r="F128" s="12">
        <f t="shared" si="7"/>
        <v>0.38633185349611543</v>
      </c>
      <c r="G128" t="s">
        <v>14</v>
      </c>
      <c r="H128">
        <v>774</v>
      </c>
      <c r="I128" s="8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6">
        <f t="shared" si="5"/>
        <v>42596.208333333328</v>
      </c>
      <c r="O128" s="1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 s="1"/>
      <c r="V128" s="1"/>
      <c r="W128" s="1"/>
      <c r="X128" s="1"/>
    </row>
    <row r="129" spans="1:24" x14ac:dyDescent="0.35">
      <c r="A129">
        <v>127</v>
      </c>
      <c r="B129" t="s">
        <v>305</v>
      </c>
      <c r="C129" s="3" t="s">
        <v>306</v>
      </c>
      <c r="D129" s="11">
        <v>103200</v>
      </c>
      <c r="E129" s="11">
        <v>53067</v>
      </c>
      <c r="F129" s="12">
        <f t="shared" si="7"/>
        <v>0.51421511627906979</v>
      </c>
      <c r="G129" t="s">
        <v>14</v>
      </c>
      <c r="H129">
        <v>672</v>
      </c>
      <c r="I129" s="8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6">
        <f t="shared" si="5"/>
        <v>40310.208333333336</v>
      </c>
      <c r="O129" s="1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 s="1"/>
      <c r="V129" s="1"/>
      <c r="W129" s="1"/>
      <c r="X129" s="1"/>
    </row>
    <row r="130" spans="1:24" x14ac:dyDescent="0.35">
      <c r="A130">
        <v>128</v>
      </c>
      <c r="B130" t="s">
        <v>307</v>
      </c>
      <c r="C130" s="3" t="s">
        <v>308</v>
      </c>
      <c r="D130" s="11">
        <v>70600</v>
      </c>
      <c r="E130" s="11">
        <v>42596</v>
      </c>
      <c r="F130" s="12">
        <f t="shared" si="7"/>
        <v>0.60334277620396604</v>
      </c>
      <c r="G130" t="s">
        <v>74</v>
      </c>
      <c r="H130">
        <v>532</v>
      </c>
      <c r="I130" s="8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6">
        <f t="shared" ref="N130:N193" si="9">(((L130/60)/60)/24)+DATE(1970,1,1)</f>
        <v>40417.208333333336</v>
      </c>
      <c r="O130" s="17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 s="1"/>
      <c r="V130" s="1"/>
      <c r="W130" s="1"/>
      <c r="X130" s="1"/>
    </row>
    <row r="131" spans="1:24" x14ac:dyDescent="0.35">
      <c r="A131">
        <v>129</v>
      </c>
      <c r="B131" t="s">
        <v>309</v>
      </c>
      <c r="C131" s="3" t="s">
        <v>310</v>
      </c>
      <c r="D131" s="11">
        <v>148500</v>
      </c>
      <c r="E131" s="11">
        <v>4756</v>
      </c>
      <c r="F131" s="12">
        <f t="shared" ref="F131:F194" si="11">E131/D131</f>
        <v>3.2026936026936029E-2</v>
      </c>
      <c r="G131" t="s">
        <v>74</v>
      </c>
      <c r="H131">
        <v>55</v>
      </c>
      <c r="I131" s="8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6">
        <f t="shared" si="9"/>
        <v>42038.25</v>
      </c>
      <c r="O131" s="17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 s="1"/>
      <c r="V131" s="1"/>
      <c r="W131" s="1"/>
      <c r="X131" s="1"/>
    </row>
    <row r="132" spans="1:24" x14ac:dyDescent="0.35">
      <c r="A132">
        <v>130</v>
      </c>
      <c r="B132" t="s">
        <v>311</v>
      </c>
      <c r="C132" s="3" t="s">
        <v>312</v>
      </c>
      <c r="D132" s="11">
        <v>9600</v>
      </c>
      <c r="E132" s="11">
        <v>14925</v>
      </c>
      <c r="F132" s="12">
        <f t="shared" si="11"/>
        <v>1.5546875</v>
      </c>
      <c r="G132" t="s">
        <v>20</v>
      </c>
      <c r="H132">
        <v>533</v>
      </c>
      <c r="I132" s="8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6">
        <f t="shared" si="9"/>
        <v>40842.208333333336</v>
      </c>
      <c r="O132" s="1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 s="1"/>
      <c r="V132" s="1"/>
      <c r="W132" s="1"/>
      <c r="X132" s="1"/>
    </row>
    <row r="133" spans="1:24" ht="31" x14ac:dyDescent="0.35">
      <c r="A133">
        <v>131</v>
      </c>
      <c r="B133" t="s">
        <v>313</v>
      </c>
      <c r="C133" s="3" t="s">
        <v>314</v>
      </c>
      <c r="D133" s="11">
        <v>164700</v>
      </c>
      <c r="E133" s="11">
        <v>166116</v>
      </c>
      <c r="F133" s="12">
        <f t="shared" si="11"/>
        <v>1.0085974499089254</v>
      </c>
      <c r="G133" t="s">
        <v>20</v>
      </c>
      <c r="H133">
        <v>2443</v>
      </c>
      <c r="I133" s="8">
        <f t="shared" ref="I133:I196" si="12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6">
        <f t="shared" si="9"/>
        <v>41607.25</v>
      </c>
      <c r="O133" s="1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 s="1"/>
      <c r="V133" s="1"/>
      <c r="W133" s="1"/>
      <c r="X133" s="1"/>
    </row>
    <row r="134" spans="1:24" x14ac:dyDescent="0.35">
      <c r="A134">
        <v>132</v>
      </c>
      <c r="B134" t="s">
        <v>315</v>
      </c>
      <c r="C134" s="3" t="s">
        <v>316</v>
      </c>
      <c r="D134" s="11">
        <v>3300</v>
      </c>
      <c r="E134" s="11">
        <v>3834</v>
      </c>
      <c r="F134" s="12">
        <f t="shared" si="11"/>
        <v>1.1618181818181819</v>
      </c>
      <c r="G134" t="s">
        <v>20</v>
      </c>
      <c r="H134">
        <v>89</v>
      </c>
      <c r="I134" s="8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6">
        <f t="shared" si="9"/>
        <v>43112.25</v>
      </c>
      <c r="O134" s="1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 s="1"/>
      <c r="V134" s="1"/>
      <c r="W134" s="1"/>
      <c r="X134" s="1"/>
    </row>
    <row r="135" spans="1:24" x14ac:dyDescent="0.35">
      <c r="A135">
        <v>133</v>
      </c>
      <c r="B135" t="s">
        <v>317</v>
      </c>
      <c r="C135" s="3" t="s">
        <v>318</v>
      </c>
      <c r="D135" s="11">
        <v>4500</v>
      </c>
      <c r="E135" s="11">
        <v>13985</v>
      </c>
      <c r="F135" s="12">
        <f t="shared" si="11"/>
        <v>3.1077777777777778</v>
      </c>
      <c r="G135" t="s">
        <v>20</v>
      </c>
      <c r="H135">
        <v>159</v>
      </c>
      <c r="I135" s="8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6">
        <f t="shared" si="9"/>
        <v>40767.208333333336</v>
      </c>
      <c r="O135" s="1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 s="1"/>
      <c r="V135" s="1"/>
      <c r="W135" s="1"/>
      <c r="X135" s="1"/>
    </row>
    <row r="136" spans="1:24" x14ac:dyDescent="0.35">
      <c r="A136">
        <v>134</v>
      </c>
      <c r="B136" t="s">
        <v>320</v>
      </c>
      <c r="C136" s="3" t="s">
        <v>321</v>
      </c>
      <c r="D136" s="11">
        <v>99500</v>
      </c>
      <c r="E136" s="11">
        <v>89288</v>
      </c>
      <c r="F136" s="12">
        <f t="shared" si="11"/>
        <v>0.89736683417085428</v>
      </c>
      <c r="G136" t="s">
        <v>14</v>
      </c>
      <c r="H136">
        <v>940</v>
      </c>
      <c r="I136" s="8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6">
        <f t="shared" si="9"/>
        <v>40713.208333333336</v>
      </c>
      <c r="O136" s="1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 s="1"/>
      <c r="V136" s="1"/>
      <c r="W136" s="1"/>
      <c r="X136" s="1"/>
    </row>
    <row r="137" spans="1:24" x14ac:dyDescent="0.35">
      <c r="A137">
        <v>135</v>
      </c>
      <c r="B137" t="s">
        <v>322</v>
      </c>
      <c r="C137" s="3" t="s">
        <v>323</v>
      </c>
      <c r="D137" s="11">
        <v>7700</v>
      </c>
      <c r="E137" s="11">
        <v>5488</v>
      </c>
      <c r="F137" s="12">
        <f t="shared" si="11"/>
        <v>0.71272727272727276</v>
      </c>
      <c r="G137" t="s">
        <v>14</v>
      </c>
      <c r="H137">
        <v>117</v>
      </c>
      <c r="I137" s="8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6">
        <f t="shared" si="9"/>
        <v>41340.25</v>
      </c>
      <c r="O137" s="1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 s="1"/>
      <c r="V137" s="1"/>
      <c r="W137" s="1"/>
      <c r="X137" s="1"/>
    </row>
    <row r="138" spans="1:24" x14ac:dyDescent="0.35">
      <c r="A138">
        <v>136</v>
      </c>
      <c r="B138" t="s">
        <v>324</v>
      </c>
      <c r="C138" s="3" t="s">
        <v>325</v>
      </c>
      <c r="D138" s="11">
        <v>82800</v>
      </c>
      <c r="E138" s="11">
        <v>2721</v>
      </c>
      <c r="F138" s="12">
        <f t="shared" si="11"/>
        <v>3.2862318840579711E-2</v>
      </c>
      <c r="G138" t="s">
        <v>74</v>
      </c>
      <c r="H138">
        <v>58</v>
      </c>
      <c r="I138" s="8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6">
        <f t="shared" si="9"/>
        <v>41797.208333333336</v>
      </c>
      <c r="O138" s="1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 s="1"/>
      <c r="V138" s="1"/>
      <c r="W138" s="1"/>
      <c r="X138" s="1"/>
    </row>
    <row r="139" spans="1:24" x14ac:dyDescent="0.35">
      <c r="A139">
        <v>137</v>
      </c>
      <c r="B139" t="s">
        <v>326</v>
      </c>
      <c r="C139" s="3" t="s">
        <v>327</v>
      </c>
      <c r="D139" s="11">
        <v>1800</v>
      </c>
      <c r="E139" s="11">
        <v>4712</v>
      </c>
      <c r="F139" s="12">
        <f t="shared" si="11"/>
        <v>2.617777777777778</v>
      </c>
      <c r="G139" t="s">
        <v>20</v>
      </c>
      <c r="H139">
        <v>50</v>
      </c>
      <c r="I139" s="8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6">
        <f t="shared" si="9"/>
        <v>40457.208333333336</v>
      </c>
      <c r="O139" s="1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 s="1"/>
      <c r="V139" s="1"/>
      <c r="W139" s="1"/>
      <c r="X139" s="1"/>
    </row>
    <row r="140" spans="1:24" ht="31" x14ac:dyDescent="0.35">
      <c r="A140">
        <v>138</v>
      </c>
      <c r="B140" t="s">
        <v>328</v>
      </c>
      <c r="C140" s="3" t="s">
        <v>329</v>
      </c>
      <c r="D140" s="11">
        <v>9600</v>
      </c>
      <c r="E140" s="11">
        <v>9216</v>
      </c>
      <c r="F140" s="12">
        <f t="shared" si="11"/>
        <v>0.96</v>
      </c>
      <c r="G140" t="s">
        <v>14</v>
      </c>
      <c r="H140">
        <v>115</v>
      </c>
      <c r="I140" s="8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6">
        <f t="shared" si="9"/>
        <v>41180.208333333336</v>
      </c>
      <c r="O140" s="1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 s="1"/>
      <c r="V140" s="1"/>
      <c r="W140" s="1"/>
      <c r="X140" s="1"/>
    </row>
    <row r="141" spans="1:24" x14ac:dyDescent="0.35">
      <c r="A141">
        <v>139</v>
      </c>
      <c r="B141" t="s">
        <v>330</v>
      </c>
      <c r="C141" s="3" t="s">
        <v>331</v>
      </c>
      <c r="D141" s="11">
        <v>92100</v>
      </c>
      <c r="E141" s="11">
        <v>19246</v>
      </c>
      <c r="F141" s="12">
        <f t="shared" si="11"/>
        <v>0.20896851248642778</v>
      </c>
      <c r="G141" t="s">
        <v>14</v>
      </c>
      <c r="H141">
        <v>326</v>
      </c>
      <c r="I141" s="8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6">
        <f t="shared" si="9"/>
        <v>42115.208333333328</v>
      </c>
      <c r="O141" s="1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 s="1"/>
      <c r="V141" s="1"/>
      <c r="W141" s="1"/>
      <c r="X141" s="1"/>
    </row>
    <row r="142" spans="1:24" ht="31" x14ac:dyDescent="0.35">
      <c r="A142">
        <v>140</v>
      </c>
      <c r="B142" t="s">
        <v>332</v>
      </c>
      <c r="C142" s="3" t="s">
        <v>333</v>
      </c>
      <c r="D142" s="11">
        <v>5500</v>
      </c>
      <c r="E142" s="11">
        <v>12274</v>
      </c>
      <c r="F142" s="12">
        <f t="shared" si="11"/>
        <v>2.2316363636363636</v>
      </c>
      <c r="G142" t="s">
        <v>20</v>
      </c>
      <c r="H142">
        <v>186</v>
      </c>
      <c r="I142" s="8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6">
        <f t="shared" si="9"/>
        <v>43156.25</v>
      </c>
      <c r="O142" s="1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 s="1"/>
      <c r="V142" s="1"/>
      <c r="W142" s="1"/>
      <c r="X142" s="1"/>
    </row>
    <row r="143" spans="1:24" x14ac:dyDescent="0.35">
      <c r="A143">
        <v>141</v>
      </c>
      <c r="B143" t="s">
        <v>334</v>
      </c>
      <c r="C143" s="3" t="s">
        <v>335</v>
      </c>
      <c r="D143" s="11">
        <v>64300</v>
      </c>
      <c r="E143" s="11">
        <v>65323</v>
      </c>
      <c r="F143" s="12">
        <f t="shared" si="11"/>
        <v>1.0159097978227061</v>
      </c>
      <c r="G143" t="s">
        <v>20</v>
      </c>
      <c r="H143">
        <v>1071</v>
      </c>
      <c r="I143" s="8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6">
        <f t="shared" si="9"/>
        <v>42167.208333333328</v>
      </c>
      <c r="O143" s="1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 s="1"/>
      <c r="V143" s="1"/>
      <c r="W143" s="1"/>
      <c r="X143" s="1"/>
    </row>
    <row r="144" spans="1:24" ht="31" x14ac:dyDescent="0.35">
      <c r="A144">
        <v>142</v>
      </c>
      <c r="B144" t="s">
        <v>336</v>
      </c>
      <c r="C144" s="3" t="s">
        <v>337</v>
      </c>
      <c r="D144" s="11">
        <v>5000</v>
      </c>
      <c r="E144" s="11">
        <v>11502</v>
      </c>
      <c r="F144" s="12">
        <f t="shared" si="11"/>
        <v>2.3003999999999998</v>
      </c>
      <c r="G144" t="s">
        <v>20</v>
      </c>
      <c r="H144">
        <v>117</v>
      </c>
      <c r="I144" s="8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6">
        <f t="shared" si="9"/>
        <v>41005.208333333336</v>
      </c>
      <c r="O144" s="1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 s="1"/>
      <c r="V144" s="1"/>
      <c r="W144" s="1"/>
      <c r="X144" s="1"/>
    </row>
    <row r="145" spans="1:24" x14ac:dyDescent="0.35">
      <c r="A145">
        <v>143</v>
      </c>
      <c r="B145" t="s">
        <v>338</v>
      </c>
      <c r="C145" s="3" t="s">
        <v>339</v>
      </c>
      <c r="D145" s="11">
        <v>5400</v>
      </c>
      <c r="E145" s="11">
        <v>7322</v>
      </c>
      <c r="F145" s="12">
        <f t="shared" si="11"/>
        <v>1.355925925925926</v>
      </c>
      <c r="G145" t="s">
        <v>20</v>
      </c>
      <c r="H145">
        <v>70</v>
      </c>
      <c r="I145" s="8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6">
        <f t="shared" si="9"/>
        <v>40357.208333333336</v>
      </c>
      <c r="O145" s="1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 s="1"/>
      <c r="V145" s="1"/>
      <c r="W145" s="1"/>
      <c r="X145" s="1"/>
    </row>
    <row r="146" spans="1:24" x14ac:dyDescent="0.35">
      <c r="A146">
        <v>144</v>
      </c>
      <c r="B146" t="s">
        <v>340</v>
      </c>
      <c r="C146" s="3" t="s">
        <v>341</v>
      </c>
      <c r="D146" s="11">
        <v>9000</v>
      </c>
      <c r="E146" s="11">
        <v>11619</v>
      </c>
      <c r="F146" s="12">
        <f t="shared" si="11"/>
        <v>1.2909999999999999</v>
      </c>
      <c r="G146" t="s">
        <v>20</v>
      </c>
      <c r="H146">
        <v>135</v>
      </c>
      <c r="I146" s="8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6">
        <f t="shared" si="9"/>
        <v>43633.208333333328</v>
      </c>
      <c r="O146" s="1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 s="1"/>
      <c r="V146" s="1"/>
      <c r="W146" s="1"/>
      <c r="X146" s="1"/>
    </row>
    <row r="147" spans="1:24" x14ac:dyDescent="0.35">
      <c r="A147">
        <v>145</v>
      </c>
      <c r="B147" t="s">
        <v>342</v>
      </c>
      <c r="C147" s="3" t="s">
        <v>343</v>
      </c>
      <c r="D147" s="11">
        <v>25000</v>
      </c>
      <c r="E147" s="11">
        <v>59128</v>
      </c>
      <c r="F147" s="12">
        <f t="shared" si="11"/>
        <v>2.3651200000000001</v>
      </c>
      <c r="G147" t="s">
        <v>20</v>
      </c>
      <c r="H147">
        <v>768</v>
      </c>
      <c r="I147" s="8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6">
        <f t="shared" si="9"/>
        <v>41889.208333333336</v>
      </c>
      <c r="O147" s="1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 s="1"/>
      <c r="V147" s="1"/>
      <c r="W147" s="1"/>
      <c r="X147" s="1"/>
    </row>
    <row r="148" spans="1:24" ht="31" x14ac:dyDescent="0.35">
      <c r="A148">
        <v>146</v>
      </c>
      <c r="B148" t="s">
        <v>344</v>
      </c>
      <c r="C148" s="3" t="s">
        <v>345</v>
      </c>
      <c r="D148" s="11">
        <v>8800</v>
      </c>
      <c r="E148" s="11">
        <v>1518</v>
      </c>
      <c r="F148" s="12">
        <f t="shared" si="11"/>
        <v>0.17249999999999999</v>
      </c>
      <c r="G148" t="s">
        <v>74</v>
      </c>
      <c r="H148">
        <v>51</v>
      </c>
      <c r="I148" s="8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6">
        <f t="shared" si="9"/>
        <v>40855.25</v>
      </c>
      <c r="O148" s="1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 s="1"/>
      <c r="V148" s="1"/>
      <c r="W148" s="1"/>
      <c r="X148" s="1"/>
    </row>
    <row r="149" spans="1:24" ht="31" x14ac:dyDescent="0.35">
      <c r="A149">
        <v>147</v>
      </c>
      <c r="B149" t="s">
        <v>346</v>
      </c>
      <c r="C149" s="3" t="s">
        <v>347</v>
      </c>
      <c r="D149" s="11">
        <v>8300</v>
      </c>
      <c r="E149" s="11">
        <v>9337</v>
      </c>
      <c r="F149" s="12">
        <f t="shared" si="11"/>
        <v>1.1249397590361445</v>
      </c>
      <c r="G149" t="s">
        <v>20</v>
      </c>
      <c r="H149">
        <v>199</v>
      </c>
      <c r="I149" s="8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6">
        <f t="shared" si="9"/>
        <v>42534.208333333328</v>
      </c>
      <c r="O149" s="1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 s="1"/>
      <c r="V149" s="1"/>
      <c r="W149" s="1"/>
      <c r="X149" s="1"/>
    </row>
    <row r="150" spans="1:24" x14ac:dyDescent="0.35">
      <c r="A150">
        <v>148</v>
      </c>
      <c r="B150" t="s">
        <v>348</v>
      </c>
      <c r="C150" s="3" t="s">
        <v>349</v>
      </c>
      <c r="D150" s="11">
        <v>9300</v>
      </c>
      <c r="E150" s="11">
        <v>11255</v>
      </c>
      <c r="F150" s="12">
        <f t="shared" si="11"/>
        <v>1.2102150537634409</v>
      </c>
      <c r="G150" t="s">
        <v>20</v>
      </c>
      <c r="H150">
        <v>107</v>
      </c>
      <c r="I150" s="8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6">
        <f t="shared" si="9"/>
        <v>42941.208333333328</v>
      </c>
      <c r="O150" s="1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 s="1"/>
      <c r="V150" s="1"/>
      <c r="W150" s="1"/>
      <c r="X150" s="1"/>
    </row>
    <row r="151" spans="1:24" x14ac:dyDescent="0.35">
      <c r="A151">
        <v>149</v>
      </c>
      <c r="B151" t="s">
        <v>350</v>
      </c>
      <c r="C151" s="3" t="s">
        <v>351</v>
      </c>
      <c r="D151" s="11">
        <v>6200</v>
      </c>
      <c r="E151" s="11">
        <v>13632</v>
      </c>
      <c r="F151" s="12">
        <f t="shared" si="11"/>
        <v>2.1987096774193549</v>
      </c>
      <c r="G151" t="s">
        <v>20</v>
      </c>
      <c r="H151">
        <v>195</v>
      </c>
      <c r="I151" s="8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6">
        <f t="shared" si="9"/>
        <v>41275.25</v>
      </c>
      <c r="O151" s="1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 s="1"/>
      <c r="V151" s="1"/>
      <c r="W151" s="1"/>
      <c r="X151" s="1"/>
    </row>
    <row r="152" spans="1:24" x14ac:dyDescent="0.35">
      <c r="A152">
        <v>150</v>
      </c>
      <c r="B152" t="s">
        <v>352</v>
      </c>
      <c r="C152" s="3" t="s">
        <v>353</v>
      </c>
      <c r="D152" s="11">
        <v>100</v>
      </c>
      <c r="E152" s="11">
        <v>1</v>
      </c>
      <c r="F152" s="12">
        <f t="shared" si="11"/>
        <v>0.01</v>
      </c>
      <c r="G152" t="s">
        <v>14</v>
      </c>
      <c r="H152">
        <v>1</v>
      </c>
      <c r="I152" s="8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6">
        <f t="shared" si="9"/>
        <v>43450.25</v>
      </c>
      <c r="O152" s="1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 s="1"/>
      <c r="V152" s="1"/>
      <c r="W152" s="1"/>
      <c r="X152" s="1"/>
    </row>
    <row r="153" spans="1:24" x14ac:dyDescent="0.35">
      <c r="A153">
        <v>151</v>
      </c>
      <c r="B153" t="s">
        <v>354</v>
      </c>
      <c r="C153" s="3" t="s">
        <v>355</v>
      </c>
      <c r="D153" s="11">
        <v>137200</v>
      </c>
      <c r="E153" s="11">
        <v>88037</v>
      </c>
      <c r="F153" s="12">
        <f t="shared" si="11"/>
        <v>0.64166909620991253</v>
      </c>
      <c r="G153" t="s">
        <v>14</v>
      </c>
      <c r="H153">
        <v>1467</v>
      </c>
      <c r="I153" s="8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6">
        <f t="shared" si="9"/>
        <v>41799.208333333336</v>
      </c>
      <c r="O153" s="1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 s="1"/>
      <c r="V153" s="1"/>
      <c r="W153" s="1"/>
      <c r="X153" s="1"/>
    </row>
    <row r="154" spans="1:24" x14ac:dyDescent="0.35">
      <c r="A154">
        <v>152</v>
      </c>
      <c r="B154" t="s">
        <v>356</v>
      </c>
      <c r="C154" s="3" t="s">
        <v>357</v>
      </c>
      <c r="D154" s="11">
        <v>41500</v>
      </c>
      <c r="E154" s="11">
        <v>175573</v>
      </c>
      <c r="F154" s="12">
        <f t="shared" si="11"/>
        <v>4.2306746987951804</v>
      </c>
      <c r="G154" t="s">
        <v>20</v>
      </c>
      <c r="H154">
        <v>3376</v>
      </c>
      <c r="I154" s="8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6">
        <f t="shared" si="9"/>
        <v>42783.25</v>
      </c>
      <c r="O154" s="1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 s="1"/>
      <c r="V154" s="1"/>
      <c r="W154" s="1"/>
      <c r="X154" s="1"/>
    </row>
    <row r="155" spans="1:24" x14ac:dyDescent="0.35">
      <c r="A155">
        <v>153</v>
      </c>
      <c r="B155" t="s">
        <v>358</v>
      </c>
      <c r="C155" s="3" t="s">
        <v>359</v>
      </c>
      <c r="D155" s="11">
        <v>189400</v>
      </c>
      <c r="E155" s="11">
        <v>176112</v>
      </c>
      <c r="F155" s="12">
        <f t="shared" si="11"/>
        <v>0.92984160506863778</v>
      </c>
      <c r="G155" t="s">
        <v>14</v>
      </c>
      <c r="H155">
        <v>5681</v>
      </c>
      <c r="I155" s="8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6">
        <f t="shared" si="9"/>
        <v>41201.208333333336</v>
      </c>
      <c r="O155" s="1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 s="1"/>
      <c r="V155" s="1"/>
      <c r="W155" s="1"/>
      <c r="X155" s="1"/>
    </row>
    <row r="156" spans="1:24" x14ac:dyDescent="0.35">
      <c r="A156">
        <v>154</v>
      </c>
      <c r="B156" t="s">
        <v>360</v>
      </c>
      <c r="C156" s="3" t="s">
        <v>361</v>
      </c>
      <c r="D156" s="11">
        <v>171300</v>
      </c>
      <c r="E156" s="11">
        <v>100650</v>
      </c>
      <c r="F156" s="12">
        <f t="shared" si="11"/>
        <v>0.58756567425569173</v>
      </c>
      <c r="G156" t="s">
        <v>14</v>
      </c>
      <c r="H156">
        <v>1059</v>
      </c>
      <c r="I156" s="8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6">
        <f t="shared" si="9"/>
        <v>42502.208333333328</v>
      </c>
      <c r="O156" s="1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 s="1"/>
      <c r="V156" s="1"/>
      <c r="W156" s="1"/>
      <c r="X156" s="1"/>
    </row>
    <row r="157" spans="1:24" x14ac:dyDescent="0.35">
      <c r="A157">
        <v>155</v>
      </c>
      <c r="B157" t="s">
        <v>362</v>
      </c>
      <c r="C157" s="3" t="s">
        <v>363</v>
      </c>
      <c r="D157" s="11">
        <v>139500</v>
      </c>
      <c r="E157" s="11">
        <v>90706</v>
      </c>
      <c r="F157" s="12">
        <f t="shared" si="11"/>
        <v>0.65022222222222226</v>
      </c>
      <c r="G157" t="s">
        <v>14</v>
      </c>
      <c r="H157">
        <v>1194</v>
      </c>
      <c r="I157" s="8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6">
        <f t="shared" si="9"/>
        <v>40262.208333333336</v>
      </c>
      <c r="O157" s="1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 s="1"/>
      <c r="V157" s="1"/>
      <c r="W157" s="1"/>
      <c r="X157" s="1"/>
    </row>
    <row r="158" spans="1:24" x14ac:dyDescent="0.35">
      <c r="A158">
        <v>156</v>
      </c>
      <c r="B158" t="s">
        <v>364</v>
      </c>
      <c r="C158" s="3" t="s">
        <v>365</v>
      </c>
      <c r="D158" s="11">
        <v>36400</v>
      </c>
      <c r="E158" s="11">
        <v>26914</v>
      </c>
      <c r="F158" s="12">
        <f t="shared" si="11"/>
        <v>0.73939560439560437</v>
      </c>
      <c r="G158" t="s">
        <v>74</v>
      </c>
      <c r="H158">
        <v>379</v>
      </c>
      <c r="I158" s="8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6">
        <f t="shared" si="9"/>
        <v>43743.208333333328</v>
      </c>
      <c r="O158" s="1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 s="1"/>
      <c r="V158" s="1"/>
      <c r="W158" s="1"/>
      <c r="X158" s="1"/>
    </row>
    <row r="159" spans="1:24" x14ac:dyDescent="0.35">
      <c r="A159">
        <v>157</v>
      </c>
      <c r="B159" t="s">
        <v>366</v>
      </c>
      <c r="C159" s="3" t="s">
        <v>367</v>
      </c>
      <c r="D159" s="11">
        <v>4200</v>
      </c>
      <c r="E159" s="11">
        <v>2212</v>
      </c>
      <c r="F159" s="12">
        <f t="shared" si="11"/>
        <v>0.52666666666666662</v>
      </c>
      <c r="G159" t="s">
        <v>14</v>
      </c>
      <c r="H159">
        <v>30</v>
      </c>
      <c r="I159" s="8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6">
        <f t="shared" si="9"/>
        <v>41638.25</v>
      </c>
      <c r="O159" s="1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 s="1"/>
      <c r="V159" s="1"/>
      <c r="W159" s="1"/>
      <c r="X159" s="1"/>
    </row>
    <row r="160" spans="1:24" x14ac:dyDescent="0.35">
      <c r="A160">
        <v>158</v>
      </c>
      <c r="B160" t="s">
        <v>368</v>
      </c>
      <c r="C160" s="3" t="s">
        <v>369</v>
      </c>
      <c r="D160" s="11">
        <v>2100</v>
      </c>
      <c r="E160" s="11">
        <v>4640</v>
      </c>
      <c r="F160" s="12">
        <f t="shared" si="11"/>
        <v>2.2095238095238097</v>
      </c>
      <c r="G160" t="s">
        <v>20</v>
      </c>
      <c r="H160">
        <v>41</v>
      </c>
      <c r="I160" s="8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6">
        <f t="shared" si="9"/>
        <v>42346.25</v>
      </c>
      <c r="O160" s="1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 s="1"/>
      <c r="V160" s="1"/>
      <c r="W160" s="1"/>
      <c r="X160" s="1"/>
    </row>
    <row r="161" spans="1:24" x14ac:dyDescent="0.35">
      <c r="A161">
        <v>159</v>
      </c>
      <c r="B161" t="s">
        <v>370</v>
      </c>
      <c r="C161" s="3" t="s">
        <v>371</v>
      </c>
      <c r="D161" s="11">
        <v>191200</v>
      </c>
      <c r="E161" s="11">
        <v>191222</v>
      </c>
      <c r="F161" s="12">
        <f t="shared" si="11"/>
        <v>1.0001150627615063</v>
      </c>
      <c r="G161" t="s">
        <v>20</v>
      </c>
      <c r="H161">
        <v>1821</v>
      </c>
      <c r="I161" s="8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6">
        <f t="shared" si="9"/>
        <v>43551.208333333328</v>
      </c>
      <c r="O161" s="1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 s="1"/>
      <c r="V161" s="1"/>
      <c r="W161" s="1"/>
      <c r="X161" s="1"/>
    </row>
    <row r="162" spans="1:24" x14ac:dyDescent="0.35">
      <c r="A162">
        <v>160</v>
      </c>
      <c r="B162" t="s">
        <v>372</v>
      </c>
      <c r="C162" s="3" t="s">
        <v>373</v>
      </c>
      <c r="D162" s="11">
        <v>8000</v>
      </c>
      <c r="E162" s="11">
        <v>12985</v>
      </c>
      <c r="F162" s="12">
        <f t="shared" si="11"/>
        <v>1.6231249999999999</v>
      </c>
      <c r="G162" t="s">
        <v>20</v>
      </c>
      <c r="H162">
        <v>164</v>
      </c>
      <c r="I162" s="8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6">
        <f t="shared" si="9"/>
        <v>43582.208333333328</v>
      </c>
      <c r="O162" s="1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 s="1"/>
      <c r="V162" s="1"/>
      <c r="W162" s="1"/>
      <c r="X162" s="1"/>
    </row>
    <row r="163" spans="1:24" ht="31" x14ac:dyDescent="0.35">
      <c r="A163">
        <v>161</v>
      </c>
      <c r="B163" t="s">
        <v>374</v>
      </c>
      <c r="C163" s="3" t="s">
        <v>375</v>
      </c>
      <c r="D163" s="11">
        <v>5500</v>
      </c>
      <c r="E163" s="11">
        <v>4300</v>
      </c>
      <c r="F163" s="12">
        <f t="shared" si="11"/>
        <v>0.78181818181818186</v>
      </c>
      <c r="G163" t="s">
        <v>14</v>
      </c>
      <c r="H163">
        <v>75</v>
      </c>
      <c r="I163" s="8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6">
        <f t="shared" si="9"/>
        <v>42270.208333333328</v>
      </c>
      <c r="O163" s="1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 s="1"/>
      <c r="V163" s="1"/>
      <c r="W163" s="1"/>
      <c r="X163" s="1"/>
    </row>
    <row r="164" spans="1:24" ht="31" x14ac:dyDescent="0.35">
      <c r="A164">
        <v>162</v>
      </c>
      <c r="B164" t="s">
        <v>376</v>
      </c>
      <c r="C164" s="3" t="s">
        <v>377</v>
      </c>
      <c r="D164" s="11">
        <v>6100</v>
      </c>
      <c r="E164" s="11">
        <v>9134</v>
      </c>
      <c r="F164" s="12">
        <f t="shared" si="11"/>
        <v>1.4973770491803278</v>
      </c>
      <c r="G164" t="s">
        <v>20</v>
      </c>
      <c r="H164">
        <v>157</v>
      </c>
      <c r="I164" s="8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6">
        <f t="shared" si="9"/>
        <v>43442.25</v>
      </c>
      <c r="O164" s="1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 s="1"/>
      <c r="V164" s="1"/>
      <c r="W164" s="1"/>
      <c r="X164" s="1"/>
    </row>
    <row r="165" spans="1:24" x14ac:dyDescent="0.35">
      <c r="A165">
        <v>163</v>
      </c>
      <c r="B165" t="s">
        <v>378</v>
      </c>
      <c r="C165" s="3" t="s">
        <v>379</v>
      </c>
      <c r="D165" s="11">
        <v>3500</v>
      </c>
      <c r="E165" s="11">
        <v>8864</v>
      </c>
      <c r="F165" s="12">
        <f t="shared" si="11"/>
        <v>2.5325714285714285</v>
      </c>
      <c r="G165" t="s">
        <v>20</v>
      </c>
      <c r="H165">
        <v>246</v>
      </c>
      <c r="I165" s="8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6">
        <f t="shared" si="9"/>
        <v>43028.208333333328</v>
      </c>
      <c r="O165" s="1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 s="1"/>
      <c r="V165" s="1"/>
      <c r="W165" s="1"/>
      <c r="X165" s="1"/>
    </row>
    <row r="166" spans="1:24" x14ac:dyDescent="0.35">
      <c r="A166">
        <v>164</v>
      </c>
      <c r="B166" t="s">
        <v>380</v>
      </c>
      <c r="C166" s="3" t="s">
        <v>381</v>
      </c>
      <c r="D166" s="11">
        <v>150500</v>
      </c>
      <c r="E166" s="11">
        <v>150755</v>
      </c>
      <c r="F166" s="12">
        <f t="shared" si="11"/>
        <v>1.0016943521594683</v>
      </c>
      <c r="G166" t="s">
        <v>20</v>
      </c>
      <c r="H166">
        <v>1396</v>
      </c>
      <c r="I166" s="8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6">
        <f t="shared" si="9"/>
        <v>43016.208333333328</v>
      </c>
      <c r="O166" s="1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 s="1"/>
      <c r="V166" s="1"/>
      <c r="W166" s="1"/>
      <c r="X166" s="1"/>
    </row>
    <row r="167" spans="1:24" x14ac:dyDescent="0.35">
      <c r="A167">
        <v>165</v>
      </c>
      <c r="B167" t="s">
        <v>382</v>
      </c>
      <c r="C167" s="3" t="s">
        <v>383</v>
      </c>
      <c r="D167" s="11">
        <v>90400</v>
      </c>
      <c r="E167" s="11">
        <v>110279</v>
      </c>
      <c r="F167" s="12">
        <f t="shared" si="11"/>
        <v>1.2199004424778761</v>
      </c>
      <c r="G167" t="s">
        <v>20</v>
      </c>
      <c r="H167">
        <v>2506</v>
      </c>
      <c r="I167" s="8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6">
        <f t="shared" si="9"/>
        <v>42948.208333333328</v>
      </c>
      <c r="O167" s="1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 s="1"/>
      <c r="V167" s="1"/>
      <c r="W167" s="1"/>
      <c r="X167" s="1"/>
    </row>
    <row r="168" spans="1:24" x14ac:dyDescent="0.35">
      <c r="A168">
        <v>166</v>
      </c>
      <c r="B168" t="s">
        <v>384</v>
      </c>
      <c r="C168" s="3" t="s">
        <v>385</v>
      </c>
      <c r="D168" s="11">
        <v>9800</v>
      </c>
      <c r="E168" s="11">
        <v>13439</v>
      </c>
      <c r="F168" s="12">
        <f t="shared" si="11"/>
        <v>1.3713265306122449</v>
      </c>
      <c r="G168" t="s">
        <v>20</v>
      </c>
      <c r="H168">
        <v>244</v>
      </c>
      <c r="I168" s="8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6">
        <f t="shared" si="9"/>
        <v>40534.25</v>
      </c>
      <c r="O168" s="1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 s="1"/>
      <c r="V168" s="1"/>
      <c r="W168" s="1"/>
      <c r="X168" s="1"/>
    </row>
    <row r="169" spans="1:24" x14ac:dyDescent="0.35">
      <c r="A169">
        <v>167</v>
      </c>
      <c r="B169" t="s">
        <v>386</v>
      </c>
      <c r="C169" s="3" t="s">
        <v>387</v>
      </c>
      <c r="D169" s="11">
        <v>2600</v>
      </c>
      <c r="E169" s="11">
        <v>10804</v>
      </c>
      <c r="F169" s="12">
        <f t="shared" si="11"/>
        <v>4.155384615384615</v>
      </c>
      <c r="G169" t="s">
        <v>20</v>
      </c>
      <c r="H169">
        <v>146</v>
      </c>
      <c r="I169" s="8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6">
        <f t="shared" si="9"/>
        <v>41435.208333333336</v>
      </c>
      <c r="O169" s="1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 s="1"/>
      <c r="V169" s="1"/>
      <c r="W169" s="1"/>
      <c r="X169" s="1"/>
    </row>
    <row r="170" spans="1:24" x14ac:dyDescent="0.35">
      <c r="A170">
        <v>168</v>
      </c>
      <c r="B170" t="s">
        <v>388</v>
      </c>
      <c r="C170" s="3" t="s">
        <v>389</v>
      </c>
      <c r="D170" s="11">
        <v>128100</v>
      </c>
      <c r="E170" s="11">
        <v>40107</v>
      </c>
      <c r="F170" s="12">
        <f t="shared" si="11"/>
        <v>0.3130913348946136</v>
      </c>
      <c r="G170" t="s">
        <v>14</v>
      </c>
      <c r="H170">
        <v>955</v>
      </c>
      <c r="I170" s="8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6">
        <f t="shared" si="9"/>
        <v>43518.25</v>
      </c>
      <c r="O170" s="1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 s="1"/>
      <c r="V170" s="1"/>
      <c r="W170" s="1"/>
      <c r="X170" s="1"/>
    </row>
    <row r="171" spans="1:24" x14ac:dyDescent="0.35">
      <c r="A171">
        <v>169</v>
      </c>
      <c r="B171" t="s">
        <v>390</v>
      </c>
      <c r="C171" s="3" t="s">
        <v>391</v>
      </c>
      <c r="D171" s="11">
        <v>23300</v>
      </c>
      <c r="E171" s="11">
        <v>98811</v>
      </c>
      <c r="F171" s="12">
        <f t="shared" si="11"/>
        <v>4.240815450643777</v>
      </c>
      <c r="G171" t="s">
        <v>20</v>
      </c>
      <c r="H171">
        <v>1267</v>
      </c>
      <c r="I171" s="8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6">
        <f t="shared" si="9"/>
        <v>41077.208333333336</v>
      </c>
      <c r="O171" s="1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 s="1"/>
      <c r="V171" s="1"/>
      <c r="W171" s="1"/>
      <c r="X171" s="1"/>
    </row>
    <row r="172" spans="1:24" x14ac:dyDescent="0.35">
      <c r="A172">
        <v>170</v>
      </c>
      <c r="B172" t="s">
        <v>392</v>
      </c>
      <c r="C172" s="3" t="s">
        <v>393</v>
      </c>
      <c r="D172" s="11">
        <v>188100</v>
      </c>
      <c r="E172" s="11">
        <v>5528</v>
      </c>
      <c r="F172" s="12">
        <f t="shared" si="11"/>
        <v>2.9388623072833599E-2</v>
      </c>
      <c r="G172" t="s">
        <v>14</v>
      </c>
      <c r="H172">
        <v>67</v>
      </c>
      <c r="I172" s="8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6">
        <f t="shared" si="9"/>
        <v>42950.208333333328</v>
      </c>
      <c r="O172" s="1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 s="1"/>
      <c r="V172" s="1"/>
      <c r="W172" s="1"/>
      <c r="X172" s="1"/>
    </row>
    <row r="173" spans="1:24" ht="31" x14ac:dyDescent="0.35">
      <c r="A173">
        <v>171</v>
      </c>
      <c r="B173" t="s">
        <v>394</v>
      </c>
      <c r="C173" s="3" t="s">
        <v>395</v>
      </c>
      <c r="D173" s="11">
        <v>4900</v>
      </c>
      <c r="E173" s="11">
        <v>521</v>
      </c>
      <c r="F173" s="12">
        <f t="shared" si="11"/>
        <v>0.1063265306122449</v>
      </c>
      <c r="G173" t="s">
        <v>14</v>
      </c>
      <c r="H173">
        <v>5</v>
      </c>
      <c r="I173" s="8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6">
        <f t="shared" si="9"/>
        <v>41718.208333333336</v>
      </c>
      <c r="O173" s="1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 s="1"/>
      <c r="V173" s="1"/>
      <c r="W173" s="1"/>
      <c r="X173" s="1"/>
    </row>
    <row r="174" spans="1:24" x14ac:dyDescent="0.35">
      <c r="A174">
        <v>172</v>
      </c>
      <c r="B174" t="s">
        <v>396</v>
      </c>
      <c r="C174" s="3" t="s">
        <v>397</v>
      </c>
      <c r="D174" s="11">
        <v>800</v>
      </c>
      <c r="E174" s="11">
        <v>663</v>
      </c>
      <c r="F174" s="12">
        <f t="shared" si="11"/>
        <v>0.82874999999999999</v>
      </c>
      <c r="G174" t="s">
        <v>14</v>
      </c>
      <c r="H174">
        <v>26</v>
      </c>
      <c r="I174" s="8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6">
        <f t="shared" si="9"/>
        <v>41839.208333333336</v>
      </c>
      <c r="O174" s="1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 s="1"/>
      <c r="V174" s="1"/>
      <c r="W174" s="1"/>
      <c r="X174" s="1"/>
    </row>
    <row r="175" spans="1:24" x14ac:dyDescent="0.35">
      <c r="A175">
        <v>173</v>
      </c>
      <c r="B175" t="s">
        <v>398</v>
      </c>
      <c r="C175" s="3" t="s">
        <v>399</v>
      </c>
      <c r="D175" s="11">
        <v>96700</v>
      </c>
      <c r="E175" s="11">
        <v>157635</v>
      </c>
      <c r="F175" s="12">
        <f t="shared" si="11"/>
        <v>1.6301447776628748</v>
      </c>
      <c r="G175" t="s">
        <v>20</v>
      </c>
      <c r="H175">
        <v>1561</v>
      </c>
      <c r="I175" s="8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6">
        <f t="shared" si="9"/>
        <v>41412.208333333336</v>
      </c>
      <c r="O175" s="1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 s="1"/>
      <c r="V175" s="1"/>
      <c r="W175" s="1"/>
      <c r="X175" s="1"/>
    </row>
    <row r="176" spans="1:24" x14ac:dyDescent="0.35">
      <c r="A176">
        <v>174</v>
      </c>
      <c r="B176" t="s">
        <v>400</v>
      </c>
      <c r="C176" s="3" t="s">
        <v>401</v>
      </c>
      <c r="D176" s="11">
        <v>600</v>
      </c>
      <c r="E176" s="11">
        <v>5368</v>
      </c>
      <c r="F176" s="12">
        <f t="shared" si="11"/>
        <v>8.9466666666666672</v>
      </c>
      <c r="G176" t="s">
        <v>20</v>
      </c>
      <c r="H176">
        <v>48</v>
      </c>
      <c r="I176" s="8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6">
        <f t="shared" si="9"/>
        <v>42282.208333333328</v>
      </c>
      <c r="O176" s="1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 s="1"/>
      <c r="V176" s="1"/>
      <c r="W176" s="1"/>
      <c r="X176" s="1"/>
    </row>
    <row r="177" spans="1:24" x14ac:dyDescent="0.35">
      <c r="A177">
        <v>175</v>
      </c>
      <c r="B177" t="s">
        <v>402</v>
      </c>
      <c r="C177" s="3" t="s">
        <v>403</v>
      </c>
      <c r="D177" s="11">
        <v>181200</v>
      </c>
      <c r="E177" s="11">
        <v>47459</v>
      </c>
      <c r="F177" s="12">
        <f t="shared" si="11"/>
        <v>0.26191501103752757</v>
      </c>
      <c r="G177" t="s">
        <v>14</v>
      </c>
      <c r="H177">
        <v>1130</v>
      </c>
      <c r="I177" s="8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6">
        <f t="shared" si="9"/>
        <v>42613.208333333328</v>
      </c>
      <c r="O177" s="1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 s="1"/>
      <c r="V177" s="1"/>
      <c r="W177" s="1"/>
      <c r="X177" s="1"/>
    </row>
    <row r="178" spans="1:24" ht="31" x14ac:dyDescent="0.35">
      <c r="A178">
        <v>176</v>
      </c>
      <c r="B178" t="s">
        <v>404</v>
      </c>
      <c r="C178" s="3" t="s">
        <v>405</v>
      </c>
      <c r="D178" s="11">
        <v>115000</v>
      </c>
      <c r="E178" s="11">
        <v>86060</v>
      </c>
      <c r="F178" s="12">
        <f t="shared" si="11"/>
        <v>0.74834782608695649</v>
      </c>
      <c r="G178" t="s">
        <v>14</v>
      </c>
      <c r="H178">
        <v>782</v>
      </c>
      <c r="I178" s="8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6">
        <f t="shared" si="9"/>
        <v>42616.208333333328</v>
      </c>
      <c r="O178" s="1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 s="1"/>
      <c r="V178" s="1"/>
      <c r="W178" s="1"/>
      <c r="X178" s="1"/>
    </row>
    <row r="179" spans="1:24" x14ac:dyDescent="0.35">
      <c r="A179">
        <v>177</v>
      </c>
      <c r="B179" t="s">
        <v>406</v>
      </c>
      <c r="C179" s="3" t="s">
        <v>407</v>
      </c>
      <c r="D179" s="11">
        <v>38800</v>
      </c>
      <c r="E179" s="11">
        <v>161593</v>
      </c>
      <c r="F179" s="12">
        <f t="shared" si="11"/>
        <v>4.1647680412371137</v>
      </c>
      <c r="G179" t="s">
        <v>20</v>
      </c>
      <c r="H179">
        <v>2739</v>
      </c>
      <c r="I179" s="8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6">
        <f t="shared" si="9"/>
        <v>40497.25</v>
      </c>
      <c r="O179" s="1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 s="1"/>
      <c r="V179" s="1"/>
      <c r="W179" s="1"/>
      <c r="X179" s="1"/>
    </row>
    <row r="180" spans="1:24" x14ac:dyDescent="0.35">
      <c r="A180">
        <v>178</v>
      </c>
      <c r="B180" t="s">
        <v>408</v>
      </c>
      <c r="C180" s="3" t="s">
        <v>409</v>
      </c>
      <c r="D180" s="11">
        <v>7200</v>
      </c>
      <c r="E180" s="11">
        <v>6927</v>
      </c>
      <c r="F180" s="12">
        <f t="shared" si="11"/>
        <v>0.96208333333333329</v>
      </c>
      <c r="G180" t="s">
        <v>14</v>
      </c>
      <c r="H180">
        <v>210</v>
      </c>
      <c r="I180" s="8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6">
        <f t="shared" si="9"/>
        <v>42999.208333333328</v>
      </c>
      <c r="O180" s="1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 s="1"/>
      <c r="V180" s="1"/>
      <c r="W180" s="1"/>
      <c r="X180" s="1"/>
    </row>
    <row r="181" spans="1:24" ht="31" x14ac:dyDescent="0.35">
      <c r="A181">
        <v>179</v>
      </c>
      <c r="B181" t="s">
        <v>410</v>
      </c>
      <c r="C181" s="3" t="s">
        <v>411</v>
      </c>
      <c r="D181" s="11">
        <v>44500</v>
      </c>
      <c r="E181" s="11">
        <v>159185</v>
      </c>
      <c r="F181" s="12">
        <f t="shared" si="11"/>
        <v>3.5771910112359548</v>
      </c>
      <c r="G181" t="s">
        <v>20</v>
      </c>
      <c r="H181">
        <v>3537</v>
      </c>
      <c r="I181" s="8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6">
        <f t="shared" si="9"/>
        <v>41350.208333333336</v>
      </c>
      <c r="O181" s="1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 s="1"/>
      <c r="V181" s="1"/>
      <c r="W181" s="1"/>
      <c r="X181" s="1"/>
    </row>
    <row r="182" spans="1:24" x14ac:dyDescent="0.35">
      <c r="A182">
        <v>180</v>
      </c>
      <c r="B182" t="s">
        <v>412</v>
      </c>
      <c r="C182" s="3" t="s">
        <v>413</v>
      </c>
      <c r="D182" s="11">
        <v>56000</v>
      </c>
      <c r="E182" s="11">
        <v>172736</v>
      </c>
      <c r="F182" s="12">
        <f t="shared" si="11"/>
        <v>3.0845714285714285</v>
      </c>
      <c r="G182" t="s">
        <v>20</v>
      </c>
      <c r="H182">
        <v>2107</v>
      </c>
      <c r="I182" s="8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6">
        <f t="shared" si="9"/>
        <v>40259.208333333336</v>
      </c>
      <c r="O182" s="1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 s="1"/>
      <c r="V182" s="1"/>
      <c r="W182" s="1"/>
      <c r="X182" s="1"/>
    </row>
    <row r="183" spans="1:24" x14ac:dyDescent="0.35">
      <c r="A183">
        <v>181</v>
      </c>
      <c r="B183" t="s">
        <v>414</v>
      </c>
      <c r="C183" s="3" t="s">
        <v>415</v>
      </c>
      <c r="D183" s="11">
        <v>8600</v>
      </c>
      <c r="E183" s="11">
        <v>5315</v>
      </c>
      <c r="F183" s="12">
        <f t="shared" si="11"/>
        <v>0.61802325581395345</v>
      </c>
      <c r="G183" t="s">
        <v>14</v>
      </c>
      <c r="H183">
        <v>136</v>
      </c>
      <c r="I183" s="8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6">
        <f t="shared" si="9"/>
        <v>43012.208333333328</v>
      </c>
      <c r="O183" s="1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 s="1"/>
      <c r="V183" s="1"/>
      <c r="W183" s="1"/>
      <c r="X183" s="1"/>
    </row>
    <row r="184" spans="1:24" ht="31" x14ac:dyDescent="0.35">
      <c r="A184">
        <v>182</v>
      </c>
      <c r="B184" t="s">
        <v>416</v>
      </c>
      <c r="C184" s="3" t="s">
        <v>417</v>
      </c>
      <c r="D184" s="11">
        <v>27100</v>
      </c>
      <c r="E184" s="11">
        <v>195750</v>
      </c>
      <c r="F184" s="12">
        <f t="shared" si="11"/>
        <v>7.2232472324723247</v>
      </c>
      <c r="G184" t="s">
        <v>20</v>
      </c>
      <c r="H184">
        <v>3318</v>
      </c>
      <c r="I184" s="8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6">
        <f t="shared" si="9"/>
        <v>43631.208333333328</v>
      </c>
      <c r="O184" s="1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 s="1"/>
      <c r="V184" s="1"/>
      <c r="W184" s="1"/>
      <c r="X184" s="1"/>
    </row>
    <row r="185" spans="1:24" ht="31" x14ac:dyDescent="0.35">
      <c r="A185">
        <v>183</v>
      </c>
      <c r="B185" t="s">
        <v>418</v>
      </c>
      <c r="C185" s="3" t="s">
        <v>419</v>
      </c>
      <c r="D185" s="11">
        <v>5100</v>
      </c>
      <c r="E185" s="11">
        <v>3525</v>
      </c>
      <c r="F185" s="12">
        <f t="shared" si="11"/>
        <v>0.69117647058823528</v>
      </c>
      <c r="G185" t="s">
        <v>14</v>
      </c>
      <c r="H185">
        <v>86</v>
      </c>
      <c r="I185" s="8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6">
        <f t="shared" si="9"/>
        <v>40430.208333333336</v>
      </c>
      <c r="O185" s="1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 s="1"/>
      <c r="V185" s="1"/>
      <c r="W185" s="1"/>
      <c r="X185" s="1"/>
    </row>
    <row r="186" spans="1:24" x14ac:dyDescent="0.35">
      <c r="A186">
        <v>184</v>
      </c>
      <c r="B186" t="s">
        <v>420</v>
      </c>
      <c r="C186" s="3" t="s">
        <v>421</v>
      </c>
      <c r="D186" s="11">
        <v>3600</v>
      </c>
      <c r="E186" s="11">
        <v>10550</v>
      </c>
      <c r="F186" s="12">
        <f t="shared" si="11"/>
        <v>2.9305555555555554</v>
      </c>
      <c r="G186" t="s">
        <v>20</v>
      </c>
      <c r="H186">
        <v>340</v>
      </c>
      <c r="I186" s="8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6">
        <f t="shared" si="9"/>
        <v>43588.208333333328</v>
      </c>
      <c r="O186" s="1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 s="1"/>
      <c r="V186" s="1"/>
      <c r="W186" s="1"/>
      <c r="X186" s="1"/>
    </row>
    <row r="187" spans="1:24" x14ac:dyDescent="0.35">
      <c r="A187">
        <v>185</v>
      </c>
      <c r="B187" t="s">
        <v>422</v>
      </c>
      <c r="C187" s="3" t="s">
        <v>423</v>
      </c>
      <c r="D187" s="11">
        <v>1000</v>
      </c>
      <c r="E187" s="11">
        <v>718</v>
      </c>
      <c r="F187" s="12">
        <f t="shared" si="11"/>
        <v>0.71799999999999997</v>
      </c>
      <c r="G187" t="s">
        <v>14</v>
      </c>
      <c r="H187">
        <v>19</v>
      </c>
      <c r="I187" s="8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6">
        <f t="shared" si="9"/>
        <v>43233.208333333328</v>
      </c>
      <c r="O187" s="1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 s="1"/>
      <c r="V187" s="1"/>
      <c r="W187" s="1"/>
      <c r="X187" s="1"/>
    </row>
    <row r="188" spans="1:24" x14ac:dyDescent="0.35">
      <c r="A188">
        <v>186</v>
      </c>
      <c r="B188" t="s">
        <v>424</v>
      </c>
      <c r="C188" s="3" t="s">
        <v>425</v>
      </c>
      <c r="D188" s="11">
        <v>88800</v>
      </c>
      <c r="E188" s="11">
        <v>28358</v>
      </c>
      <c r="F188" s="12">
        <f t="shared" si="11"/>
        <v>0.31934684684684683</v>
      </c>
      <c r="G188" t="s">
        <v>14</v>
      </c>
      <c r="H188">
        <v>886</v>
      </c>
      <c r="I188" s="8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6">
        <f t="shared" si="9"/>
        <v>41782.208333333336</v>
      </c>
      <c r="O188" s="1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 s="1"/>
      <c r="V188" s="1"/>
      <c r="W188" s="1"/>
      <c r="X188" s="1"/>
    </row>
    <row r="189" spans="1:24" x14ac:dyDescent="0.35">
      <c r="A189">
        <v>187</v>
      </c>
      <c r="B189" t="s">
        <v>426</v>
      </c>
      <c r="C189" s="3" t="s">
        <v>427</v>
      </c>
      <c r="D189" s="11">
        <v>60200</v>
      </c>
      <c r="E189" s="11">
        <v>138384</v>
      </c>
      <c r="F189" s="12">
        <f t="shared" si="11"/>
        <v>2.2987375415282392</v>
      </c>
      <c r="G189" t="s">
        <v>20</v>
      </c>
      <c r="H189">
        <v>1442</v>
      </c>
      <c r="I189" s="8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6">
        <f t="shared" si="9"/>
        <v>41328.25</v>
      </c>
      <c r="O189" s="1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 s="1"/>
      <c r="V189" s="1"/>
      <c r="W189" s="1"/>
      <c r="X189" s="1"/>
    </row>
    <row r="190" spans="1:24" x14ac:dyDescent="0.35">
      <c r="A190">
        <v>188</v>
      </c>
      <c r="B190" t="s">
        <v>428</v>
      </c>
      <c r="C190" s="3" t="s">
        <v>429</v>
      </c>
      <c r="D190" s="11">
        <v>8200</v>
      </c>
      <c r="E190" s="11">
        <v>2625</v>
      </c>
      <c r="F190" s="12">
        <f t="shared" si="11"/>
        <v>0.3201219512195122</v>
      </c>
      <c r="G190" t="s">
        <v>14</v>
      </c>
      <c r="H190">
        <v>35</v>
      </c>
      <c r="I190" s="8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6">
        <f t="shared" si="9"/>
        <v>41975.25</v>
      </c>
      <c r="O190" s="1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 s="1"/>
      <c r="V190" s="1"/>
      <c r="W190" s="1"/>
      <c r="X190" s="1"/>
    </row>
    <row r="191" spans="1:24" x14ac:dyDescent="0.35">
      <c r="A191">
        <v>189</v>
      </c>
      <c r="B191" t="s">
        <v>430</v>
      </c>
      <c r="C191" s="3" t="s">
        <v>431</v>
      </c>
      <c r="D191" s="11">
        <v>191300</v>
      </c>
      <c r="E191" s="11">
        <v>45004</v>
      </c>
      <c r="F191" s="12">
        <f t="shared" si="11"/>
        <v>0.23525352848928385</v>
      </c>
      <c r="G191" t="s">
        <v>74</v>
      </c>
      <c r="H191">
        <v>441</v>
      </c>
      <c r="I191" s="8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6">
        <f t="shared" si="9"/>
        <v>42433.25</v>
      </c>
      <c r="O191" s="1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 s="1"/>
      <c r="V191" s="1"/>
      <c r="W191" s="1"/>
      <c r="X191" s="1"/>
    </row>
    <row r="192" spans="1:24" x14ac:dyDescent="0.35">
      <c r="A192">
        <v>190</v>
      </c>
      <c r="B192" t="s">
        <v>432</v>
      </c>
      <c r="C192" s="3" t="s">
        <v>433</v>
      </c>
      <c r="D192" s="11">
        <v>3700</v>
      </c>
      <c r="E192" s="11">
        <v>2538</v>
      </c>
      <c r="F192" s="12">
        <f t="shared" si="11"/>
        <v>0.68594594594594593</v>
      </c>
      <c r="G192" t="s">
        <v>14</v>
      </c>
      <c r="H192">
        <v>24</v>
      </c>
      <c r="I192" s="8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6">
        <f t="shared" si="9"/>
        <v>41429.208333333336</v>
      </c>
      <c r="O192" s="1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 s="1"/>
      <c r="V192" s="1"/>
      <c r="W192" s="1"/>
      <c r="X192" s="1"/>
    </row>
    <row r="193" spans="1:24" x14ac:dyDescent="0.35">
      <c r="A193">
        <v>191</v>
      </c>
      <c r="B193" t="s">
        <v>434</v>
      </c>
      <c r="C193" s="3" t="s">
        <v>435</v>
      </c>
      <c r="D193" s="11">
        <v>8400</v>
      </c>
      <c r="E193" s="11">
        <v>3188</v>
      </c>
      <c r="F193" s="12">
        <f t="shared" si="11"/>
        <v>0.37952380952380954</v>
      </c>
      <c r="G193" t="s">
        <v>14</v>
      </c>
      <c r="H193">
        <v>86</v>
      </c>
      <c r="I193" s="8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6">
        <f t="shared" si="9"/>
        <v>43536.208333333328</v>
      </c>
      <c r="O193" s="1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 s="1"/>
      <c r="V193" s="1"/>
      <c r="W193" s="1"/>
      <c r="X193" s="1"/>
    </row>
    <row r="194" spans="1:24" x14ac:dyDescent="0.35">
      <c r="A194">
        <v>192</v>
      </c>
      <c r="B194" t="s">
        <v>436</v>
      </c>
      <c r="C194" s="3" t="s">
        <v>437</v>
      </c>
      <c r="D194" s="11">
        <v>42600</v>
      </c>
      <c r="E194" s="11">
        <v>8517</v>
      </c>
      <c r="F194" s="12">
        <f t="shared" si="11"/>
        <v>0.19992957746478873</v>
      </c>
      <c r="G194" t="s">
        <v>14</v>
      </c>
      <c r="H194">
        <v>243</v>
      </c>
      <c r="I194" s="8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6">
        <f t="shared" ref="N194:N257" si="13">(((L194/60)/60)/24)+DATE(1970,1,1)</f>
        <v>41817.208333333336</v>
      </c>
      <c r="O194" s="17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 s="1"/>
      <c r="V194" s="1"/>
      <c r="W194" s="1"/>
      <c r="X194" s="1"/>
    </row>
    <row r="195" spans="1:24" x14ac:dyDescent="0.35">
      <c r="A195">
        <v>193</v>
      </c>
      <c r="B195" t="s">
        <v>438</v>
      </c>
      <c r="C195" s="3" t="s">
        <v>439</v>
      </c>
      <c r="D195" s="11">
        <v>6600</v>
      </c>
      <c r="E195" s="11">
        <v>3012</v>
      </c>
      <c r="F195" s="12">
        <f t="shared" ref="F195:F258" si="15">E195/D195</f>
        <v>0.45636363636363636</v>
      </c>
      <c r="G195" t="s">
        <v>14</v>
      </c>
      <c r="H195">
        <v>65</v>
      </c>
      <c r="I195" s="8">
        <f t="shared" si="12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6">
        <f t="shared" si="13"/>
        <v>43198.208333333328</v>
      </c>
      <c r="O195" s="17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 s="1"/>
      <c r="V195" s="1"/>
      <c r="W195" s="1"/>
      <c r="X195" s="1"/>
    </row>
    <row r="196" spans="1:24" x14ac:dyDescent="0.35">
      <c r="A196">
        <v>194</v>
      </c>
      <c r="B196" t="s">
        <v>440</v>
      </c>
      <c r="C196" s="3" t="s">
        <v>441</v>
      </c>
      <c r="D196" s="11">
        <v>7100</v>
      </c>
      <c r="E196" s="11">
        <v>8716</v>
      </c>
      <c r="F196" s="12">
        <f t="shared" si="15"/>
        <v>1.227605633802817</v>
      </c>
      <c r="G196" t="s">
        <v>20</v>
      </c>
      <c r="H196">
        <v>126</v>
      </c>
      <c r="I196" s="8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6">
        <f t="shared" si="13"/>
        <v>42261.208333333328</v>
      </c>
      <c r="O196" s="1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 s="1"/>
      <c r="V196" s="1"/>
      <c r="W196" s="1"/>
      <c r="X196" s="1"/>
    </row>
    <row r="197" spans="1:24" x14ac:dyDescent="0.35">
      <c r="A197">
        <v>195</v>
      </c>
      <c r="B197" t="s">
        <v>442</v>
      </c>
      <c r="C197" s="3" t="s">
        <v>443</v>
      </c>
      <c r="D197" s="11">
        <v>15800</v>
      </c>
      <c r="E197" s="11">
        <v>57157</v>
      </c>
      <c r="F197" s="12">
        <f t="shared" si="15"/>
        <v>3.61753164556962</v>
      </c>
      <c r="G197" t="s">
        <v>20</v>
      </c>
      <c r="H197">
        <v>524</v>
      </c>
      <c r="I197" s="8">
        <f t="shared" ref="I197:I260" si="16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6">
        <f t="shared" si="13"/>
        <v>43310.208333333328</v>
      </c>
      <c r="O197" s="1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 s="1"/>
      <c r="V197" s="1"/>
      <c r="W197" s="1"/>
      <c r="X197" s="1"/>
    </row>
    <row r="198" spans="1:24" x14ac:dyDescent="0.35">
      <c r="A198">
        <v>196</v>
      </c>
      <c r="B198" t="s">
        <v>444</v>
      </c>
      <c r="C198" s="3" t="s">
        <v>445</v>
      </c>
      <c r="D198" s="11">
        <v>8200</v>
      </c>
      <c r="E198" s="11">
        <v>5178</v>
      </c>
      <c r="F198" s="12">
        <f t="shared" si="15"/>
        <v>0.63146341463414635</v>
      </c>
      <c r="G198" t="s">
        <v>14</v>
      </c>
      <c r="H198">
        <v>100</v>
      </c>
      <c r="I198" s="8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16">
        <f t="shared" si="13"/>
        <v>42616.208333333328</v>
      </c>
      <c r="O198" s="1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 s="1"/>
      <c r="V198" s="1"/>
      <c r="W198" s="1"/>
      <c r="X198" s="1"/>
    </row>
    <row r="199" spans="1:24" x14ac:dyDescent="0.35">
      <c r="A199">
        <v>197</v>
      </c>
      <c r="B199" t="s">
        <v>446</v>
      </c>
      <c r="C199" s="3" t="s">
        <v>447</v>
      </c>
      <c r="D199" s="11">
        <v>54700</v>
      </c>
      <c r="E199" s="11">
        <v>163118</v>
      </c>
      <c r="F199" s="12">
        <f t="shared" si="15"/>
        <v>2.9820475319926874</v>
      </c>
      <c r="G199" t="s">
        <v>20</v>
      </c>
      <c r="H199">
        <v>1989</v>
      </c>
      <c r="I199" s="8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6">
        <f t="shared" si="13"/>
        <v>42909.208333333328</v>
      </c>
      <c r="O199" s="1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 s="1"/>
      <c r="V199" s="1"/>
      <c r="W199" s="1"/>
      <c r="X199" s="1"/>
    </row>
    <row r="200" spans="1:24" x14ac:dyDescent="0.35">
      <c r="A200">
        <v>198</v>
      </c>
      <c r="B200" t="s">
        <v>448</v>
      </c>
      <c r="C200" s="3" t="s">
        <v>449</v>
      </c>
      <c r="D200" s="11">
        <v>63200</v>
      </c>
      <c r="E200" s="11">
        <v>6041</v>
      </c>
      <c r="F200" s="12">
        <f t="shared" si="15"/>
        <v>9.5585443037974685E-2</v>
      </c>
      <c r="G200" t="s">
        <v>14</v>
      </c>
      <c r="H200">
        <v>168</v>
      </c>
      <c r="I200" s="8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6">
        <f t="shared" si="13"/>
        <v>40396.208333333336</v>
      </c>
      <c r="O200" s="1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 s="1"/>
      <c r="V200" s="1"/>
      <c r="W200" s="1"/>
      <c r="X200" s="1"/>
    </row>
    <row r="201" spans="1:24" x14ac:dyDescent="0.35">
      <c r="A201">
        <v>199</v>
      </c>
      <c r="B201" t="s">
        <v>450</v>
      </c>
      <c r="C201" s="3" t="s">
        <v>451</v>
      </c>
      <c r="D201" s="11">
        <v>1800</v>
      </c>
      <c r="E201" s="11">
        <v>968</v>
      </c>
      <c r="F201" s="12">
        <f t="shared" si="15"/>
        <v>0.5377777777777778</v>
      </c>
      <c r="G201" t="s">
        <v>14</v>
      </c>
      <c r="H201">
        <v>13</v>
      </c>
      <c r="I201" s="8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6">
        <f t="shared" si="13"/>
        <v>42192.208333333328</v>
      </c>
      <c r="O201" s="1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 s="1"/>
      <c r="V201" s="1"/>
      <c r="W201" s="1"/>
      <c r="X201" s="1"/>
    </row>
    <row r="202" spans="1:24" x14ac:dyDescent="0.35">
      <c r="A202">
        <v>200</v>
      </c>
      <c r="B202" t="s">
        <v>452</v>
      </c>
      <c r="C202" s="3" t="s">
        <v>453</v>
      </c>
      <c r="D202" s="11">
        <v>100</v>
      </c>
      <c r="E202" s="11">
        <v>2</v>
      </c>
      <c r="F202" s="12">
        <f t="shared" si="15"/>
        <v>0.02</v>
      </c>
      <c r="G202" t="s">
        <v>14</v>
      </c>
      <c r="H202">
        <v>1</v>
      </c>
      <c r="I202" s="8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6">
        <f t="shared" si="13"/>
        <v>40262.208333333336</v>
      </c>
      <c r="O202" s="1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 s="1"/>
      <c r="V202" s="1"/>
      <c r="W202" s="1"/>
      <c r="X202" s="1"/>
    </row>
    <row r="203" spans="1:24" x14ac:dyDescent="0.35">
      <c r="A203">
        <v>201</v>
      </c>
      <c r="B203" t="s">
        <v>454</v>
      </c>
      <c r="C203" s="3" t="s">
        <v>455</v>
      </c>
      <c r="D203" s="11">
        <v>2100</v>
      </c>
      <c r="E203" s="11">
        <v>14305</v>
      </c>
      <c r="F203" s="12">
        <f t="shared" si="15"/>
        <v>6.8119047619047617</v>
      </c>
      <c r="G203" t="s">
        <v>20</v>
      </c>
      <c r="H203">
        <v>157</v>
      </c>
      <c r="I203" s="8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6">
        <f t="shared" si="13"/>
        <v>41845.208333333336</v>
      </c>
      <c r="O203" s="1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 s="1"/>
      <c r="V203" s="1"/>
      <c r="W203" s="1"/>
      <c r="X203" s="1"/>
    </row>
    <row r="204" spans="1:24" x14ac:dyDescent="0.35">
      <c r="A204">
        <v>202</v>
      </c>
      <c r="B204" t="s">
        <v>456</v>
      </c>
      <c r="C204" s="3" t="s">
        <v>457</v>
      </c>
      <c r="D204" s="11">
        <v>8300</v>
      </c>
      <c r="E204" s="11">
        <v>6543</v>
      </c>
      <c r="F204" s="12">
        <f t="shared" si="15"/>
        <v>0.78831325301204824</v>
      </c>
      <c r="G204" t="s">
        <v>74</v>
      </c>
      <c r="H204">
        <v>82</v>
      </c>
      <c r="I204" s="8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6">
        <f t="shared" si="13"/>
        <v>40818.208333333336</v>
      </c>
      <c r="O204" s="1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 s="1"/>
      <c r="V204" s="1"/>
      <c r="W204" s="1"/>
      <c r="X204" s="1"/>
    </row>
    <row r="205" spans="1:24" ht="31" x14ac:dyDescent="0.35">
      <c r="A205">
        <v>203</v>
      </c>
      <c r="B205" t="s">
        <v>458</v>
      </c>
      <c r="C205" s="3" t="s">
        <v>459</v>
      </c>
      <c r="D205" s="11">
        <v>143900</v>
      </c>
      <c r="E205" s="11">
        <v>193413</v>
      </c>
      <c r="F205" s="12">
        <f t="shared" si="15"/>
        <v>1.3440792216817234</v>
      </c>
      <c r="G205" t="s">
        <v>20</v>
      </c>
      <c r="H205">
        <v>4498</v>
      </c>
      <c r="I205" s="8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6">
        <f t="shared" si="13"/>
        <v>42752.25</v>
      </c>
      <c r="O205" s="1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 s="1"/>
      <c r="V205" s="1"/>
      <c r="W205" s="1"/>
      <c r="X205" s="1"/>
    </row>
    <row r="206" spans="1:24" x14ac:dyDescent="0.35">
      <c r="A206">
        <v>204</v>
      </c>
      <c r="B206" t="s">
        <v>460</v>
      </c>
      <c r="C206" s="3" t="s">
        <v>461</v>
      </c>
      <c r="D206" s="11">
        <v>75000</v>
      </c>
      <c r="E206" s="11">
        <v>2529</v>
      </c>
      <c r="F206" s="12">
        <f t="shared" si="15"/>
        <v>3.372E-2</v>
      </c>
      <c r="G206" t="s">
        <v>14</v>
      </c>
      <c r="H206">
        <v>40</v>
      </c>
      <c r="I206" s="8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6">
        <f t="shared" si="13"/>
        <v>40636.208333333336</v>
      </c>
      <c r="O206" s="1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 s="1"/>
      <c r="V206" s="1"/>
      <c r="W206" s="1"/>
      <c r="X206" s="1"/>
    </row>
    <row r="207" spans="1:24" x14ac:dyDescent="0.35">
      <c r="A207">
        <v>205</v>
      </c>
      <c r="B207" t="s">
        <v>462</v>
      </c>
      <c r="C207" s="3" t="s">
        <v>463</v>
      </c>
      <c r="D207" s="11">
        <v>1300</v>
      </c>
      <c r="E207" s="11">
        <v>5614</v>
      </c>
      <c r="F207" s="12">
        <f t="shared" si="15"/>
        <v>4.3184615384615386</v>
      </c>
      <c r="G207" t="s">
        <v>20</v>
      </c>
      <c r="H207">
        <v>80</v>
      </c>
      <c r="I207" s="8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6">
        <f t="shared" si="13"/>
        <v>43390.208333333328</v>
      </c>
      <c r="O207" s="1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 s="1"/>
      <c r="V207" s="1"/>
      <c r="W207" s="1"/>
      <c r="X207" s="1"/>
    </row>
    <row r="208" spans="1:24" x14ac:dyDescent="0.35">
      <c r="A208">
        <v>206</v>
      </c>
      <c r="B208" t="s">
        <v>464</v>
      </c>
      <c r="C208" s="3" t="s">
        <v>465</v>
      </c>
      <c r="D208" s="11">
        <v>9000</v>
      </c>
      <c r="E208" s="11">
        <v>3496</v>
      </c>
      <c r="F208" s="12">
        <f t="shared" si="15"/>
        <v>0.38844444444444443</v>
      </c>
      <c r="G208" t="s">
        <v>74</v>
      </c>
      <c r="H208">
        <v>57</v>
      </c>
      <c r="I208" s="8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6">
        <f t="shared" si="13"/>
        <v>40236.25</v>
      </c>
      <c r="O208" s="1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 s="1"/>
      <c r="V208" s="1"/>
      <c r="W208" s="1"/>
      <c r="X208" s="1"/>
    </row>
    <row r="209" spans="1:24" ht="31" x14ac:dyDescent="0.35">
      <c r="A209">
        <v>207</v>
      </c>
      <c r="B209" t="s">
        <v>466</v>
      </c>
      <c r="C209" s="3" t="s">
        <v>467</v>
      </c>
      <c r="D209" s="11">
        <v>1000</v>
      </c>
      <c r="E209" s="11">
        <v>4257</v>
      </c>
      <c r="F209" s="12">
        <f t="shared" si="15"/>
        <v>4.2569999999999997</v>
      </c>
      <c r="G209" t="s">
        <v>20</v>
      </c>
      <c r="H209">
        <v>43</v>
      </c>
      <c r="I209" s="8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6">
        <f t="shared" si="13"/>
        <v>43340.208333333328</v>
      </c>
      <c r="O209" s="1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 s="1"/>
      <c r="V209" s="1"/>
      <c r="W209" s="1"/>
      <c r="X209" s="1"/>
    </row>
    <row r="210" spans="1:24" x14ac:dyDescent="0.35">
      <c r="A210">
        <v>208</v>
      </c>
      <c r="B210" t="s">
        <v>468</v>
      </c>
      <c r="C210" s="3" t="s">
        <v>469</v>
      </c>
      <c r="D210" s="11">
        <v>196900</v>
      </c>
      <c r="E210" s="11">
        <v>199110</v>
      </c>
      <c r="F210" s="12">
        <f t="shared" si="15"/>
        <v>1.0112239715591671</v>
      </c>
      <c r="G210" t="s">
        <v>20</v>
      </c>
      <c r="H210">
        <v>2053</v>
      </c>
      <c r="I210" s="8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6">
        <f t="shared" si="13"/>
        <v>43048.25</v>
      </c>
      <c r="O210" s="1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 s="1"/>
      <c r="V210" s="1"/>
      <c r="W210" s="1"/>
      <c r="X210" s="1"/>
    </row>
    <row r="211" spans="1:24" x14ac:dyDescent="0.35">
      <c r="A211">
        <v>209</v>
      </c>
      <c r="B211" t="s">
        <v>470</v>
      </c>
      <c r="C211" s="3" t="s">
        <v>471</v>
      </c>
      <c r="D211" s="11">
        <v>194500</v>
      </c>
      <c r="E211" s="11">
        <v>41212</v>
      </c>
      <c r="F211" s="12">
        <f t="shared" si="15"/>
        <v>0.21188688946015424</v>
      </c>
      <c r="G211" t="s">
        <v>47</v>
      </c>
      <c r="H211">
        <v>808</v>
      </c>
      <c r="I211" s="8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6">
        <f t="shared" si="13"/>
        <v>42496.208333333328</v>
      </c>
      <c r="O211" s="1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 s="1"/>
      <c r="V211" s="1"/>
      <c r="W211" s="1"/>
      <c r="X211" s="1"/>
    </row>
    <row r="212" spans="1:24" x14ac:dyDescent="0.35">
      <c r="A212">
        <v>210</v>
      </c>
      <c r="B212" t="s">
        <v>472</v>
      </c>
      <c r="C212" s="3" t="s">
        <v>473</v>
      </c>
      <c r="D212" s="11">
        <v>9400</v>
      </c>
      <c r="E212" s="11">
        <v>6338</v>
      </c>
      <c r="F212" s="12">
        <f t="shared" si="15"/>
        <v>0.67425531914893622</v>
      </c>
      <c r="G212" t="s">
        <v>14</v>
      </c>
      <c r="H212">
        <v>226</v>
      </c>
      <c r="I212" s="8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6">
        <f t="shared" si="13"/>
        <v>42797.25</v>
      </c>
      <c r="O212" s="1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 s="1"/>
      <c r="V212" s="1"/>
      <c r="W212" s="1"/>
      <c r="X212" s="1"/>
    </row>
    <row r="213" spans="1:24" ht="31" x14ac:dyDescent="0.35">
      <c r="A213">
        <v>211</v>
      </c>
      <c r="B213" t="s">
        <v>475</v>
      </c>
      <c r="C213" s="3" t="s">
        <v>476</v>
      </c>
      <c r="D213" s="11">
        <v>104400</v>
      </c>
      <c r="E213" s="11">
        <v>99100</v>
      </c>
      <c r="F213" s="12">
        <f t="shared" si="15"/>
        <v>0.9492337164750958</v>
      </c>
      <c r="G213" t="s">
        <v>14</v>
      </c>
      <c r="H213">
        <v>1625</v>
      </c>
      <c r="I213" s="8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6">
        <f t="shared" si="13"/>
        <v>41513.208333333336</v>
      </c>
      <c r="O213" s="1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 s="1"/>
      <c r="V213" s="1"/>
      <c r="W213" s="1"/>
      <c r="X213" s="1"/>
    </row>
    <row r="214" spans="1:24" ht="31" x14ac:dyDescent="0.35">
      <c r="A214">
        <v>212</v>
      </c>
      <c r="B214" t="s">
        <v>477</v>
      </c>
      <c r="C214" s="3" t="s">
        <v>478</v>
      </c>
      <c r="D214" s="11">
        <v>8100</v>
      </c>
      <c r="E214" s="11">
        <v>12300</v>
      </c>
      <c r="F214" s="12">
        <f t="shared" si="15"/>
        <v>1.5185185185185186</v>
      </c>
      <c r="G214" t="s">
        <v>20</v>
      </c>
      <c r="H214">
        <v>168</v>
      </c>
      <c r="I214" s="8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6">
        <f t="shared" si="13"/>
        <v>43814.25</v>
      </c>
      <c r="O214" s="1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 s="1"/>
      <c r="V214" s="1"/>
      <c r="W214" s="1"/>
      <c r="X214" s="1"/>
    </row>
    <row r="215" spans="1:24" ht="31" x14ac:dyDescent="0.35">
      <c r="A215">
        <v>213</v>
      </c>
      <c r="B215" t="s">
        <v>479</v>
      </c>
      <c r="C215" s="3" t="s">
        <v>480</v>
      </c>
      <c r="D215" s="11">
        <v>87900</v>
      </c>
      <c r="E215" s="11">
        <v>171549</v>
      </c>
      <c r="F215" s="12">
        <f t="shared" si="15"/>
        <v>1.9516382252559727</v>
      </c>
      <c r="G215" t="s">
        <v>20</v>
      </c>
      <c r="H215">
        <v>4289</v>
      </c>
      <c r="I215" s="8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6">
        <f t="shared" si="13"/>
        <v>40488.208333333336</v>
      </c>
      <c r="O215" s="1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 s="1"/>
      <c r="V215" s="1"/>
      <c r="W215" s="1"/>
      <c r="X215" s="1"/>
    </row>
    <row r="216" spans="1:24" x14ac:dyDescent="0.35">
      <c r="A216">
        <v>214</v>
      </c>
      <c r="B216" t="s">
        <v>481</v>
      </c>
      <c r="C216" s="3" t="s">
        <v>482</v>
      </c>
      <c r="D216" s="11">
        <v>1400</v>
      </c>
      <c r="E216" s="11">
        <v>14324</v>
      </c>
      <c r="F216" s="12">
        <f t="shared" si="15"/>
        <v>10.231428571428571</v>
      </c>
      <c r="G216" t="s">
        <v>20</v>
      </c>
      <c r="H216">
        <v>165</v>
      </c>
      <c r="I216" s="8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6">
        <f t="shared" si="13"/>
        <v>40409.208333333336</v>
      </c>
      <c r="O216" s="1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 s="1"/>
      <c r="V216" s="1"/>
      <c r="W216" s="1"/>
      <c r="X216" s="1"/>
    </row>
    <row r="217" spans="1:24" x14ac:dyDescent="0.35">
      <c r="A217">
        <v>215</v>
      </c>
      <c r="B217" t="s">
        <v>483</v>
      </c>
      <c r="C217" s="3" t="s">
        <v>484</v>
      </c>
      <c r="D217" s="11">
        <v>156800</v>
      </c>
      <c r="E217" s="11">
        <v>6024</v>
      </c>
      <c r="F217" s="12">
        <f t="shared" si="15"/>
        <v>3.8418367346938778E-2</v>
      </c>
      <c r="G217" t="s">
        <v>14</v>
      </c>
      <c r="H217">
        <v>143</v>
      </c>
      <c r="I217" s="8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6">
        <f t="shared" si="13"/>
        <v>43509.25</v>
      </c>
      <c r="O217" s="1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 s="1"/>
      <c r="V217" s="1"/>
      <c r="W217" s="1"/>
      <c r="X217" s="1"/>
    </row>
    <row r="218" spans="1:24" x14ac:dyDescent="0.35">
      <c r="A218">
        <v>216</v>
      </c>
      <c r="B218" t="s">
        <v>485</v>
      </c>
      <c r="C218" s="3" t="s">
        <v>486</v>
      </c>
      <c r="D218" s="11">
        <v>121700</v>
      </c>
      <c r="E218" s="11">
        <v>188721</v>
      </c>
      <c r="F218" s="12">
        <f t="shared" si="15"/>
        <v>1.5507066557107643</v>
      </c>
      <c r="G218" t="s">
        <v>20</v>
      </c>
      <c r="H218">
        <v>1815</v>
      </c>
      <c r="I218" s="8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6">
        <f t="shared" si="13"/>
        <v>40869.25</v>
      </c>
      <c r="O218" s="1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 s="1"/>
      <c r="V218" s="1"/>
      <c r="W218" s="1"/>
      <c r="X218" s="1"/>
    </row>
    <row r="219" spans="1:24" x14ac:dyDescent="0.35">
      <c r="A219">
        <v>217</v>
      </c>
      <c r="B219" t="s">
        <v>487</v>
      </c>
      <c r="C219" s="3" t="s">
        <v>488</v>
      </c>
      <c r="D219" s="11">
        <v>129400</v>
      </c>
      <c r="E219" s="11">
        <v>57911</v>
      </c>
      <c r="F219" s="12">
        <f t="shared" si="15"/>
        <v>0.44753477588871715</v>
      </c>
      <c r="G219" t="s">
        <v>14</v>
      </c>
      <c r="H219">
        <v>934</v>
      </c>
      <c r="I219" s="8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6">
        <f t="shared" si="13"/>
        <v>43583.208333333328</v>
      </c>
      <c r="O219" s="1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 s="1"/>
      <c r="V219" s="1"/>
      <c r="W219" s="1"/>
      <c r="X219" s="1"/>
    </row>
    <row r="220" spans="1:24" x14ac:dyDescent="0.35">
      <c r="A220">
        <v>218</v>
      </c>
      <c r="B220" t="s">
        <v>489</v>
      </c>
      <c r="C220" s="3" t="s">
        <v>490</v>
      </c>
      <c r="D220" s="11">
        <v>5700</v>
      </c>
      <c r="E220" s="11">
        <v>12309</v>
      </c>
      <c r="F220" s="12">
        <f t="shared" si="15"/>
        <v>2.1594736842105262</v>
      </c>
      <c r="G220" t="s">
        <v>20</v>
      </c>
      <c r="H220">
        <v>397</v>
      </c>
      <c r="I220" s="8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6">
        <f t="shared" si="13"/>
        <v>40858.25</v>
      </c>
      <c r="O220" s="1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 s="1"/>
      <c r="V220" s="1"/>
      <c r="W220" s="1"/>
      <c r="X220" s="1"/>
    </row>
    <row r="221" spans="1:24" x14ac:dyDescent="0.35">
      <c r="A221">
        <v>219</v>
      </c>
      <c r="B221" t="s">
        <v>491</v>
      </c>
      <c r="C221" s="3" t="s">
        <v>492</v>
      </c>
      <c r="D221" s="11">
        <v>41700</v>
      </c>
      <c r="E221" s="11">
        <v>138497</v>
      </c>
      <c r="F221" s="12">
        <f t="shared" si="15"/>
        <v>3.3212709832134291</v>
      </c>
      <c r="G221" t="s">
        <v>20</v>
      </c>
      <c r="H221">
        <v>1539</v>
      </c>
      <c r="I221" s="8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6">
        <f t="shared" si="13"/>
        <v>41137.208333333336</v>
      </c>
      <c r="O221" s="1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 s="1"/>
      <c r="V221" s="1"/>
      <c r="W221" s="1"/>
      <c r="X221" s="1"/>
    </row>
    <row r="222" spans="1:24" x14ac:dyDescent="0.35">
      <c r="A222">
        <v>220</v>
      </c>
      <c r="B222" t="s">
        <v>493</v>
      </c>
      <c r="C222" s="3" t="s">
        <v>494</v>
      </c>
      <c r="D222" s="11">
        <v>7900</v>
      </c>
      <c r="E222" s="11">
        <v>667</v>
      </c>
      <c r="F222" s="12">
        <f t="shared" si="15"/>
        <v>8.4430379746835441E-2</v>
      </c>
      <c r="G222" t="s">
        <v>14</v>
      </c>
      <c r="H222">
        <v>17</v>
      </c>
      <c r="I222" s="8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6">
        <f t="shared" si="13"/>
        <v>40725.208333333336</v>
      </c>
      <c r="O222" s="1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 s="1"/>
      <c r="V222" s="1"/>
      <c r="W222" s="1"/>
      <c r="X222" s="1"/>
    </row>
    <row r="223" spans="1:24" ht="31" x14ac:dyDescent="0.35">
      <c r="A223">
        <v>221</v>
      </c>
      <c r="B223" t="s">
        <v>495</v>
      </c>
      <c r="C223" s="3" t="s">
        <v>496</v>
      </c>
      <c r="D223" s="11">
        <v>121500</v>
      </c>
      <c r="E223" s="11">
        <v>119830</v>
      </c>
      <c r="F223" s="12">
        <f t="shared" si="15"/>
        <v>0.9862551440329218</v>
      </c>
      <c r="G223" t="s">
        <v>14</v>
      </c>
      <c r="H223">
        <v>2179</v>
      </c>
      <c r="I223" s="8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6">
        <f t="shared" si="13"/>
        <v>41081.208333333336</v>
      </c>
      <c r="O223" s="1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 s="1"/>
      <c r="V223" s="1"/>
      <c r="W223" s="1"/>
      <c r="X223" s="1"/>
    </row>
    <row r="224" spans="1:24" x14ac:dyDescent="0.35">
      <c r="A224">
        <v>222</v>
      </c>
      <c r="B224" t="s">
        <v>497</v>
      </c>
      <c r="C224" s="3" t="s">
        <v>498</v>
      </c>
      <c r="D224" s="11">
        <v>4800</v>
      </c>
      <c r="E224" s="11">
        <v>6623</v>
      </c>
      <c r="F224" s="12">
        <f t="shared" si="15"/>
        <v>1.3797916666666667</v>
      </c>
      <c r="G224" t="s">
        <v>20</v>
      </c>
      <c r="H224">
        <v>138</v>
      </c>
      <c r="I224" s="8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6">
        <f t="shared" si="13"/>
        <v>41914.208333333336</v>
      </c>
      <c r="O224" s="1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 s="1"/>
      <c r="V224" s="1"/>
      <c r="W224" s="1"/>
      <c r="X224" s="1"/>
    </row>
    <row r="225" spans="1:24" x14ac:dyDescent="0.35">
      <c r="A225">
        <v>223</v>
      </c>
      <c r="B225" t="s">
        <v>499</v>
      </c>
      <c r="C225" s="3" t="s">
        <v>500</v>
      </c>
      <c r="D225" s="11">
        <v>87300</v>
      </c>
      <c r="E225" s="11">
        <v>81897</v>
      </c>
      <c r="F225" s="12">
        <f t="shared" si="15"/>
        <v>0.93810996563573879</v>
      </c>
      <c r="G225" t="s">
        <v>14</v>
      </c>
      <c r="H225">
        <v>931</v>
      </c>
      <c r="I225" s="8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6">
        <f t="shared" si="13"/>
        <v>42445.208333333328</v>
      </c>
      <c r="O225" s="1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 s="1"/>
      <c r="V225" s="1"/>
      <c r="W225" s="1"/>
      <c r="X225" s="1"/>
    </row>
    <row r="226" spans="1:24" x14ac:dyDescent="0.35">
      <c r="A226">
        <v>224</v>
      </c>
      <c r="B226" t="s">
        <v>501</v>
      </c>
      <c r="C226" s="3" t="s">
        <v>502</v>
      </c>
      <c r="D226" s="11">
        <v>46300</v>
      </c>
      <c r="E226" s="11">
        <v>186885</v>
      </c>
      <c r="F226" s="12">
        <f t="shared" si="15"/>
        <v>4.0363930885529156</v>
      </c>
      <c r="G226" t="s">
        <v>20</v>
      </c>
      <c r="H226">
        <v>3594</v>
      </c>
      <c r="I226" s="8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6">
        <f t="shared" si="13"/>
        <v>41906.208333333336</v>
      </c>
      <c r="O226" s="1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 s="1"/>
      <c r="V226" s="1"/>
      <c r="W226" s="1"/>
      <c r="X226" s="1"/>
    </row>
    <row r="227" spans="1:24" x14ac:dyDescent="0.35">
      <c r="A227">
        <v>225</v>
      </c>
      <c r="B227" t="s">
        <v>503</v>
      </c>
      <c r="C227" s="3" t="s">
        <v>504</v>
      </c>
      <c r="D227" s="11">
        <v>67800</v>
      </c>
      <c r="E227" s="11">
        <v>176398</v>
      </c>
      <c r="F227" s="12">
        <f t="shared" si="15"/>
        <v>2.6017404129793511</v>
      </c>
      <c r="G227" t="s">
        <v>20</v>
      </c>
      <c r="H227">
        <v>5880</v>
      </c>
      <c r="I227" s="8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6">
        <f t="shared" si="13"/>
        <v>41762.208333333336</v>
      </c>
      <c r="O227" s="1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 s="1"/>
      <c r="V227" s="1"/>
      <c r="W227" s="1"/>
      <c r="X227" s="1"/>
    </row>
    <row r="228" spans="1:24" x14ac:dyDescent="0.35">
      <c r="A228">
        <v>226</v>
      </c>
      <c r="B228" t="s">
        <v>253</v>
      </c>
      <c r="C228" s="3" t="s">
        <v>505</v>
      </c>
      <c r="D228" s="11">
        <v>3000</v>
      </c>
      <c r="E228" s="11">
        <v>10999</v>
      </c>
      <c r="F228" s="12">
        <f t="shared" si="15"/>
        <v>3.6663333333333332</v>
      </c>
      <c r="G228" t="s">
        <v>20</v>
      </c>
      <c r="H228">
        <v>112</v>
      </c>
      <c r="I228" s="8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6">
        <f t="shared" si="13"/>
        <v>40276.208333333336</v>
      </c>
      <c r="O228" s="1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 s="1"/>
      <c r="V228" s="1"/>
      <c r="W228" s="1"/>
      <c r="X228" s="1"/>
    </row>
    <row r="229" spans="1:24" x14ac:dyDescent="0.35">
      <c r="A229">
        <v>227</v>
      </c>
      <c r="B229" t="s">
        <v>506</v>
      </c>
      <c r="C229" s="3" t="s">
        <v>507</v>
      </c>
      <c r="D229" s="11">
        <v>60900</v>
      </c>
      <c r="E229" s="11">
        <v>102751</v>
      </c>
      <c r="F229" s="12">
        <f t="shared" si="15"/>
        <v>1.687208538587849</v>
      </c>
      <c r="G229" t="s">
        <v>20</v>
      </c>
      <c r="H229">
        <v>943</v>
      </c>
      <c r="I229" s="8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6">
        <f t="shared" si="13"/>
        <v>42139.208333333328</v>
      </c>
      <c r="O229" s="1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 s="1"/>
      <c r="V229" s="1"/>
      <c r="W229" s="1"/>
      <c r="X229" s="1"/>
    </row>
    <row r="230" spans="1:24" x14ac:dyDescent="0.35">
      <c r="A230">
        <v>228</v>
      </c>
      <c r="B230" t="s">
        <v>508</v>
      </c>
      <c r="C230" s="3" t="s">
        <v>509</v>
      </c>
      <c r="D230" s="11">
        <v>137900</v>
      </c>
      <c r="E230" s="11">
        <v>165352</v>
      </c>
      <c r="F230" s="12">
        <f t="shared" si="15"/>
        <v>1.1990717911530093</v>
      </c>
      <c r="G230" t="s">
        <v>20</v>
      </c>
      <c r="H230">
        <v>2468</v>
      </c>
      <c r="I230" s="8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6">
        <f t="shared" si="13"/>
        <v>42613.208333333328</v>
      </c>
      <c r="O230" s="1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 s="1"/>
      <c r="V230" s="1"/>
      <c r="W230" s="1"/>
      <c r="X230" s="1"/>
    </row>
    <row r="231" spans="1:24" x14ac:dyDescent="0.35">
      <c r="A231">
        <v>229</v>
      </c>
      <c r="B231" t="s">
        <v>510</v>
      </c>
      <c r="C231" s="3" t="s">
        <v>511</v>
      </c>
      <c r="D231" s="11">
        <v>85600</v>
      </c>
      <c r="E231" s="11">
        <v>165798</v>
      </c>
      <c r="F231" s="12">
        <f t="shared" si="15"/>
        <v>1.936892523364486</v>
      </c>
      <c r="G231" t="s">
        <v>20</v>
      </c>
      <c r="H231">
        <v>2551</v>
      </c>
      <c r="I231" s="8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6">
        <f t="shared" si="13"/>
        <v>42887.208333333328</v>
      </c>
      <c r="O231" s="1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 s="1"/>
      <c r="V231" s="1"/>
      <c r="W231" s="1"/>
      <c r="X231" s="1"/>
    </row>
    <row r="232" spans="1:24" x14ac:dyDescent="0.35">
      <c r="A232">
        <v>230</v>
      </c>
      <c r="B232" t="s">
        <v>512</v>
      </c>
      <c r="C232" s="3" t="s">
        <v>513</v>
      </c>
      <c r="D232" s="11">
        <v>2400</v>
      </c>
      <c r="E232" s="11">
        <v>10084</v>
      </c>
      <c r="F232" s="12">
        <f t="shared" si="15"/>
        <v>4.2016666666666671</v>
      </c>
      <c r="G232" t="s">
        <v>20</v>
      </c>
      <c r="H232">
        <v>101</v>
      </c>
      <c r="I232" s="8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6">
        <f t="shared" si="13"/>
        <v>43805.25</v>
      </c>
      <c r="O232" s="1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 s="1"/>
      <c r="V232" s="1"/>
      <c r="W232" s="1"/>
      <c r="X232" s="1"/>
    </row>
    <row r="233" spans="1:24" x14ac:dyDescent="0.35">
      <c r="A233">
        <v>231</v>
      </c>
      <c r="B233" t="s">
        <v>514</v>
      </c>
      <c r="C233" s="3" t="s">
        <v>515</v>
      </c>
      <c r="D233" s="11">
        <v>7200</v>
      </c>
      <c r="E233" s="11">
        <v>5523</v>
      </c>
      <c r="F233" s="12">
        <f t="shared" si="15"/>
        <v>0.76708333333333334</v>
      </c>
      <c r="G233" t="s">
        <v>74</v>
      </c>
      <c r="H233">
        <v>67</v>
      </c>
      <c r="I233" s="8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6">
        <f t="shared" si="13"/>
        <v>41415.208333333336</v>
      </c>
      <c r="O233" s="1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 s="1"/>
      <c r="V233" s="1"/>
      <c r="W233" s="1"/>
      <c r="X233" s="1"/>
    </row>
    <row r="234" spans="1:24" x14ac:dyDescent="0.35">
      <c r="A234">
        <v>232</v>
      </c>
      <c r="B234" t="s">
        <v>516</v>
      </c>
      <c r="C234" s="3" t="s">
        <v>517</v>
      </c>
      <c r="D234" s="11">
        <v>3400</v>
      </c>
      <c r="E234" s="11">
        <v>5823</v>
      </c>
      <c r="F234" s="12">
        <f t="shared" si="15"/>
        <v>1.7126470588235294</v>
      </c>
      <c r="G234" t="s">
        <v>20</v>
      </c>
      <c r="H234">
        <v>92</v>
      </c>
      <c r="I234" s="8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6">
        <f t="shared" si="13"/>
        <v>42576.208333333328</v>
      </c>
      <c r="O234" s="1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 s="1"/>
      <c r="V234" s="1"/>
      <c r="W234" s="1"/>
      <c r="X234" s="1"/>
    </row>
    <row r="235" spans="1:24" x14ac:dyDescent="0.35">
      <c r="A235">
        <v>233</v>
      </c>
      <c r="B235" t="s">
        <v>518</v>
      </c>
      <c r="C235" s="3" t="s">
        <v>519</v>
      </c>
      <c r="D235" s="11">
        <v>3800</v>
      </c>
      <c r="E235" s="11">
        <v>6000</v>
      </c>
      <c r="F235" s="12">
        <f t="shared" si="15"/>
        <v>1.5789473684210527</v>
      </c>
      <c r="G235" t="s">
        <v>20</v>
      </c>
      <c r="H235">
        <v>62</v>
      </c>
      <c r="I235" s="8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6">
        <f t="shared" si="13"/>
        <v>40706.208333333336</v>
      </c>
      <c r="O235" s="1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 s="1"/>
      <c r="V235" s="1"/>
      <c r="W235" s="1"/>
      <c r="X235" s="1"/>
    </row>
    <row r="236" spans="1:24" x14ac:dyDescent="0.35">
      <c r="A236">
        <v>234</v>
      </c>
      <c r="B236" t="s">
        <v>520</v>
      </c>
      <c r="C236" s="3" t="s">
        <v>521</v>
      </c>
      <c r="D236" s="11">
        <v>7500</v>
      </c>
      <c r="E236" s="11">
        <v>8181</v>
      </c>
      <c r="F236" s="12">
        <f t="shared" si="15"/>
        <v>1.0908</v>
      </c>
      <c r="G236" t="s">
        <v>20</v>
      </c>
      <c r="H236">
        <v>149</v>
      </c>
      <c r="I236" s="8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6">
        <f t="shared" si="13"/>
        <v>42969.208333333328</v>
      </c>
      <c r="O236" s="1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 s="1"/>
      <c r="V236" s="1"/>
      <c r="W236" s="1"/>
      <c r="X236" s="1"/>
    </row>
    <row r="237" spans="1:24" ht="31" x14ac:dyDescent="0.35">
      <c r="A237">
        <v>235</v>
      </c>
      <c r="B237" t="s">
        <v>522</v>
      </c>
      <c r="C237" s="3" t="s">
        <v>523</v>
      </c>
      <c r="D237" s="11">
        <v>8600</v>
      </c>
      <c r="E237" s="11">
        <v>3589</v>
      </c>
      <c r="F237" s="12">
        <f t="shared" si="15"/>
        <v>0.41732558139534881</v>
      </c>
      <c r="G237" t="s">
        <v>14</v>
      </c>
      <c r="H237">
        <v>92</v>
      </c>
      <c r="I237" s="8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6">
        <f t="shared" si="13"/>
        <v>42779.25</v>
      </c>
      <c r="O237" s="1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 s="1"/>
      <c r="V237" s="1"/>
      <c r="W237" s="1"/>
      <c r="X237" s="1"/>
    </row>
    <row r="238" spans="1:24" x14ac:dyDescent="0.35">
      <c r="A238">
        <v>236</v>
      </c>
      <c r="B238" t="s">
        <v>524</v>
      </c>
      <c r="C238" s="3" t="s">
        <v>525</v>
      </c>
      <c r="D238" s="11">
        <v>39500</v>
      </c>
      <c r="E238" s="11">
        <v>4323</v>
      </c>
      <c r="F238" s="12">
        <f t="shared" si="15"/>
        <v>0.10944303797468355</v>
      </c>
      <c r="G238" t="s">
        <v>14</v>
      </c>
      <c r="H238">
        <v>57</v>
      </c>
      <c r="I238" s="8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6">
        <f t="shared" si="13"/>
        <v>43641.208333333328</v>
      </c>
      <c r="O238" s="1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 s="1"/>
      <c r="V238" s="1"/>
      <c r="W238" s="1"/>
      <c r="X238" s="1"/>
    </row>
    <row r="239" spans="1:24" ht="31" x14ac:dyDescent="0.35">
      <c r="A239">
        <v>237</v>
      </c>
      <c r="B239" t="s">
        <v>526</v>
      </c>
      <c r="C239" s="3" t="s">
        <v>527</v>
      </c>
      <c r="D239" s="11">
        <v>9300</v>
      </c>
      <c r="E239" s="11">
        <v>14822</v>
      </c>
      <c r="F239" s="12">
        <f t="shared" si="15"/>
        <v>1.593763440860215</v>
      </c>
      <c r="G239" t="s">
        <v>20</v>
      </c>
      <c r="H239">
        <v>329</v>
      </c>
      <c r="I239" s="8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6">
        <f t="shared" si="13"/>
        <v>41754.208333333336</v>
      </c>
      <c r="O239" s="1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 s="1"/>
      <c r="V239" s="1"/>
      <c r="W239" s="1"/>
      <c r="X239" s="1"/>
    </row>
    <row r="240" spans="1:24" x14ac:dyDescent="0.35">
      <c r="A240">
        <v>238</v>
      </c>
      <c r="B240" t="s">
        <v>528</v>
      </c>
      <c r="C240" s="3" t="s">
        <v>529</v>
      </c>
      <c r="D240" s="11">
        <v>2400</v>
      </c>
      <c r="E240" s="11">
        <v>10138</v>
      </c>
      <c r="F240" s="12">
        <f t="shared" si="15"/>
        <v>4.2241666666666671</v>
      </c>
      <c r="G240" t="s">
        <v>20</v>
      </c>
      <c r="H240">
        <v>97</v>
      </c>
      <c r="I240" s="8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6">
        <f t="shared" si="13"/>
        <v>43083.25</v>
      </c>
      <c r="O240" s="1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 s="1"/>
      <c r="V240" s="1"/>
      <c r="W240" s="1"/>
      <c r="X240" s="1"/>
    </row>
    <row r="241" spans="1:24" ht="31" x14ac:dyDescent="0.35">
      <c r="A241">
        <v>239</v>
      </c>
      <c r="B241" t="s">
        <v>530</v>
      </c>
      <c r="C241" s="3" t="s">
        <v>531</v>
      </c>
      <c r="D241" s="11">
        <v>3200</v>
      </c>
      <c r="E241" s="11">
        <v>3127</v>
      </c>
      <c r="F241" s="12">
        <f t="shared" si="15"/>
        <v>0.97718749999999999</v>
      </c>
      <c r="G241" t="s">
        <v>14</v>
      </c>
      <c r="H241">
        <v>41</v>
      </c>
      <c r="I241" s="8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6">
        <f t="shared" si="13"/>
        <v>42245.208333333328</v>
      </c>
      <c r="O241" s="1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 s="1"/>
      <c r="V241" s="1"/>
      <c r="W241" s="1"/>
      <c r="X241" s="1"/>
    </row>
    <row r="242" spans="1:24" x14ac:dyDescent="0.35">
      <c r="A242">
        <v>240</v>
      </c>
      <c r="B242" t="s">
        <v>532</v>
      </c>
      <c r="C242" s="3" t="s">
        <v>533</v>
      </c>
      <c r="D242" s="11">
        <v>29400</v>
      </c>
      <c r="E242" s="11">
        <v>123124</v>
      </c>
      <c r="F242" s="12">
        <f t="shared" si="15"/>
        <v>4.1878911564625847</v>
      </c>
      <c r="G242" t="s">
        <v>20</v>
      </c>
      <c r="H242">
        <v>1784</v>
      </c>
      <c r="I242" s="8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6">
        <f t="shared" si="13"/>
        <v>40396.208333333336</v>
      </c>
      <c r="O242" s="1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 s="1"/>
      <c r="V242" s="1"/>
      <c r="W242" s="1"/>
      <c r="X242" s="1"/>
    </row>
    <row r="243" spans="1:24" x14ac:dyDescent="0.35">
      <c r="A243">
        <v>241</v>
      </c>
      <c r="B243" t="s">
        <v>534</v>
      </c>
      <c r="C243" s="3" t="s">
        <v>535</v>
      </c>
      <c r="D243" s="11">
        <v>168500</v>
      </c>
      <c r="E243" s="11">
        <v>171729</v>
      </c>
      <c r="F243" s="12">
        <f t="shared" si="15"/>
        <v>1.0191632047477746</v>
      </c>
      <c r="G243" t="s">
        <v>20</v>
      </c>
      <c r="H243">
        <v>1684</v>
      </c>
      <c r="I243" s="8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6">
        <f t="shared" si="13"/>
        <v>41742.208333333336</v>
      </c>
      <c r="O243" s="1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 s="1"/>
      <c r="V243" s="1"/>
      <c r="W243" s="1"/>
      <c r="X243" s="1"/>
    </row>
    <row r="244" spans="1:24" x14ac:dyDescent="0.35">
      <c r="A244">
        <v>242</v>
      </c>
      <c r="B244" t="s">
        <v>536</v>
      </c>
      <c r="C244" s="3" t="s">
        <v>537</v>
      </c>
      <c r="D244" s="11">
        <v>8400</v>
      </c>
      <c r="E244" s="11">
        <v>10729</v>
      </c>
      <c r="F244" s="12">
        <f t="shared" si="15"/>
        <v>1.2772619047619047</v>
      </c>
      <c r="G244" t="s">
        <v>20</v>
      </c>
      <c r="H244">
        <v>250</v>
      </c>
      <c r="I244" s="8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6">
        <f t="shared" si="13"/>
        <v>42865.208333333328</v>
      </c>
      <c r="O244" s="1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 s="1"/>
      <c r="V244" s="1"/>
      <c r="W244" s="1"/>
      <c r="X244" s="1"/>
    </row>
    <row r="245" spans="1:24" ht="31" x14ac:dyDescent="0.35">
      <c r="A245">
        <v>243</v>
      </c>
      <c r="B245" t="s">
        <v>538</v>
      </c>
      <c r="C245" s="3" t="s">
        <v>539</v>
      </c>
      <c r="D245" s="11">
        <v>2300</v>
      </c>
      <c r="E245" s="11">
        <v>10240</v>
      </c>
      <c r="F245" s="12">
        <f t="shared" si="15"/>
        <v>4.4521739130434783</v>
      </c>
      <c r="G245" t="s">
        <v>20</v>
      </c>
      <c r="H245">
        <v>238</v>
      </c>
      <c r="I245" s="8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6">
        <f t="shared" si="13"/>
        <v>43163.25</v>
      </c>
      <c r="O245" s="1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 s="1"/>
      <c r="V245" s="1"/>
      <c r="W245" s="1"/>
      <c r="X245" s="1"/>
    </row>
    <row r="246" spans="1:24" ht="31" x14ac:dyDescent="0.35">
      <c r="A246">
        <v>244</v>
      </c>
      <c r="B246" t="s">
        <v>540</v>
      </c>
      <c r="C246" s="3" t="s">
        <v>541</v>
      </c>
      <c r="D246" s="11">
        <v>700</v>
      </c>
      <c r="E246" s="11">
        <v>3988</v>
      </c>
      <c r="F246" s="12">
        <f t="shared" si="15"/>
        <v>5.6971428571428575</v>
      </c>
      <c r="G246" t="s">
        <v>20</v>
      </c>
      <c r="H246">
        <v>53</v>
      </c>
      <c r="I246" s="8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6">
        <f t="shared" si="13"/>
        <v>41834.208333333336</v>
      </c>
      <c r="O246" s="1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 s="1"/>
      <c r="V246" s="1"/>
      <c r="W246" s="1"/>
      <c r="X246" s="1"/>
    </row>
    <row r="247" spans="1:24" x14ac:dyDescent="0.35">
      <c r="A247">
        <v>245</v>
      </c>
      <c r="B247" t="s">
        <v>542</v>
      </c>
      <c r="C247" s="3" t="s">
        <v>543</v>
      </c>
      <c r="D247" s="11">
        <v>2900</v>
      </c>
      <c r="E247" s="11">
        <v>14771</v>
      </c>
      <c r="F247" s="12">
        <f t="shared" si="15"/>
        <v>5.0934482758620687</v>
      </c>
      <c r="G247" t="s">
        <v>20</v>
      </c>
      <c r="H247">
        <v>214</v>
      </c>
      <c r="I247" s="8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6">
        <f t="shared" si="13"/>
        <v>41736.208333333336</v>
      </c>
      <c r="O247" s="1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 s="1"/>
      <c r="V247" s="1"/>
      <c r="W247" s="1"/>
      <c r="X247" s="1"/>
    </row>
    <row r="248" spans="1:24" x14ac:dyDescent="0.35">
      <c r="A248">
        <v>246</v>
      </c>
      <c r="B248" t="s">
        <v>544</v>
      </c>
      <c r="C248" s="3" t="s">
        <v>545</v>
      </c>
      <c r="D248" s="11">
        <v>4500</v>
      </c>
      <c r="E248" s="11">
        <v>14649</v>
      </c>
      <c r="F248" s="12">
        <f t="shared" si="15"/>
        <v>3.2553333333333332</v>
      </c>
      <c r="G248" t="s">
        <v>20</v>
      </c>
      <c r="H248">
        <v>222</v>
      </c>
      <c r="I248" s="8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6">
        <f t="shared" si="13"/>
        <v>41491.208333333336</v>
      </c>
      <c r="O248" s="1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 s="1"/>
      <c r="V248" s="1"/>
      <c r="W248" s="1"/>
      <c r="X248" s="1"/>
    </row>
    <row r="249" spans="1:24" x14ac:dyDescent="0.35">
      <c r="A249">
        <v>247</v>
      </c>
      <c r="B249" t="s">
        <v>546</v>
      </c>
      <c r="C249" s="3" t="s">
        <v>547</v>
      </c>
      <c r="D249" s="11">
        <v>19800</v>
      </c>
      <c r="E249" s="11">
        <v>184658</v>
      </c>
      <c r="F249" s="12">
        <f t="shared" si="15"/>
        <v>9.3261616161616168</v>
      </c>
      <c r="G249" t="s">
        <v>20</v>
      </c>
      <c r="H249">
        <v>1884</v>
      </c>
      <c r="I249" s="8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6">
        <f t="shared" si="13"/>
        <v>42726.25</v>
      </c>
      <c r="O249" s="1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 s="1"/>
      <c r="V249" s="1"/>
      <c r="W249" s="1"/>
      <c r="X249" s="1"/>
    </row>
    <row r="250" spans="1:24" x14ac:dyDescent="0.35">
      <c r="A250">
        <v>248</v>
      </c>
      <c r="B250" t="s">
        <v>548</v>
      </c>
      <c r="C250" s="3" t="s">
        <v>549</v>
      </c>
      <c r="D250" s="11">
        <v>6200</v>
      </c>
      <c r="E250" s="11">
        <v>13103</v>
      </c>
      <c r="F250" s="12">
        <f t="shared" si="15"/>
        <v>2.1133870967741935</v>
      </c>
      <c r="G250" t="s">
        <v>20</v>
      </c>
      <c r="H250">
        <v>218</v>
      </c>
      <c r="I250" s="8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6">
        <f t="shared" si="13"/>
        <v>42004.25</v>
      </c>
      <c r="O250" s="1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 s="1"/>
      <c r="V250" s="1"/>
      <c r="W250" s="1"/>
      <c r="X250" s="1"/>
    </row>
    <row r="251" spans="1:24" x14ac:dyDescent="0.35">
      <c r="A251">
        <v>249</v>
      </c>
      <c r="B251" t="s">
        <v>550</v>
      </c>
      <c r="C251" s="3" t="s">
        <v>551</v>
      </c>
      <c r="D251" s="11">
        <v>61500</v>
      </c>
      <c r="E251" s="11">
        <v>168095</v>
      </c>
      <c r="F251" s="12">
        <f t="shared" si="15"/>
        <v>2.7332520325203253</v>
      </c>
      <c r="G251" t="s">
        <v>20</v>
      </c>
      <c r="H251">
        <v>6465</v>
      </c>
      <c r="I251" s="8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6">
        <f t="shared" si="13"/>
        <v>42006.25</v>
      </c>
      <c r="O251" s="1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 s="1"/>
      <c r="V251" s="1"/>
      <c r="W251" s="1"/>
      <c r="X251" s="1"/>
    </row>
    <row r="252" spans="1:24" x14ac:dyDescent="0.35">
      <c r="A252">
        <v>250</v>
      </c>
      <c r="B252" t="s">
        <v>552</v>
      </c>
      <c r="C252" s="3" t="s">
        <v>553</v>
      </c>
      <c r="D252" s="11">
        <v>100</v>
      </c>
      <c r="E252" s="11">
        <v>3</v>
      </c>
      <c r="F252" s="12">
        <f t="shared" si="15"/>
        <v>0.03</v>
      </c>
      <c r="G252" t="s">
        <v>14</v>
      </c>
      <c r="H252">
        <v>1</v>
      </c>
      <c r="I252" s="8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6">
        <f t="shared" si="13"/>
        <v>40203.25</v>
      </c>
      <c r="O252" s="1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 s="1"/>
      <c r="V252" s="1"/>
      <c r="W252" s="1"/>
      <c r="X252" s="1"/>
    </row>
    <row r="253" spans="1:24" x14ac:dyDescent="0.35">
      <c r="A253">
        <v>251</v>
      </c>
      <c r="B253" t="s">
        <v>554</v>
      </c>
      <c r="C253" s="3" t="s">
        <v>555</v>
      </c>
      <c r="D253" s="11">
        <v>7100</v>
      </c>
      <c r="E253" s="11">
        <v>3840</v>
      </c>
      <c r="F253" s="12">
        <f t="shared" si="15"/>
        <v>0.54084507042253516</v>
      </c>
      <c r="G253" t="s">
        <v>14</v>
      </c>
      <c r="H253">
        <v>101</v>
      </c>
      <c r="I253" s="8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6">
        <f t="shared" si="13"/>
        <v>41252.25</v>
      </c>
      <c r="O253" s="1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 s="1"/>
      <c r="V253" s="1"/>
      <c r="W253" s="1"/>
      <c r="X253" s="1"/>
    </row>
    <row r="254" spans="1:24" ht="31" x14ac:dyDescent="0.35">
      <c r="A254">
        <v>252</v>
      </c>
      <c r="B254" t="s">
        <v>556</v>
      </c>
      <c r="C254" s="3" t="s">
        <v>557</v>
      </c>
      <c r="D254" s="11">
        <v>1000</v>
      </c>
      <c r="E254" s="11">
        <v>6263</v>
      </c>
      <c r="F254" s="12">
        <f t="shared" si="15"/>
        <v>6.2629999999999999</v>
      </c>
      <c r="G254" t="s">
        <v>20</v>
      </c>
      <c r="H254">
        <v>59</v>
      </c>
      <c r="I254" s="8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6">
        <f t="shared" si="13"/>
        <v>41572.208333333336</v>
      </c>
      <c r="O254" s="1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 s="1"/>
      <c r="V254" s="1"/>
      <c r="W254" s="1"/>
      <c r="X254" s="1"/>
    </row>
    <row r="255" spans="1:24" x14ac:dyDescent="0.35">
      <c r="A255">
        <v>253</v>
      </c>
      <c r="B255" t="s">
        <v>558</v>
      </c>
      <c r="C255" s="3" t="s">
        <v>559</v>
      </c>
      <c r="D255" s="11">
        <v>121500</v>
      </c>
      <c r="E255" s="11">
        <v>108161</v>
      </c>
      <c r="F255" s="12">
        <f t="shared" si="15"/>
        <v>0.8902139917695473</v>
      </c>
      <c r="G255" t="s">
        <v>14</v>
      </c>
      <c r="H255">
        <v>1335</v>
      </c>
      <c r="I255" s="8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6">
        <f t="shared" si="13"/>
        <v>40641.208333333336</v>
      </c>
      <c r="O255" s="1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 s="1"/>
      <c r="V255" s="1"/>
      <c r="W255" s="1"/>
      <c r="X255" s="1"/>
    </row>
    <row r="256" spans="1:24" ht="31" x14ac:dyDescent="0.35">
      <c r="A256">
        <v>254</v>
      </c>
      <c r="B256" t="s">
        <v>560</v>
      </c>
      <c r="C256" s="3" t="s">
        <v>561</v>
      </c>
      <c r="D256" s="11">
        <v>4600</v>
      </c>
      <c r="E256" s="11">
        <v>8505</v>
      </c>
      <c r="F256" s="12">
        <f t="shared" si="15"/>
        <v>1.8489130434782608</v>
      </c>
      <c r="G256" t="s">
        <v>20</v>
      </c>
      <c r="H256">
        <v>88</v>
      </c>
      <c r="I256" s="8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6">
        <f t="shared" si="13"/>
        <v>42787.25</v>
      </c>
      <c r="O256" s="1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 s="1"/>
      <c r="V256" s="1"/>
      <c r="W256" s="1"/>
      <c r="X256" s="1"/>
    </row>
    <row r="257" spans="1:24" ht="31" x14ac:dyDescent="0.35">
      <c r="A257">
        <v>255</v>
      </c>
      <c r="B257" t="s">
        <v>562</v>
      </c>
      <c r="C257" s="3" t="s">
        <v>563</v>
      </c>
      <c r="D257" s="11">
        <v>80500</v>
      </c>
      <c r="E257" s="11">
        <v>96735</v>
      </c>
      <c r="F257" s="12">
        <f t="shared" si="15"/>
        <v>1.2016770186335404</v>
      </c>
      <c r="G257" t="s">
        <v>20</v>
      </c>
      <c r="H257">
        <v>1697</v>
      </c>
      <c r="I257" s="8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6">
        <f t="shared" si="13"/>
        <v>40590.25</v>
      </c>
      <c r="O257" s="1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 s="1"/>
      <c r="V257" s="1"/>
      <c r="W257" s="1"/>
      <c r="X257" s="1"/>
    </row>
    <row r="258" spans="1:24" x14ac:dyDescent="0.35">
      <c r="A258">
        <v>256</v>
      </c>
      <c r="B258" t="s">
        <v>564</v>
      </c>
      <c r="C258" s="3" t="s">
        <v>565</v>
      </c>
      <c r="D258" s="11">
        <v>4100</v>
      </c>
      <c r="E258" s="11">
        <v>959</v>
      </c>
      <c r="F258" s="12">
        <f t="shared" si="15"/>
        <v>0.23390243902439026</v>
      </c>
      <c r="G258" t="s">
        <v>14</v>
      </c>
      <c r="H258">
        <v>15</v>
      </c>
      <c r="I258" s="8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6">
        <f t="shared" ref="N258:N321" si="17">(((L258/60)/60)/24)+DATE(1970,1,1)</f>
        <v>42393.25</v>
      </c>
      <c r="O258" s="17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 s="1"/>
      <c r="V258" s="1"/>
      <c r="W258" s="1"/>
      <c r="X258" s="1"/>
    </row>
    <row r="259" spans="1:24" x14ac:dyDescent="0.35">
      <c r="A259">
        <v>257</v>
      </c>
      <c r="B259" t="s">
        <v>566</v>
      </c>
      <c r="C259" s="3" t="s">
        <v>567</v>
      </c>
      <c r="D259" s="11">
        <v>5700</v>
      </c>
      <c r="E259" s="11">
        <v>8322</v>
      </c>
      <c r="F259" s="12">
        <f t="shared" ref="F259:F322" si="19">E259/D259</f>
        <v>1.46</v>
      </c>
      <c r="G259" t="s">
        <v>20</v>
      </c>
      <c r="H259">
        <v>92</v>
      </c>
      <c r="I259" s="8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6">
        <f t="shared" si="17"/>
        <v>41338.25</v>
      </c>
      <c r="O259" s="17">
        <f t="shared" si="18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 s="1"/>
      <c r="V259" s="1"/>
      <c r="W259" s="1"/>
      <c r="X259" s="1"/>
    </row>
    <row r="260" spans="1:24" x14ac:dyDescent="0.35">
      <c r="A260">
        <v>258</v>
      </c>
      <c r="B260" t="s">
        <v>568</v>
      </c>
      <c r="C260" s="3" t="s">
        <v>569</v>
      </c>
      <c r="D260" s="11">
        <v>5000</v>
      </c>
      <c r="E260" s="11">
        <v>13424</v>
      </c>
      <c r="F260" s="12">
        <f t="shared" si="19"/>
        <v>2.6848000000000001</v>
      </c>
      <c r="G260" t="s">
        <v>20</v>
      </c>
      <c r="H260">
        <v>186</v>
      </c>
      <c r="I260" s="8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6">
        <f t="shared" si="17"/>
        <v>42712.25</v>
      </c>
      <c r="O260" s="1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 s="1"/>
      <c r="V260" s="1"/>
      <c r="W260" s="1"/>
      <c r="X260" s="1"/>
    </row>
    <row r="261" spans="1:24" ht="31" x14ac:dyDescent="0.35">
      <c r="A261">
        <v>259</v>
      </c>
      <c r="B261" t="s">
        <v>570</v>
      </c>
      <c r="C261" s="3" t="s">
        <v>571</v>
      </c>
      <c r="D261" s="11">
        <v>1800</v>
      </c>
      <c r="E261" s="11">
        <v>10755</v>
      </c>
      <c r="F261" s="12">
        <f t="shared" si="19"/>
        <v>5.9749999999999996</v>
      </c>
      <c r="G261" t="s">
        <v>20</v>
      </c>
      <c r="H261">
        <v>138</v>
      </c>
      <c r="I261" s="8">
        <f t="shared" ref="I261:I324" si="20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6">
        <f t="shared" si="17"/>
        <v>41251.25</v>
      </c>
      <c r="O261" s="1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 s="1"/>
      <c r="V261" s="1"/>
      <c r="W261" s="1"/>
      <c r="X261" s="1"/>
    </row>
    <row r="262" spans="1:24" x14ac:dyDescent="0.35">
      <c r="A262">
        <v>260</v>
      </c>
      <c r="B262" t="s">
        <v>572</v>
      </c>
      <c r="C262" s="3" t="s">
        <v>573</v>
      </c>
      <c r="D262" s="11">
        <v>6300</v>
      </c>
      <c r="E262" s="11">
        <v>9935</v>
      </c>
      <c r="F262" s="12">
        <f t="shared" si="19"/>
        <v>1.5769841269841269</v>
      </c>
      <c r="G262" t="s">
        <v>20</v>
      </c>
      <c r="H262">
        <v>261</v>
      </c>
      <c r="I262" s="8">
        <f t="shared" si="20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6">
        <f t="shared" si="17"/>
        <v>41180.208333333336</v>
      </c>
      <c r="O262" s="1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 s="1"/>
      <c r="V262" s="1"/>
      <c r="W262" s="1"/>
      <c r="X262" s="1"/>
    </row>
    <row r="263" spans="1:24" ht="31" x14ac:dyDescent="0.35">
      <c r="A263">
        <v>261</v>
      </c>
      <c r="B263" t="s">
        <v>574</v>
      </c>
      <c r="C263" s="3" t="s">
        <v>575</v>
      </c>
      <c r="D263" s="11">
        <v>84300</v>
      </c>
      <c r="E263" s="11">
        <v>26303</v>
      </c>
      <c r="F263" s="12">
        <f t="shared" si="19"/>
        <v>0.31201660735468567</v>
      </c>
      <c r="G263" t="s">
        <v>14</v>
      </c>
      <c r="H263">
        <v>454</v>
      </c>
      <c r="I263" s="8">
        <f t="shared" si="20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6">
        <f t="shared" si="17"/>
        <v>40415.208333333336</v>
      </c>
      <c r="O263" s="1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 s="1"/>
      <c r="V263" s="1"/>
      <c r="W263" s="1"/>
      <c r="X263" s="1"/>
    </row>
    <row r="264" spans="1:24" x14ac:dyDescent="0.35">
      <c r="A264">
        <v>262</v>
      </c>
      <c r="B264" t="s">
        <v>576</v>
      </c>
      <c r="C264" s="3" t="s">
        <v>577</v>
      </c>
      <c r="D264" s="11">
        <v>1700</v>
      </c>
      <c r="E264" s="11">
        <v>5328</v>
      </c>
      <c r="F264" s="12">
        <f t="shared" si="19"/>
        <v>3.1341176470588237</v>
      </c>
      <c r="G264" t="s">
        <v>20</v>
      </c>
      <c r="H264">
        <v>107</v>
      </c>
      <c r="I264" s="8">
        <f t="shared" si="20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6">
        <f t="shared" si="17"/>
        <v>40638.208333333336</v>
      </c>
      <c r="O264" s="1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 s="1"/>
      <c r="V264" s="1"/>
      <c r="W264" s="1"/>
      <c r="X264" s="1"/>
    </row>
    <row r="265" spans="1:24" x14ac:dyDescent="0.35">
      <c r="A265">
        <v>263</v>
      </c>
      <c r="B265" t="s">
        <v>578</v>
      </c>
      <c r="C265" s="3" t="s">
        <v>579</v>
      </c>
      <c r="D265" s="11">
        <v>2900</v>
      </c>
      <c r="E265" s="11">
        <v>10756</v>
      </c>
      <c r="F265" s="12">
        <f t="shared" si="19"/>
        <v>3.7089655172413791</v>
      </c>
      <c r="G265" t="s">
        <v>20</v>
      </c>
      <c r="H265">
        <v>199</v>
      </c>
      <c r="I265" s="8">
        <f t="shared" si="20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6">
        <f t="shared" si="17"/>
        <v>40187.25</v>
      </c>
      <c r="O265" s="1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 s="1"/>
      <c r="V265" s="1"/>
      <c r="W265" s="1"/>
      <c r="X265" s="1"/>
    </row>
    <row r="266" spans="1:24" x14ac:dyDescent="0.35">
      <c r="A266">
        <v>264</v>
      </c>
      <c r="B266" t="s">
        <v>580</v>
      </c>
      <c r="C266" s="3" t="s">
        <v>581</v>
      </c>
      <c r="D266" s="11">
        <v>45600</v>
      </c>
      <c r="E266" s="11">
        <v>165375</v>
      </c>
      <c r="F266" s="12">
        <f t="shared" si="19"/>
        <v>3.6266447368421053</v>
      </c>
      <c r="G266" t="s">
        <v>20</v>
      </c>
      <c r="H266">
        <v>5512</v>
      </c>
      <c r="I266" s="8">
        <f t="shared" si="20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6">
        <f t="shared" si="17"/>
        <v>41317.25</v>
      </c>
      <c r="O266" s="1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 s="1"/>
      <c r="V266" s="1"/>
      <c r="W266" s="1"/>
      <c r="X266" s="1"/>
    </row>
    <row r="267" spans="1:24" x14ac:dyDescent="0.35">
      <c r="A267">
        <v>265</v>
      </c>
      <c r="B267" t="s">
        <v>582</v>
      </c>
      <c r="C267" s="3" t="s">
        <v>583</v>
      </c>
      <c r="D267" s="11">
        <v>4900</v>
      </c>
      <c r="E267" s="11">
        <v>6031</v>
      </c>
      <c r="F267" s="12">
        <f t="shared" si="19"/>
        <v>1.2308163265306122</v>
      </c>
      <c r="G267" t="s">
        <v>20</v>
      </c>
      <c r="H267">
        <v>86</v>
      </c>
      <c r="I267" s="8">
        <f t="shared" si="20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6">
        <f t="shared" si="17"/>
        <v>42372.25</v>
      </c>
      <c r="O267" s="1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 s="1"/>
      <c r="V267" s="1"/>
      <c r="W267" s="1"/>
      <c r="X267" s="1"/>
    </row>
    <row r="268" spans="1:24" x14ac:dyDescent="0.35">
      <c r="A268">
        <v>266</v>
      </c>
      <c r="B268" t="s">
        <v>584</v>
      </c>
      <c r="C268" s="3" t="s">
        <v>585</v>
      </c>
      <c r="D268" s="11">
        <v>111900</v>
      </c>
      <c r="E268" s="11">
        <v>85902</v>
      </c>
      <c r="F268" s="12">
        <f t="shared" si="19"/>
        <v>0.76766756032171579</v>
      </c>
      <c r="G268" t="s">
        <v>14</v>
      </c>
      <c r="H268">
        <v>3182</v>
      </c>
      <c r="I268" s="8">
        <f t="shared" si="20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6">
        <f t="shared" si="17"/>
        <v>41950.25</v>
      </c>
      <c r="O268" s="1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 s="1"/>
      <c r="V268" s="1"/>
      <c r="W268" s="1"/>
      <c r="X268" s="1"/>
    </row>
    <row r="269" spans="1:24" x14ac:dyDescent="0.35">
      <c r="A269">
        <v>267</v>
      </c>
      <c r="B269" t="s">
        <v>586</v>
      </c>
      <c r="C269" s="3" t="s">
        <v>587</v>
      </c>
      <c r="D269" s="11">
        <v>61600</v>
      </c>
      <c r="E269" s="11">
        <v>143910</v>
      </c>
      <c r="F269" s="12">
        <f t="shared" si="19"/>
        <v>2.3362012987012988</v>
      </c>
      <c r="G269" t="s">
        <v>20</v>
      </c>
      <c r="H269">
        <v>2768</v>
      </c>
      <c r="I269" s="8">
        <f t="shared" si="20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6">
        <f t="shared" si="17"/>
        <v>41206.208333333336</v>
      </c>
      <c r="O269" s="1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 s="1"/>
      <c r="V269" s="1"/>
      <c r="W269" s="1"/>
      <c r="X269" s="1"/>
    </row>
    <row r="270" spans="1:24" x14ac:dyDescent="0.35">
      <c r="A270">
        <v>268</v>
      </c>
      <c r="B270" t="s">
        <v>588</v>
      </c>
      <c r="C270" s="3" t="s">
        <v>589</v>
      </c>
      <c r="D270" s="11">
        <v>1500</v>
      </c>
      <c r="E270" s="11">
        <v>2708</v>
      </c>
      <c r="F270" s="12">
        <f t="shared" si="19"/>
        <v>1.8053333333333332</v>
      </c>
      <c r="G270" t="s">
        <v>20</v>
      </c>
      <c r="H270">
        <v>48</v>
      </c>
      <c r="I270" s="8">
        <f t="shared" si="20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6">
        <f t="shared" si="17"/>
        <v>41186.208333333336</v>
      </c>
      <c r="O270" s="1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 s="1"/>
      <c r="V270" s="1"/>
      <c r="W270" s="1"/>
      <c r="X270" s="1"/>
    </row>
    <row r="271" spans="1:24" x14ac:dyDescent="0.35">
      <c r="A271">
        <v>269</v>
      </c>
      <c r="B271" t="s">
        <v>590</v>
      </c>
      <c r="C271" s="3" t="s">
        <v>591</v>
      </c>
      <c r="D271" s="11">
        <v>3500</v>
      </c>
      <c r="E271" s="11">
        <v>8842</v>
      </c>
      <c r="F271" s="12">
        <f t="shared" si="19"/>
        <v>2.5262857142857142</v>
      </c>
      <c r="G271" t="s">
        <v>20</v>
      </c>
      <c r="H271">
        <v>87</v>
      </c>
      <c r="I271" s="8">
        <f t="shared" si="20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6">
        <f t="shared" si="17"/>
        <v>43496.25</v>
      </c>
      <c r="O271" s="1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 s="1"/>
      <c r="V271" s="1"/>
      <c r="W271" s="1"/>
      <c r="X271" s="1"/>
    </row>
    <row r="272" spans="1:24" x14ac:dyDescent="0.35">
      <c r="A272">
        <v>270</v>
      </c>
      <c r="B272" t="s">
        <v>592</v>
      </c>
      <c r="C272" s="3" t="s">
        <v>593</v>
      </c>
      <c r="D272" s="11">
        <v>173900</v>
      </c>
      <c r="E272" s="11">
        <v>47260</v>
      </c>
      <c r="F272" s="12">
        <f t="shared" si="19"/>
        <v>0.27176538240368026</v>
      </c>
      <c r="G272" t="s">
        <v>74</v>
      </c>
      <c r="H272">
        <v>1890</v>
      </c>
      <c r="I272" s="8">
        <f t="shared" si="20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6">
        <f t="shared" si="17"/>
        <v>40514.25</v>
      </c>
      <c r="O272" s="1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 s="1"/>
      <c r="V272" s="1"/>
      <c r="W272" s="1"/>
      <c r="X272" s="1"/>
    </row>
    <row r="273" spans="1:24" ht="31" x14ac:dyDescent="0.35">
      <c r="A273">
        <v>271</v>
      </c>
      <c r="B273" t="s">
        <v>594</v>
      </c>
      <c r="C273" s="3" t="s">
        <v>595</v>
      </c>
      <c r="D273" s="11">
        <v>153700</v>
      </c>
      <c r="E273" s="11">
        <v>1953</v>
      </c>
      <c r="F273" s="12">
        <f t="shared" si="19"/>
        <v>1.2706571242680547E-2</v>
      </c>
      <c r="G273" t="s">
        <v>47</v>
      </c>
      <c r="H273">
        <v>61</v>
      </c>
      <c r="I273" s="8">
        <f t="shared" si="20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6">
        <f t="shared" si="17"/>
        <v>42345.25</v>
      </c>
      <c r="O273" s="1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 s="1"/>
      <c r="V273" s="1"/>
      <c r="W273" s="1"/>
      <c r="X273" s="1"/>
    </row>
    <row r="274" spans="1:24" x14ac:dyDescent="0.35">
      <c r="A274">
        <v>272</v>
      </c>
      <c r="B274" t="s">
        <v>596</v>
      </c>
      <c r="C274" s="3" t="s">
        <v>597</v>
      </c>
      <c r="D274" s="11">
        <v>51100</v>
      </c>
      <c r="E274" s="11">
        <v>155349</v>
      </c>
      <c r="F274" s="12">
        <f t="shared" si="19"/>
        <v>3.0400978473581213</v>
      </c>
      <c r="G274" t="s">
        <v>20</v>
      </c>
      <c r="H274">
        <v>1894</v>
      </c>
      <c r="I274" s="8">
        <f t="shared" si="20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6">
        <f t="shared" si="17"/>
        <v>43656.208333333328</v>
      </c>
      <c r="O274" s="1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 s="1"/>
      <c r="V274" s="1"/>
      <c r="W274" s="1"/>
      <c r="X274" s="1"/>
    </row>
    <row r="275" spans="1:24" x14ac:dyDescent="0.35">
      <c r="A275">
        <v>273</v>
      </c>
      <c r="B275" t="s">
        <v>598</v>
      </c>
      <c r="C275" s="3" t="s">
        <v>599</v>
      </c>
      <c r="D275" s="11">
        <v>7800</v>
      </c>
      <c r="E275" s="11">
        <v>10704</v>
      </c>
      <c r="F275" s="12">
        <f t="shared" si="19"/>
        <v>1.3723076923076922</v>
      </c>
      <c r="G275" t="s">
        <v>20</v>
      </c>
      <c r="H275">
        <v>282</v>
      </c>
      <c r="I275" s="8">
        <f t="shared" si="20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6">
        <f t="shared" si="17"/>
        <v>42995.208333333328</v>
      </c>
      <c r="O275" s="1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 s="1"/>
      <c r="V275" s="1"/>
      <c r="W275" s="1"/>
      <c r="X275" s="1"/>
    </row>
    <row r="276" spans="1:24" ht="31" x14ac:dyDescent="0.35">
      <c r="A276">
        <v>274</v>
      </c>
      <c r="B276" t="s">
        <v>600</v>
      </c>
      <c r="C276" s="3" t="s">
        <v>601</v>
      </c>
      <c r="D276" s="11">
        <v>2400</v>
      </c>
      <c r="E276" s="11">
        <v>773</v>
      </c>
      <c r="F276" s="12">
        <f t="shared" si="19"/>
        <v>0.32208333333333333</v>
      </c>
      <c r="G276" t="s">
        <v>14</v>
      </c>
      <c r="H276">
        <v>15</v>
      </c>
      <c r="I276" s="8">
        <f t="shared" si="20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6">
        <f t="shared" si="17"/>
        <v>43045.25</v>
      </c>
      <c r="O276" s="1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 s="1"/>
      <c r="V276" s="1"/>
      <c r="W276" s="1"/>
      <c r="X276" s="1"/>
    </row>
    <row r="277" spans="1:24" ht="31" x14ac:dyDescent="0.35">
      <c r="A277">
        <v>275</v>
      </c>
      <c r="B277" t="s">
        <v>602</v>
      </c>
      <c r="C277" s="3" t="s">
        <v>603</v>
      </c>
      <c r="D277" s="11">
        <v>3900</v>
      </c>
      <c r="E277" s="11">
        <v>9419</v>
      </c>
      <c r="F277" s="12">
        <f t="shared" si="19"/>
        <v>2.4151282051282053</v>
      </c>
      <c r="G277" t="s">
        <v>20</v>
      </c>
      <c r="H277">
        <v>116</v>
      </c>
      <c r="I277" s="8">
        <f t="shared" si="20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6">
        <f t="shared" si="17"/>
        <v>43561.208333333328</v>
      </c>
      <c r="O277" s="1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 s="1"/>
      <c r="V277" s="1"/>
      <c r="W277" s="1"/>
      <c r="X277" s="1"/>
    </row>
    <row r="278" spans="1:24" x14ac:dyDescent="0.35">
      <c r="A278">
        <v>276</v>
      </c>
      <c r="B278" t="s">
        <v>604</v>
      </c>
      <c r="C278" s="3" t="s">
        <v>605</v>
      </c>
      <c r="D278" s="11">
        <v>5500</v>
      </c>
      <c r="E278" s="11">
        <v>5324</v>
      </c>
      <c r="F278" s="12">
        <f t="shared" si="19"/>
        <v>0.96799999999999997</v>
      </c>
      <c r="G278" t="s">
        <v>14</v>
      </c>
      <c r="H278">
        <v>133</v>
      </c>
      <c r="I278" s="8">
        <f t="shared" si="20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6">
        <f t="shared" si="17"/>
        <v>41018.208333333336</v>
      </c>
      <c r="O278" s="1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 s="1"/>
      <c r="V278" s="1"/>
      <c r="W278" s="1"/>
      <c r="X278" s="1"/>
    </row>
    <row r="279" spans="1:24" ht="31" x14ac:dyDescent="0.35">
      <c r="A279">
        <v>277</v>
      </c>
      <c r="B279" t="s">
        <v>606</v>
      </c>
      <c r="C279" s="3" t="s">
        <v>607</v>
      </c>
      <c r="D279" s="11">
        <v>700</v>
      </c>
      <c r="E279" s="11">
        <v>7465</v>
      </c>
      <c r="F279" s="12">
        <f t="shared" si="19"/>
        <v>10.664285714285715</v>
      </c>
      <c r="G279" t="s">
        <v>20</v>
      </c>
      <c r="H279">
        <v>83</v>
      </c>
      <c r="I279" s="8">
        <f t="shared" si="20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6">
        <f t="shared" si="17"/>
        <v>40378.208333333336</v>
      </c>
      <c r="O279" s="1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 s="1"/>
      <c r="V279" s="1"/>
      <c r="W279" s="1"/>
      <c r="X279" s="1"/>
    </row>
    <row r="280" spans="1:24" x14ac:dyDescent="0.35">
      <c r="A280">
        <v>278</v>
      </c>
      <c r="B280" t="s">
        <v>608</v>
      </c>
      <c r="C280" s="3" t="s">
        <v>609</v>
      </c>
      <c r="D280" s="11">
        <v>2700</v>
      </c>
      <c r="E280" s="11">
        <v>8799</v>
      </c>
      <c r="F280" s="12">
        <f t="shared" si="19"/>
        <v>3.2588888888888889</v>
      </c>
      <c r="G280" t="s">
        <v>20</v>
      </c>
      <c r="H280">
        <v>91</v>
      </c>
      <c r="I280" s="8">
        <f t="shared" si="20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6">
        <f t="shared" si="17"/>
        <v>41239.25</v>
      </c>
      <c r="O280" s="1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 s="1"/>
      <c r="V280" s="1"/>
      <c r="W280" s="1"/>
      <c r="X280" s="1"/>
    </row>
    <row r="281" spans="1:24" x14ac:dyDescent="0.35">
      <c r="A281">
        <v>279</v>
      </c>
      <c r="B281" t="s">
        <v>610</v>
      </c>
      <c r="C281" s="3" t="s">
        <v>611</v>
      </c>
      <c r="D281" s="11">
        <v>8000</v>
      </c>
      <c r="E281" s="11">
        <v>13656</v>
      </c>
      <c r="F281" s="12">
        <f t="shared" si="19"/>
        <v>1.7070000000000001</v>
      </c>
      <c r="G281" t="s">
        <v>20</v>
      </c>
      <c r="H281">
        <v>546</v>
      </c>
      <c r="I281" s="8">
        <f t="shared" si="20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6">
        <f t="shared" si="17"/>
        <v>43346.208333333328</v>
      </c>
      <c r="O281" s="1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 s="1"/>
      <c r="V281" s="1"/>
      <c r="W281" s="1"/>
      <c r="X281" s="1"/>
    </row>
    <row r="282" spans="1:24" ht="31" x14ac:dyDescent="0.35">
      <c r="A282">
        <v>280</v>
      </c>
      <c r="B282" t="s">
        <v>612</v>
      </c>
      <c r="C282" s="3" t="s">
        <v>613</v>
      </c>
      <c r="D282" s="11">
        <v>2500</v>
      </c>
      <c r="E282" s="11">
        <v>14536</v>
      </c>
      <c r="F282" s="12">
        <f t="shared" si="19"/>
        <v>5.8144</v>
      </c>
      <c r="G282" t="s">
        <v>20</v>
      </c>
      <c r="H282">
        <v>393</v>
      </c>
      <c r="I282" s="8">
        <f t="shared" si="20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6">
        <f t="shared" si="17"/>
        <v>43060.25</v>
      </c>
      <c r="O282" s="1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 s="1"/>
      <c r="V282" s="1"/>
      <c r="W282" s="1"/>
      <c r="X282" s="1"/>
    </row>
    <row r="283" spans="1:24" x14ac:dyDescent="0.35">
      <c r="A283">
        <v>281</v>
      </c>
      <c r="B283" t="s">
        <v>614</v>
      </c>
      <c r="C283" s="3" t="s">
        <v>615</v>
      </c>
      <c r="D283" s="11">
        <v>164500</v>
      </c>
      <c r="E283" s="11">
        <v>150552</v>
      </c>
      <c r="F283" s="12">
        <f t="shared" si="19"/>
        <v>0.91520972644376897</v>
      </c>
      <c r="G283" t="s">
        <v>14</v>
      </c>
      <c r="H283">
        <v>2062</v>
      </c>
      <c r="I283" s="8">
        <f t="shared" si="20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6">
        <f t="shared" si="17"/>
        <v>40979.25</v>
      </c>
      <c r="O283" s="1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 s="1"/>
      <c r="V283" s="1"/>
      <c r="W283" s="1"/>
      <c r="X283" s="1"/>
    </row>
    <row r="284" spans="1:24" x14ac:dyDescent="0.35">
      <c r="A284">
        <v>282</v>
      </c>
      <c r="B284" t="s">
        <v>616</v>
      </c>
      <c r="C284" s="3" t="s">
        <v>617</v>
      </c>
      <c r="D284" s="11">
        <v>8400</v>
      </c>
      <c r="E284" s="11">
        <v>9076</v>
      </c>
      <c r="F284" s="12">
        <f t="shared" si="19"/>
        <v>1.0804761904761904</v>
      </c>
      <c r="G284" t="s">
        <v>20</v>
      </c>
      <c r="H284">
        <v>133</v>
      </c>
      <c r="I284" s="8">
        <f t="shared" si="20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6">
        <f t="shared" si="17"/>
        <v>42701.25</v>
      </c>
      <c r="O284" s="1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 s="1"/>
      <c r="V284" s="1"/>
      <c r="W284" s="1"/>
      <c r="X284" s="1"/>
    </row>
    <row r="285" spans="1:24" ht="31" x14ac:dyDescent="0.35">
      <c r="A285">
        <v>283</v>
      </c>
      <c r="B285" t="s">
        <v>618</v>
      </c>
      <c r="C285" s="3" t="s">
        <v>619</v>
      </c>
      <c r="D285" s="11">
        <v>8100</v>
      </c>
      <c r="E285" s="11">
        <v>1517</v>
      </c>
      <c r="F285" s="12">
        <f t="shared" si="19"/>
        <v>0.18728395061728395</v>
      </c>
      <c r="G285" t="s">
        <v>14</v>
      </c>
      <c r="H285">
        <v>29</v>
      </c>
      <c r="I285" s="8">
        <f t="shared" si="20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6">
        <f t="shared" si="17"/>
        <v>42520.208333333328</v>
      </c>
      <c r="O285" s="1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 s="1"/>
      <c r="V285" s="1"/>
      <c r="W285" s="1"/>
      <c r="X285" s="1"/>
    </row>
    <row r="286" spans="1:24" x14ac:dyDescent="0.35">
      <c r="A286">
        <v>284</v>
      </c>
      <c r="B286" t="s">
        <v>620</v>
      </c>
      <c r="C286" s="3" t="s">
        <v>621</v>
      </c>
      <c r="D286" s="11">
        <v>9800</v>
      </c>
      <c r="E286" s="11">
        <v>8153</v>
      </c>
      <c r="F286" s="12">
        <f t="shared" si="19"/>
        <v>0.83193877551020412</v>
      </c>
      <c r="G286" t="s">
        <v>14</v>
      </c>
      <c r="H286">
        <v>132</v>
      </c>
      <c r="I286" s="8">
        <f t="shared" si="20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6">
        <f t="shared" si="17"/>
        <v>41030.208333333336</v>
      </c>
      <c r="O286" s="1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 s="1"/>
      <c r="V286" s="1"/>
      <c r="W286" s="1"/>
      <c r="X286" s="1"/>
    </row>
    <row r="287" spans="1:24" x14ac:dyDescent="0.35">
      <c r="A287">
        <v>285</v>
      </c>
      <c r="B287" t="s">
        <v>622</v>
      </c>
      <c r="C287" s="3" t="s">
        <v>623</v>
      </c>
      <c r="D287" s="11">
        <v>900</v>
      </c>
      <c r="E287" s="11">
        <v>6357</v>
      </c>
      <c r="F287" s="12">
        <f t="shared" si="19"/>
        <v>7.0633333333333335</v>
      </c>
      <c r="G287" t="s">
        <v>20</v>
      </c>
      <c r="H287">
        <v>254</v>
      </c>
      <c r="I287" s="8">
        <f t="shared" si="20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6">
        <f t="shared" si="17"/>
        <v>42623.208333333328</v>
      </c>
      <c r="O287" s="1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 s="1"/>
      <c r="V287" s="1"/>
      <c r="W287" s="1"/>
      <c r="X287" s="1"/>
    </row>
    <row r="288" spans="1:24" x14ac:dyDescent="0.35">
      <c r="A288">
        <v>286</v>
      </c>
      <c r="B288" t="s">
        <v>624</v>
      </c>
      <c r="C288" s="3" t="s">
        <v>625</v>
      </c>
      <c r="D288" s="11">
        <v>112100</v>
      </c>
      <c r="E288" s="11">
        <v>19557</v>
      </c>
      <c r="F288" s="12">
        <f t="shared" si="19"/>
        <v>0.17446030330062445</v>
      </c>
      <c r="G288" t="s">
        <v>74</v>
      </c>
      <c r="H288">
        <v>184</v>
      </c>
      <c r="I288" s="8">
        <f t="shared" si="20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6">
        <f t="shared" si="17"/>
        <v>42697.25</v>
      </c>
      <c r="O288" s="1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 s="1"/>
      <c r="V288" s="1"/>
      <c r="W288" s="1"/>
      <c r="X288" s="1"/>
    </row>
    <row r="289" spans="1:24" x14ac:dyDescent="0.35">
      <c r="A289">
        <v>287</v>
      </c>
      <c r="B289" t="s">
        <v>626</v>
      </c>
      <c r="C289" s="3" t="s">
        <v>627</v>
      </c>
      <c r="D289" s="11">
        <v>6300</v>
      </c>
      <c r="E289" s="11">
        <v>13213</v>
      </c>
      <c r="F289" s="12">
        <f t="shared" si="19"/>
        <v>2.0973015873015872</v>
      </c>
      <c r="G289" t="s">
        <v>20</v>
      </c>
      <c r="H289">
        <v>176</v>
      </c>
      <c r="I289" s="8">
        <f t="shared" si="20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6">
        <f t="shared" si="17"/>
        <v>42122.208333333328</v>
      </c>
      <c r="O289" s="1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 s="1"/>
      <c r="V289" s="1"/>
      <c r="W289" s="1"/>
      <c r="X289" s="1"/>
    </row>
    <row r="290" spans="1:24" x14ac:dyDescent="0.35">
      <c r="A290">
        <v>288</v>
      </c>
      <c r="B290" t="s">
        <v>628</v>
      </c>
      <c r="C290" s="3" t="s">
        <v>629</v>
      </c>
      <c r="D290" s="11">
        <v>5600</v>
      </c>
      <c r="E290" s="11">
        <v>5476</v>
      </c>
      <c r="F290" s="12">
        <f t="shared" si="19"/>
        <v>0.97785714285714287</v>
      </c>
      <c r="G290" t="s">
        <v>14</v>
      </c>
      <c r="H290">
        <v>137</v>
      </c>
      <c r="I290" s="8">
        <f t="shared" si="20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6">
        <f t="shared" si="17"/>
        <v>40982.208333333336</v>
      </c>
      <c r="O290" s="1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 s="1"/>
      <c r="V290" s="1"/>
      <c r="W290" s="1"/>
      <c r="X290" s="1"/>
    </row>
    <row r="291" spans="1:24" x14ac:dyDescent="0.35">
      <c r="A291">
        <v>289</v>
      </c>
      <c r="B291" t="s">
        <v>630</v>
      </c>
      <c r="C291" s="3" t="s">
        <v>631</v>
      </c>
      <c r="D291" s="11">
        <v>800</v>
      </c>
      <c r="E291" s="11">
        <v>13474</v>
      </c>
      <c r="F291" s="12">
        <f t="shared" si="19"/>
        <v>16.842500000000001</v>
      </c>
      <c r="G291" t="s">
        <v>20</v>
      </c>
      <c r="H291">
        <v>337</v>
      </c>
      <c r="I291" s="8">
        <f t="shared" si="20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6">
        <f t="shared" si="17"/>
        <v>42219.208333333328</v>
      </c>
      <c r="O291" s="1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 s="1"/>
      <c r="V291" s="1"/>
      <c r="W291" s="1"/>
      <c r="X291" s="1"/>
    </row>
    <row r="292" spans="1:24" x14ac:dyDescent="0.35">
      <c r="A292">
        <v>290</v>
      </c>
      <c r="B292" t="s">
        <v>632</v>
      </c>
      <c r="C292" s="3" t="s">
        <v>633</v>
      </c>
      <c r="D292" s="11">
        <v>168600</v>
      </c>
      <c r="E292" s="11">
        <v>91722</v>
      </c>
      <c r="F292" s="12">
        <f t="shared" si="19"/>
        <v>0.54402135231316728</v>
      </c>
      <c r="G292" t="s">
        <v>14</v>
      </c>
      <c r="H292">
        <v>908</v>
      </c>
      <c r="I292" s="8">
        <f t="shared" si="20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6">
        <f t="shared" si="17"/>
        <v>41404.208333333336</v>
      </c>
      <c r="O292" s="1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 s="1"/>
      <c r="V292" s="1"/>
      <c r="W292" s="1"/>
      <c r="X292" s="1"/>
    </row>
    <row r="293" spans="1:24" x14ac:dyDescent="0.35">
      <c r="A293">
        <v>291</v>
      </c>
      <c r="B293" t="s">
        <v>634</v>
      </c>
      <c r="C293" s="3" t="s">
        <v>635</v>
      </c>
      <c r="D293" s="11">
        <v>1800</v>
      </c>
      <c r="E293" s="11">
        <v>8219</v>
      </c>
      <c r="F293" s="12">
        <f t="shared" si="19"/>
        <v>4.5661111111111108</v>
      </c>
      <c r="G293" t="s">
        <v>20</v>
      </c>
      <c r="H293">
        <v>107</v>
      </c>
      <c r="I293" s="8">
        <f t="shared" si="20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6">
        <f t="shared" si="17"/>
        <v>40831.208333333336</v>
      </c>
      <c r="O293" s="1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 s="1"/>
      <c r="V293" s="1"/>
      <c r="W293" s="1"/>
      <c r="X293" s="1"/>
    </row>
    <row r="294" spans="1:24" x14ac:dyDescent="0.35">
      <c r="A294">
        <v>292</v>
      </c>
      <c r="B294" t="s">
        <v>636</v>
      </c>
      <c r="C294" s="3" t="s">
        <v>637</v>
      </c>
      <c r="D294" s="11">
        <v>7300</v>
      </c>
      <c r="E294" s="11">
        <v>717</v>
      </c>
      <c r="F294" s="12">
        <f t="shared" si="19"/>
        <v>9.8219178082191785E-2</v>
      </c>
      <c r="G294" t="s">
        <v>14</v>
      </c>
      <c r="H294">
        <v>10</v>
      </c>
      <c r="I294" s="8">
        <f t="shared" si="20"/>
        <v>71.7</v>
      </c>
      <c r="J294" t="s">
        <v>21</v>
      </c>
      <c r="K294" t="s">
        <v>22</v>
      </c>
      <c r="L294">
        <v>1331874000</v>
      </c>
      <c r="M294">
        <v>1333429200</v>
      </c>
      <c r="N294" s="16">
        <f t="shared" si="17"/>
        <v>40984.208333333336</v>
      </c>
      <c r="O294" s="1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 s="1"/>
      <c r="V294" s="1"/>
      <c r="W294" s="1"/>
      <c r="X294" s="1"/>
    </row>
    <row r="295" spans="1:24" x14ac:dyDescent="0.35">
      <c r="A295">
        <v>293</v>
      </c>
      <c r="B295" t="s">
        <v>638</v>
      </c>
      <c r="C295" s="3" t="s">
        <v>639</v>
      </c>
      <c r="D295" s="11">
        <v>6500</v>
      </c>
      <c r="E295" s="11">
        <v>1065</v>
      </c>
      <c r="F295" s="12">
        <f t="shared" si="19"/>
        <v>0.16384615384615384</v>
      </c>
      <c r="G295" t="s">
        <v>74</v>
      </c>
      <c r="H295">
        <v>32</v>
      </c>
      <c r="I295" s="8">
        <f t="shared" si="20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6">
        <f t="shared" si="17"/>
        <v>40456.208333333336</v>
      </c>
      <c r="O295" s="1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 s="1"/>
      <c r="V295" s="1"/>
      <c r="W295" s="1"/>
      <c r="X295" s="1"/>
    </row>
    <row r="296" spans="1:24" x14ac:dyDescent="0.35">
      <c r="A296">
        <v>294</v>
      </c>
      <c r="B296" t="s">
        <v>640</v>
      </c>
      <c r="C296" s="3" t="s">
        <v>641</v>
      </c>
      <c r="D296" s="11">
        <v>600</v>
      </c>
      <c r="E296" s="11">
        <v>8038</v>
      </c>
      <c r="F296" s="12">
        <f t="shared" si="19"/>
        <v>13.396666666666667</v>
      </c>
      <c r="G296" t="s">
        <v>20</v>
      </c>
      <c r="H296">
        <v>183</v>
      </c>
      <c r="I296" s="8">
        <f t="shared" si="20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6">
        <f t="shared" si="17"/>
        <v>43399.208333333328</v>
      </c>
      <c r="O296" s="1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 s="1"/>
      <c r="V296" s="1"/>
      <c r="W296" s="1"/>
      <c r="X296" s="1"/>
    </row>
    <row r="297" spans="1:24" ht="31" x14ac:dyDescent="0.35">
      <c r="A297">
        <v>295</v>
      </c>
      <c r="B297" t="s">
        <v>642</v>
      </c>
      <c r="C297" s="3" t="s">
        <v>643</v>
      </c>
      <c r="D297" s="11">
        <v>192900</v>
      </c>
      <c r="E297" s="11">
        <v>68769</v>
      </c>
      <c r="F297" s="12">
        <f t="shared" si="19"/>
        <v>0.35650077760497667</v>
      </c>
      <c r="G297" t="s">
        <v>14</v>
      </c>
      <c r="H297">
        <v>1910</v>
      </c>
      <c r="I297" s="8">
        <f t="shared" si="20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6">
        <f t="shared" si="17"/>
        <v>41562.208333333336</v>
      </c>
      <c r="O297" s="1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 s="1"/>
      <c r="V297" s="1"/>
      <c r="W297" s="1"/>
      <c r="X297" s="1"/>
    </row>
    <row r="298" spans="1:24" ht="31" x14ac:dyDescent="0.35">
      <c r="A298">
        <v>296</v>
      </c>
      <c r="B298" t="s">
        <v>644</v>
      </c>
      <c r="C298" s="3" t="s">
        <v>645</v>
      </c>
      <c r="D298" s="11">
        <v>6100</v>
      </c>
      <c r="E298" s="11">
        <v>3352</v>
      </c>
      <c r="F298" s="12">
        <f t="shared" si="19"/>
        <v>0.54950819672131146</v>
      </c>
      <c r="G298" t="s">
        <v>14</v>
      </c>
      <c r="H298">
        <v>38</v>
      </c>
      <c r="I298" s="8">
        <f t="shared" si="20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6">
        <f t="shared" si="17"/>
        <v>43493.25</v>
      </c>
      <c r="O298" s="1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 s="1"/>
      <c r="V298" s="1"/>
      <c r="W298" s="1"/>
      <c r="X298" s="1"/>
    </row>
    <row r="299" spans="1:24" x14ac:dyDescent="0.35">
      <c r="A299">
        <v>297</v>
      </c>
      <c r="B299" t="s">
        <v>646</v>
      </c>
      <c r="C299" s="3" t="s">
        <v>647</v>
      </c>
      <c r="D299" s="11">
        <v>7200</v>
      </c>
      <c r="E299" s="11">
        <v>6785</v>
      </c>
      <c r="F299" s="12">
        <f t="shared" si="19"/>
        <v>0.94236111111111109</v>
      </c>
      <c r="G299" t="s">
        <v>14</v>
      </c>
      <c r="H299">
        <v>104</v>
      </c>
      <c r="I299" s="8">
        <f t="shared" si="20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6">
        <f t="shared" si="17"/>
        <v>41653.25</v>
      </c>
      <c r="O299" s="1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 s="1"/>
      <c r="V299" s="1"/>
      <c r="W299" s="1"/>
      <c r="X299" s="1"/>
    </row>
    <row r="300" spans="1:24" x14ac:dyDescent="0.35">
      <c r="A300">
        <v>298</v>
      </c>
      <c r="B300" t="s">
        <v>648</v>
      </c>
      <c r="C300" s="3" t="s">
        <v>649</v>
      </c>
      <c r="D300" s="11">
        <v>3500</v>
      </c>
      <c r="E300" s="11">
        <v>5037</v>
      </c>
      <c r="F300" s="12">
        <f t="shared" si="19"/>
        <v>1.4391428571428571</v>
      </c>
      <c r="G300" t="s">
        <v>20</v>
      </c>
      <c r="H300">
        <v>72</v>
      </c>
      <c r="I300" s="8">
        <f t="shared" si="20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6">
        <f t="shared" si="17"/>
        <v>42426.25</v>
      </c>
      <c r="O300" s="1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 s="1"/>
      <c r="V300" s="1"/>
      <c r="W300" s="1"/>
      <c r="X300" s="1"/>
    </row>
    <row r="301" spans="1:24" ht="31" x14ac:dyDescent="0.35">
      <c r="A301">
        <v>299</v>
      </c>
      <c r="B301" t="s">
        <v>650</v>
      </c>
      <c r="C301" s="3" t="s">
        <v>651</v>
      </c>
      <c r="D301" s="11">
        <v>3800</v>
      </c>
      <c r="E301" s="11">
        <v>1954</v>
      </c>
      <c r="F301" s="12">
        <f t="shared" si="19"/>
        <v>0.51421052631578945</v>
      </c>
      <c r="G301" t="s">
        <v>14</v>
      </c>
      <c r="H301">
        <v>49</v>
      </c>
      <c r="I301" s="8">
        <f t="shared" si="20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6">
        <f t="shared" si="17"/>
        <v>42432.25</v>
      </c>
      <c r="O301" s="1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 s="1"/>
      <c r="V301" s="1"/>
      <c r="W301" s="1"/>
      <c r="X301" s="1"/>
    </row>
    <row r="302" spans="1:24" x14ac:dyDescent="0.35">
      <c r="A302">
        <v>300</v>
      </c>
      <c r="B302" t="s">
        <v>652</v>
      </c>
      <c r="C302" s="3" t="s">
        <v>653</v>
      </c>
      <c r="D302" s="11">
        <v>100</v>
      </c>
      <c r="E302" s="11">
        <v>5</v>
      </c>
      <c r="F302" s="12">
        <f t="shared" si="19"/>
        <v>0.05</v>
      </c>
      <c r="G302" t="s">
        <v>14</v>
      </c>
      <c r="H302">
        <v>1</v>
      </c>
      <c r="I302" s="8">
        <f t="shared" si="20"/>
        <v>5</v>
      </c>
      <c r="J302" t="s">
        <v>36</v>
      </c>
      <c r="K302" t="s">
        <v>37</v>
      </c>
      <c r="L302">
        <v>1504069200</v>
      </c>
      <c r="M302">
        <v>1504155600</v>
      </c>
      <c r="N302" s="16">
        <f t="shared" si="17"/>
        <v>42977.208333333328</v>
      </c>
      <c r="O302" s="1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 s="1"/>
      <c r="V302" s="1"/>
      <c r="W302" s="1"/>
      <c r="X302" s="1"/>
    </row>
    <row r="303" spans="1:24" ht="31" x14ac:dyDescent="0.35">
      <c r="A303">
        <v>301</v>
      </c>
      <c r="B303" t="s">
        <v>654</v>
      </c>
      <c r="C303" s="3" t="s">
        <v>655</v>
      </c>
      <c r="D303" s="11">
        <v>900</v>
      </c>
      <c r="E303" s="11">
        <v>12102</v>
      </c>
      <c r="F303" s="12">
        <f t="shared" si="19"/>
        <v>13.446666666666667</v>
      </c>
      <c r="G303" t="s">
        <v>20</v>
      </c>
      <c r="H303">
        <v>295</v>
      </c>
      <c r="I303" s="8">
        <f t="shared" si="20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6">
        <f t="shared" si="17"/>
        <v>42061.25</v>
      </c>
      <c r="O303" s="1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 s="1"/>
      <c r="V303" s="1"/>
      <c r="W303" s="1"/>
      <c r="X303" s="1"/>
    </row>
    <row r="304" spans="1:24" x14ac:dyDescent="0.35">
      <c r="A304">
        <v>302</v>
      </c>
      <c r="B304" t="s">
        <v>656</v>
      </c>
      <c r="C304" s="3" t="s">
        <v>657</v>
      </c>
      <c r="D304" s="11">
        <v>76100</v>
      </c>
      <c r="E304" s="11">
        <v>24234</v>
      </c>
      <c r="F304" s="12">
        <f t="shared" si="19"/>
        <v>0.31844940867279897</v>
      </c>
      <c r="G304" t="s">
        <v>14</v>
      </c>
      <c r="H304">
        <v>245</v>
      </c>
      <c r="I304" s="8">
        <f t="shared" si="20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6">
        <f t="shared" si="17"/>
        <v>43345.208333333328</v>
      </c>
      <c r="O304" s="1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 s="1"/>
      <c r="V304" s="1"/>
      <c r="W304" s="1"/>
      <c r="X304" s="1"/>
    </row>
    <row r="305" spans="1:24" x14ac:dyDescent="0.35">
      <c r="A305">
        <v>303</v>
      </c>
      <c r="B305" t="s">
        <v>658</v>
      </c>
      <c r="C305" s="3" t="s">
        <v>659</v>
      </c>
      <c r="D305" s="11">
        <v>3400</v>
      </c>
      <c r="E305" s="11">
        <v>2809</v>
      </c>
      <c r="F305" s="12">
        <f t="shared" si="19"/>
        <v>0.82617647058823529</v>
      </c>
      <c r="G305" t="s">
        <v>14</v>
      </c>
      <c r="H305">
        <v>32</v>
      </c>
      <c r="I305" s="8">
        <f t="shared" si="20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6">
        <f t="shared" si="17"/>
        <v>42376.25</v>
      </c>
      <c r="O305" s="1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 s="1"/>
      <c r="V305" s="1"/>
      <c r="W305" s="1"/>
      <c r="X305" s="1"/>
    </row>
    <row r="306" spans="1:24" x14ac:dyDescent="0.35">
      <c r="A306">
        <v>304</v>
      </c>
      <c r="B306" t="s">
        <v>660</v>
      </c>
      <c r="C306" s="3" t="s">
        <v>661</v>
      </c>
      <c r="D306" s="11">
        <v>2100</v>
      </c>
      <c r="E306" s="11">
        <v>11469</v>
      </c>
      <c r="F306" s="12">
        <f t="shared" si="19"/>
        <v>5.4614285714285717</v>
      </c>
      <c r="G306" t="s">
        <v>20</v>
      </c>
      <c r="H306">
        <v>142</v>
      </c>
      <c r="I306" s="8">
        <f t="shared" si="20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6">
        <f t="shared" si="17"/>
        <v>42589.208333333328</v>
      </c>
      <c r="O306" s="1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 s="1"/>
      <c r="V306" s="1"/>
      <c r="W306" s="1"/>
      <c r="X306" s="1"/>
    </row>
    <row r="307" spans="1:24" x14ac:dyDescent="0.35">
      <c r="A307">
        <v>305</v>
      </c>
      <c r="B307" t="s">
        <v>662</v>
      </c>
      <c r="C307" s="3" t="s">
        <v>663</v>
      </c>
      <c r="D307" s="11">
        <v>2800</v>
      </c>
      <c r="E307" s="11">
        <v>8014</v>
      </c>
      <c r="F307" s="12">
        <f t="shared" si="19"/>
        <v>2.8621428571428571</v>
      </c>
      <c r="G307" t="s">
        <v>20</v>
      </c>
      <c r="H307">
        <v>85</v>
      </c>
      <c r="I307" s="8">
        <f t="shared" si="20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6">
        <f t="shared" si="17"/>
        <v>42448.208333333328</v>
      </c>
      <c r="O307" s="1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 s="1"/>
      <c r="V307" s="1"/>
      <c r="W307" s="1"/>
      <c r="X307" s="1"/>
    </row>
    <row r="308" spans="1:24" ht="31" x14ac:dyDescent="0.35">
      <c r="A308">
        <v>306</v>
      </c>
      <c r="B308" t="s">
        <v>664</v>
      </c>
      <c r="C308" s="3" t="s">
        <v>665</v>
      </c>
      <c r="D308" s="11">
        <v>6500</v>
      </c>
      <c r="E308" s="11">
        <v>514</v>
      </c>
      <c r="F308" s="12">
        <f t="shared" si="19"/>
        <v>7.9076923076923072E-2</v>
      </c>
      <c r="G308" t="s">
        <v>14</v>
      </c>
      <c r="H308">
        <v>7</v>
      </c>
      <c r="I308" s="8">
        <f t="shared" si="20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6">
        <f t="shared" si="17"/>
        <v>42930.208333333328</v>
      </c>
      <c r="O308" s="1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 s="1"/>
      <c r="V308" s="1"/>
      <c r="W308" s="1"/>
      <c r="X308" s="1"/>
    </row>
    <row r="309" spans="1:24" x14ac:dyDescent="0.35">
      <c r="A309">
        <v>307</v>
      </c>
      <c r="B309" t="s">
        <v>666</v>
      </c>
      <c r="C309" s="3" t="s">
        <v>667</v>
      </c>
      <c r="D309" s="11">
        <v>32900</v>
      </c>
      <c r="E309" s="11">
        <v>43473</v>
      </c>
      <c r="F309" s="12">
        <f t="shared" si="19"/>
        <v>1.3213677811550153</v>
      </c>
      <c r="G309" t="s">
        <v>20</v>
      </c>
      <c r="H309">
        <v>659</v>
      </c>
      <c r="I309" s="8">
        <f t="shared" si="20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6">
        <f t="shared" si="17"/>
        <v>41066.208333333336</v>
      </c>
      <c r="O309" s="1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 s="1"/>
      <c r="V309" s="1"/>
      <c r="W309" s="1"/>
      <c r="X309" s="1"/>
    </row>
    <row r="310" spans="1:24" x14ac:dyDescent="0.35">
      <c r="A310">
        <v>308</v>
      </c>
      <c r="B310" t="s">
        <v>668</v>
      </c>
      <c r="C310" s="3" t="s">
        <v>669</v>
      </c>
      <c r="D310" s="11">
        <v>118200</v>
      </c>
      <c r="E310" s="11">
        <v>87560</v>
      </c>
      <c r="F310" s="12">
        <f t="shared" si="19"/>
        <v>0.74077834179357027</v>
      </c>
      <c r="G310" t="s">
        <v>14</v>
      </c>
      <c r="H310">
        <v>803</v>
      </c>
      <c r="I310" s="8">
        <f t="shared" si="20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6">
        <f t="shared" si="17"/>
        <v>40651.208333333336</v>
      </c>
      <c r="O310" s="1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 s="1"/>
      <c r="V310" s="1"/>
      <c r="W310" s="1"/>
      <c r="X310" s="1"/>
    </row>
    <row r="311" spans="1:24" x14ac:dyDescent="0.35">
      <c r="A311">
        <v>309</v>
      </c>
      <c r="B311" t="s">
        <v>670</v>
      </c>
      <c r="C311" s="3" t="s">
        <v>671</v>
      </c>
      <c r="D311" s="11">
        <v>4100</v>
      </c>
      <c r="E311" s="11">
        <v>3087</v>
      </c>
      <c r="F311" s="12">
        <f t="shared" si="19"/>
        <v>0.75292682926829269</v>
      </c>
      <c r="G311" t="s">
        <v>74</v>
      </c>
      <c r="H311">
        <v>75</v>
      </c>
      <c r="I311" s="8">
        <f t="shared" si="20"/>
        <v>41.16</v>
      </c>
      <c r="J311" t="s">
        <v>21</v>
      </c>
      <c r="K311" t="s">
        <v>22</v>
      </c>
      <c r="L311">
        <v>1316581200</v>
      </c>
      <c r="M311">
        <v>1318309200</v>
      </c>
      <c r="N311" s="16">
        <f t="shared" si="17"/>
        <v>40807.208333333336</v>
      </c>
      <c r="O311" s="1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 s="1"/>
      <c r="V311" s="1"/>
      <c r="W311" s="1"/>
      <c r="X311" s="1"/>
    </row>
    <row r="312" spans="1:24" x14ac:dyDescent="0.35">
      <c r="A312">
        <v>310</v>
      </c>
      <c r="B312" t="s">
        <v>672</v>
      </c>
      <c r="C312" s="3" t="s">
        <v>673</v>
      </c>
      <c r="D312" s="11">
        <v>7800</v>
      </c>
      <c r="E312" s="11">
        <v>1586</v>
      </c>
      <c r="F312" s="12">
        <f t="shared" si="19"/>
        <v>0.20333333333333334</v>
      </c>
      <c r="G312" t="s">
        <v>14</v>
      </c>
      <c r="H312">
        <v>16</v>
      </c>
      <c r="I312" s="8">
        <f t="shared" si="20"/>
        <v>99.125</v>
      </c>
      <c r="J312" t="s">
        <v>21</v>
      </c>
      <c r="K312" t="s">
        <v>22</v>
      </c>
      <c r="L312">
        <v>1270789200</v>
      </c>
      <c r="M312">
        <v>1272171600</v>
      </c>
      <c r="N312" s="16">
        <f t="shared" si="17"/>
        <v>40277.208333333336</v>
      </c>
      <c r="O312" s="1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 s="1"/>
      <c r="V312" s="1"/>
      <c r="W312" s="1"/>
      <c r="X312" s="1"/>
    </row>
    <row r="313" spans="1:24" x14ac:dyDescent="0.35">
      <c r="A313">
        <v>311</v>
      </c>
      <c r="B313" t="s">
        <v>674</v>
      </c>
      <c r="C313" s="3" t="s">
        <v>675</v>
      </c>
      <c r="D313" s="11">
        <v>6300</v>
      </c>
      <c r="E313" s="11">
        <v>12812</v>
      </c>
      <c r="F313" s="12">
        <f t="shared" si="19"/>
        <v>2.0336507936507937</v>
      </c>
      <c r="G313" t="s">
        <v>20</v>
      </c>
      <c r="H313">
        <v>121</v>
      </c>
      <c r="I313" s="8">
        <f t="shared" si="20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6">
        <f t="shared" si="17"/>
        <v>40590.25</v>
      </c>
      <c r="O313" s="1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 s="1"/>
      <c r="V313" s="1"/>
      <c r="W313" s="1"/>
      <c r="X313" s="1"/>
    </row>
    <row r="314" spans="1:24" x14ac:dyDescent="0.35">
      <c r="A314">
        <v>312</v>
      </c>
      <c r="B314" t="s">
        <v>676</v>
      </c>
      <c r="C314" s="3" t="s">
        <v>677</v>
      </c>
      <c r="D314" s="11">
        <v>59100</v>
      </c>
      <c r="E314" s="11">
        <v>183345</v>
      </c>
      <c r="F314" s="12">
        <f t="shared" si="19"/>
        <v>3.1022842639593908</v>
      </c>
      <c r="G314" t="s">
        <v>20</v>
      </c>
      <c r="H314">
        <v>3742</v>
      </c>
      <c r="I314" s="8">
        <f t="shared" si="20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6">
        <f t="shared" si="17"/>
        <v>41572.208333333336</v>
      </c>
      <c r="O314" s="1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 s="1"/>
      <c r="V314" s="1"/>
      <c r="W314" s="1"/>
      <c r="X314" s="1"/>
    </row>
    <row r="315" spans="1:24" x14ac:dyDescent="0.35">
      <c r="A315">
        <v>313</v>
      </c>
      <c r="B315" t="s">
        <v>678</v>
      </c>
      <c r="C315" s="3" t="s">
        <v>679</v>
      </c>
      <c r="D315" s="11">
        <v>2200</v>
      </c>
      <c r="E315" s="11">
        <v>8697</v>
      </c>
      <c r="F315" s="12">
        <f t="shared" si="19"/>
        <v>3.9531818181818181</v>
      </c>
      <c r="G315" t="s">
        <v>20</v>
      </c>
      <c r="H315">
        <v>223</v>
      </c>
      <c r="I315" s="8">
        <f t="shared" si="20"/>
        <v>39</v>
      </c>
      <c r="J315" t="s">
        <v>21</v>
      </c>
      <c r="K315" t="s">
        <v>22</v>
      </c>
      <c r="L315">
        <v>1330322400</v>
      </c>
      <c r="M315">
        <v>1330495200</v>
      </c>
      <c r="N315" s="16">
        <f t="shared" si="17"/>
        <v>40966.25</v>
      </c>
      <c r="O315" s="1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 s="1"/>
      <c r="V315" s="1"/>
      <c r="W315" s="1"/>
      <c r="X315" s="1"/>
    </row>
    <row r="316" spans="1:24" x14ac:dyDescent="0.35">
      <c r="A316">
        <v>314</v>
      </c>
      <c r="B316" t="s">
        <v>680</v>
      </c>
      <c r="C316" s="3" t="s">
        <v>681</v>
      </c>
      <c r="D316" s="11">
        <v>1400</v>
      </c>
      <c r="E316" s="11">
        <v>4126</v>
      </c>
      <c r="F316" s="12">
        <f t="shared" si="19"/>
        <v>2.9471428571428571</v>
      </c>
      <c r="G316" t="s">
        <v>20</v>
      </c>
      <c r="H316">
        <v>133</v>
      </c>
      <c r="I316" s="8">
        <f t="shared" si="2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6">
        <f t="shared" si="17"/>
        <v>43536.208333333328</v>
      </c>
      <c r="O316" s="1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 s="1"/>
      <c r="V316" s="1"/>
      <c r="W316" s="1"/>
      <c r="X316" s="1"/>
    </row>
    <row r="317" spans="1:24" ht="31" x14ac:dyDescent="0.35">
      <c r="A317">
        <v>315</v>
      </c>
      <c r="B317" t="s">
        <v>682</v>
      </c>
      <c r="C317" s="3" t="s">
        <v>683</v>
      </c>
      <c r="D317" s="11">
        <v>9500</v>
      </c>
      <c r="E317" s="11">
        <v>3220</v>
      </c>
      <c r="F317" s="12">
        <f t="shared" si="19"/>
        <v>0.33894736842105261</v>
      </c>
      <c r="G317" t="s">
        <v>14</v>
      </c>
      <c r="H317">
        <v>31</v>
      </c>
      <c r="I317" s="8">
        <f t="shared" si="2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6">
        <f t="shared" si="17"/>
        <v>41783.208333333336</v>
      </c>
      <c r="O317" s="1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 s="1"/>
      <c r="V317" s="1"/>
      <c r="W317" s="1"/>
      <c r="X317" s="1"/>
    </row>
    <row r="318" spans="1:24" x14ac:dyDescent="0.35">
      <c r="A318">
        <v>316</v>
      </c>
      <c r="B318" t="s">
        <v>684</v>
      </c>
      <c r="C318" s="3" t="s">
        <v>685</v>
      </c>
      <c r="D318" s="11">
        <v>9600</v>
      </c>
      <c r="E318" s="11">
        <v>6401</v>
      </c>
      <c r="F318" s="12">
        <f t="shared" si="19"/>
        <v>0.66677083333333331</v>
      </c>
      <c r="G318" t="s">
        <v>14</v>
      </c>
      <c r="H318">
        <v>108</v>
      </c>
      <c r="I318" s="8">
        <f t="shared" si="20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6">
        <f t="shared" si="17"/>
        <v>43788.25</v>
      </c>
      <c r="O318" s="1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 s="1"/>
      <c r="V318" s="1"/>
      <c r="W318" s="1"/>
      <c r="X318" s="1"/>
    </row>
    <row r="319" spans="1:24" x14ac:dyDescent="0.35">
      <c r="A319">
        <v>317</v>
      </c>
      <c r="B319" t="s">
        <v>686</v>
      </c>
      <c r="C319" s="3" t="s">
        <v>687</v>
      </c>
      <c r="D319" s="11">
        <v>6600</v>
      </c>
      <c r="E319" s="11">
        <v>1269</v>
      </c>
      <c r="F319" s="12">
        <f t="shared" si="19"/>
        <v>0.19227272727272726</v>
      </c>
      <c r="G319" t="s">
        <v>14</v>
      </c>
      <c r="H319">
        <v>30</v>
      </c>
      <c r="I319" s="8">
        <f t="shared" si="20"/>
        <v>42.3</v>
      </c>
      <c r="J319" t="s">
        <v>21</v>
      </c>
      <c r="K319" t="s">
        <v>22</v>
      </c>
      <c r="L319">
        <v>1494738000</v>
      </c>
      <c r="M319">
        <v>1495861200</v>
      </c>
      <c r="N319" s="16">
        <f t="shared" si="17"/>
        <v>42869.208333333328</v>
      </c>
      <c r="O319" s="1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 s="1"/>
      <c r="V319" s="1"/>
      <c r="W319" s="1"/>
      <c r="X319" s="1"/>
    </row>
    <row r="320" spans="1:24" ht="31" x14ac:dyDescent="0.35">
      <c r="A320">
        <v>318</v>
      </c>
      <c r="B320" t="s">
        <v>688</v>
      </c>
      <c r="C320" s="3" t="s">
        <v>689</v>
      </c>
      <c r="D320" s="11">
        <v>5700</v>
      </c>
      <c r="E320" s="11">
        <v>903</v>
      </c>
      <c r="F320" s="12">
        <f t="shared" si="19"/>
        <v>0.15842105263157893</v>
      </c>
      <c r="G320" t="s">
        <v>14</v>
      </c>
      <c r="H320">
        <v>17</v>
      </c>
      <c r="I320" s="8">
        <f t="shared" si="2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6">
        <f t="shared" si="17"/>
        <v>41684.25</v>
      </c>
      <c r="O320" s="1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 s="1"/>
      <c r="V320" s="1"/>
      <c r="W320" s="1"/>
      <c r="X320" s="1"/>
    </row>
    <row r="321" spans="1:24" x14ac:dyDescent="0.35">
      <c r="A321">
        <v>319</v>
      </c>
      <c r="B321" t="s">
        <v>690</v>
      </c>
      <c r="C321" s="3" t="s">
        <v>691</v>
      </c>
      <c r="D321" s="11">
        <v>8400</v>
      </c>
      <c r="E321" s="11">
        <v>3251</v>
      </c>
      <c r="F321" s="12">
        <f t="shared" si="19"/>
        <v>0.38702380952380955</v>
      </c>
      <c r="G321" t="s">
        <v>74</v>
      </c>
      <c r="H321">
        <v>64</v>
      </c>
      <c r="I321" s="8">
        <f t="shared" si="20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6">
        <f t="shared" si="17"/>
        <v>40402.208333333336</v>
      </c>
      <c r="O321" s="1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 s="1"/>
      <c r="V321" s="1"/>
      <c r="W321" s="1"/>
      <c r="X321" s="1"/>
    </row>
    <row r="322" spans="1:24" x14ac:dyDescent="0.35">
      <c r="A322">
        <v>320</v>
      </c>
      <c r="B322" t="s">
        <v>692</v>
      </c>
      <c r="C322" s="3" t="s">
        <v>693</v>
      </c>
      <c r="D322" s="11">
        <v>84400</v>
      </c>
      <c r="E322" s="11">
        <v>8092</v>
      </c>
      <c r="F322" s="12">
        <f t="shared" si="19"/>
        <v>9.5876777251184833E-2</v>
      </c>
      <c r="G322" t="s">
        <v>14</v>
      </c>
      <c r="H322">
        <v>80</v>
      </c>
      <c r="I322" s="8">
        <f t="shared" si="20"/>
        <v>101.15</v>
      </c>
      <c r="J322" t="s">
        <v>21</v>
      </c>
      <c r="K322" t="s">
        <v>22</v>
      </c>
      <c r="L322">
        <v>1305003600</v>
      </c>
      <c r="M322">
        <v>1305781200</v>
      </c>
      <c r="N322" s="16">
        <f t="shared" ref="N322:N385" si="21">(((L322/60)/60)/24)+DATE(1970,1,1)</f>
        <v>40673.208333333336</v>
      </c>
      <c r="O322" s="17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 s="1"/>
      <c r="V322" s="1"/>
      <c r="W322" s="1"/>
      <c r="X322" s="1"/>
    </row>
    <row r="323" spans="1:24" ht="31" x14ac:dyDescent="0.35">
      <c r="A323">
        <v>321</v>
      </c>
      <c r="B323" t="s">
        <v>694</v>
      </c>
      <c r="C323" s="3" t="s">
        <v>695</v>
      </c>
      <c r="D323" s="11">
        <v>170400</v>
      </c>
      <c r="E323" s="11">
        <v>160422</v>
      </c>
      <c r="F323" s="12">
        <f t="shared" ref="F323:F386" si="23">E323/D323</f>
        <v>0.94144366197183094</v>
      </c>
      <c r="G323" t="s">
        <v>14</v>
      </c>
      <c r="H323">
        <v>2468</v>
      </c>
      <c r="I323" s="8">
        <f t="shared" si="2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6">
        <f t="shared" si="21"/>
        <v>40634.208333333336</v>
      </c>
      <c r="O323" s="17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 s="1"/>
      <c r="V323" s="1"/>
      <c r="W323" s="1"/>
      <c r="X323" s="1"/>
    </row>
    <row r="324" spans="1:24" ht="31" x14ac:dyDescent="0.35">
      <c r="A324">
        <v>322</v>
      </c>
      <c r="B324" t="s">
        <v>696</v>
      </c>
      <c r="C324" s="3" t="s">
        <v>697</v>
      </c>
      <c r="D324" s="11">
        <v>117900</v>
      </c>
      <c r="E324" s="11">
        <v>196377</v>
      </c>
      <c r="F324" s="12">
        <f t="shared" si="23"/>
        <v>1.6656234096692113</v>
      </c>
      <c r="G324" t="s">
        <v>20</v>
      </c>
      <c r="H324">
        <v>5168</v>
      </c>
      <c r="I324" s="8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6">
        <f t="shared" si="21"/>
        <v>40507.25</v>
      </c>
      <c r="O324" s="1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 s="1"/>
      <c r="V324" s="1"/>
      <c r="W324" s="1"/>
      <c r="X324" s="1"/>
    </row>
    <row r="325" spans="1:24" x14ac:dyDescent="0.35">
      <c r="A325">
        <v>323</v>
      </c>
      <c r="B325" t="s">
        <v>698</v>
      </c>
      <c r="C325" s="3" t="s">
        <v>699</v>
      </c>
      <c r="D325" s="11">
        <v>8900</v>
      </c>
      <c r="E325" s="11">
        <v>2148</v>
      </c>
      <c r="F325" s="12">
        <f t="shared" si="23"/>
        <v>0.24134831460674158</v>
      </c>
      <c r="G325" t="s">
        <v>14</v>
      </c>
      <c r="H325">
        <v>26</v>
      </c>
      <c r="I325" s="8">
        <f t="shared" ref="I325:I388" si="24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6">
        <f t="shared" si="21"/>
        <v>41725.208333333336</v>
      </c>
      <c r="O325" s="1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 s="1"/>
      <c r="V325" s="1"/>
      <c r="W325" s="1"/>
      <c r="X325" s="1"/>
    </row>
    <row r="326" spans="1:24" x14ac:dyDescent="0.35">
      <c r="A326">
        <v>324</v>
      </c>
      <c r="B326" t="s">
        <v>700</v>
      </c>
      <c r="C326" s="3" t="s">
        <v>701</v>
      </c>
      <c r="D326" s="11">
        <v>7100</v>
      </c>
      <c r="E326" s="11">
        <v>11648</v>
      </c>
      <c r="F326" s="12">
        <f t="shared" si="23"/>
        <v>1.6405633802816901</v>
      </c>
      <c r="G326" t="s">
        <v>20</v>
      </c>
      <c r="H326">
        <v>307</v>
      </c>
      <c r="I326" s="8">
        <f t="shared" si="24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6">
        <f t="shared" si="21"/>
        <v>42176.208333333328</v>
      </c>
      <c r="O326" s="1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 s="1"/>
      <c r="V326" s="1"/>
      <c r="W326" s="1"/>
      <c r="X326" s="1"/>
    </row>
    <row r="327" spans="1:24" ht="31" x14ac:dyDescent="0.35">
      <c r="A327">
        <v>325</v>
      </c>
      <c r="B327" t="s">
        <v>702</v>
      </c>
      <c r="C327" s="3" t="s">
        <v>703</v>
      </c>
      <c r="D327" s="11">
        <v>6500</v>
      </c>
      <c r="E327" s="11">
        <v>5897</v>
      </c>
      <c r="F327" s="12">
        <f t="shared" si="23"/>
        <v>0.90723076923076929</v>
      </c>
      <c r="G327" t="s">
        <v>14</v>
      </c>
      <c r="H327">
        <v>73</v>
      </c>
      <c r="I327" s="8">
        <f t="shared" si="24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6">
        <f t="shared" si="21"/>
        <v>43267.208333333328</v>
      </c>
      <c r="O327" s="1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 s="1"/>
      <c r="V327" s="1"/>
      <c r="W327" s="1"/>
      <c r="X327" s="1"/>
    </row>
    <row r="328" spans="1:24" ht="31" x14ac:dyDescent="0.35">
      <c r="A328">
        <v>326</v>
      </c>
      <c r="B328" t="s">
        <v>704</v>
      </c>
      <c r="C328" s="3" t="s">
        <v>705</v>
      </c>
      <c r="D328" s="11">
        <v>7200</v>
      </c>
      <c r="E328" s="11">
        <v>3326</v>
      </c>
      <c r="F328" s="12">
        <f t="shared" si="23"/>
        <v>0.46194444444444444</v>
      </c>
      <c r="G328" t="s">
        <v>14</v>
      </c>
      <c r="H328">
        <v>128</v>
      </c>
      <c r="I328" s="8">
        <f t="shared" si="24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6">
        <f t="shared" si="21"/>
        <v>42364.25</v>
      </c>
      <c r="O328" s="1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 s="1"/>
      <c r="V328" s="1"/>
      <c r="W328" s="1"/>
      <c r="X328" s="1"/>
    </row>
    <row r="329" spans="1:24" x14ac:dyDescent="0.35">
      <c r="A329">
        <v>327</v>
      </c>
      <c r="B329" t="s">
        <v>706</v>
      </c>
      <c r="C329" s="3" t="s">
        <v>707</v>
      </c>
      <c r="D329" s="11">
        <v>2600</v>
      </c>
      <c r="E329" s="11">
        <v>1002</v>
      </c>
      <c r="F329" s="12">
        <f t="shared" si="23"/>
        <v>0.38538461538461538</v>
      </c>
      <c r="G329" t="s">
        <v>14</v>
      </c>
      <c r="H329">
        <v>33</v>
      </c>
      <c r="I329" s="8">
        <f t="shared" si="24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6">
        <f t="shared" si="21"/>
        <v>43705.208333333328</v>
      </c>
      <c r="O329" s="1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 s="1"/>
      <c r="V329" s="1"/>
      <c r="W329" s="1"/>
      <c r="X329" s="1"/>
    </row>
    <row r="330" spans="1:24" ht="31" x14ac:dyDescent="0.35">
      <c r="A330">
        <v>328</v>
      </c>
      <c r="B330" t="s">
        <v>708</v>
      </c>
      <c r="C330" s="3" t="s">
        <v>709</v>
      </c>
      <c r="D330" s="11">
        <v>98700</v>
      </c>
      <c r="E330" s="11">
        <v>131826</v>
      </c>
      <c r="F330" s="12">
        <f t="shared" si="23"/>
        <v>1.3356231003039514</v>
      </c>
      <c r="G330" t="s">
        <v>20</v>
      </c>
      <c r="H330">
        <v>2441</v>
      </c>
      <c r="I330" s="8">
        <f t="shared" si="24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6">
        <f t="shared" si="21"/>
        <v>43434.25</v>
      </c>
      <c r="O330" s="1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 s="1"/>
      <c r="V330" s="1"/>
      <c r="W330" s="1"/>
      <c r="X330" s="1"/>
    </row>
    <row r="331" spans="1:24" x14ac:dyDescent="0.35">
      <c r="A331">
        <v>329</v>
      </c>
      <c r="B331" t="s">
        <v>710</v>
      </c>
      <c r="C331" s="3" t="s">
        <v>711</v>
      </c>
      <c r="D331" s="11">
        <v>93800</v>
      </c>
      <c r="E331" s="11">
        <v>21477</v>
      </c>
      <c r="F331" s="12">
        <f t="shared" si="23"/>
        <v>0.22896588486140726</v>
      </c>
      <c r="G331" t="s">
        <v>47</v>
      </c>
      <c r="H331">
        <v>211</v>
      </c>
      <c r="I331" s="8">
        <f t="shared" si="24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6">
        <f t="shared" si="21"/>
        <v>42716.25</v>
      </c>
      <c r="O331" s="1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 s="1"/>
      <c r="V331" s="1"/>
      <c r="W331" s="1"/>
      <c r="X331" s="1"/>
    </row>
    <row r="332" spans="1:24" ht="31" x14ac:dyDescent="0.35">
      <c r="A332">
        <v>330</v>
      </c>
      <c r="B332" t="s">
        <v>712</v>
      </c>
      <c r="C332" s="3" t="s">
        <v>713</v>
      </c>
      <c r="D332" s="11">
        <v>33700</v>
      </c>
      <c r="E332" s="11">
        <v>62330</v>
      </c>
      <c r="F332" s="12">
        <f t="shared" si="23"/>
        <v>1.8495548961424333</v>
      </c>
      <c r="G332" t="s">
        <v>20</v>
      </c>
      <c r="H332">
        <v>1385</v>
      </c>
      <c r="I332" s="8">
        <f t="shared" si="24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6">
        <f t="shared" si="21"/>
        <v>43077.25</v>
      </c>
      <c r="O332" s="1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 s="1"/>
      <c r="V332" s="1"/>
      <c r="W332" s="1"/>
      <c r="X332" s="1"/>
    </row>
    <row r="333" spans="1:24" x14ac:dyDescent="0.35">
      <c r="A333">
        <v>331</v>
      </c>
      <c r="B333" t="s">
        <v>714</v>
      </c>
      <c r="C333" s="3" t="s">
        <v>715</v>
      </c>
      <c r="D333" s="11">
        <v>3300</v>
      </c>
      <c r="E333" s="11">
        <v>14643</v>
      </c>
      <c r="F333" s="12">
        <f t="shared" si="23"/>
        <v>4.4372727272727275</v>
      </c>
      <c r="G333" t="s">
        <v>20</v>
      </c>
      <c r="H333">
        <v>190</v>
      </c>
      <c r="I333" s="8">
        <f t="shared" si="24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6">
        <f t="shared" si="21"/>
        <v>40896.25</v>
      </c>
      <c r="O333" s="1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 s="1"/>
      <c r="V333" s="1"/>
      <c r="W333" s="1"/>
      <c r="X333" s="1"/>
    </row>
    <row r="334" spans="1:24" ht="31" x14ac:dyDescent="0.35">
      <c r="A334">
        <v>332</v>
      </c>
      <c r="B334" t="s">
        <v>716</v>
      </c>
      <c r="C334" s="3" t="s">
        <v>717</v>
      </c>
      <c r="D334" s="11">
        <v>20700</v>
      </c>
      <c r="E334" s="11">
        <v>41396</v>
      </c>
      <c r="F334" s="12">
        <f t="shared" si="23"/>
        <v>1.999806763285024</v>
      </c>
      <c r="G334" t="s">
        <v>20</v>
      </c>
      <c r="H334">
        <v>470</v>
      </c>
      <c r="I334" s="8">
        <f t="shared" si="24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6">
        <f t="shared" si="21"/>
        <v>41361.208333333336</v>
      </c>
      <c r="O334" s="1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 s="1"/>
      <c r="V334" s="1"/>
      <c r="W334" s="1"/>
      <c r="X334" s="1"/>
    </row>
    <row r="335" spans="1:24" x14ac:dyDescent="0.35">
      <c r="A335">
        <v>333</v>
      </c>
      <c r="B335" t="s">
        <v>718</v>
      </c>
      <c r="C335" s="3" t="s">
        <v>719</v>
      </c>
      <c r="D335" s="11">
        <v>9600</v>
      </c>
      <c r="E335" s="11">
        <v>11900</v>
      </c>
      <c r="F335" s="12">
        <f t="shared" si="23"/>
        <v>1.2395833333333333</v>
      </c>
      <c r="G335" t="s">
        <v>20</v>
      </c>
      <c r="H335">
        <v>253</v>
      </c>
      <c r="I335" s="8">
        <f t="shared" si="24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6">
        <f t="shared" si="21"/>
        <v>43424.25</v>
      </c>
      <c r="O335" s="1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 s="1"/>
      <c r="V335" s="1"/>
      <c r="W335" s="1"/>
      <c r="X335" s="1"/>
    </row>
    <row r="336" spans="1:24" x14ac:dyDescent="0.35">
      <c r="A336">
        <v>334</v>
      </c>
      <c r="B336" t="s">
        <v>720</v>
      </c>
      <c r="C336" s="3" t="s">
        <v>721</v>
      </c>
      <c r="D336" s="11">
        <v>66200</v>
      </c>
      <c r="E336" s="11">
        <v>123538</v>
      </c>
      <c r="F336" s="12">
        <f t="shared" si="23"/>
        <v>1.8661329305135952</v>
      </c>
      <c r="G336" t="s">
        <v>20</v>
      </c>
      <c r="H336">
        <v>1113</v>
      </c>
      <c r="I336" s="8">
        <f t="shared" si="24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6">
        <f t="shared" si="21"/>
        <v>43110.25</v>
      </c>
      <c r="O336" s="1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 s="1"/>
      <c r="V336" s="1"/>
      <c r="W336" s="1"/>
      <c r="X336" s="1"/>
    </row>
    <row r="337" spans="1:24" x14ac:dyDescent="0.35">
      <c r="A337">
        <v>335</v>
      </c>
      <c r="B337" t="s">
        <v>722</v>
      </c>
      <c r="C337" s="3" t="s">
        <v>723</v>
      </c>
      <c r="D337" s="11">
        <v>173800</v>
      </c>
      <c r="E337" s="11">
        <v>198628</v>
      </c>
      <c r="F337" s="12">
        <f t="shared" si="23"/>
        <v>1.1428538550057536</v>
      </c>
      <c r="G337" t="s">
        <v>20</v>
      </c>
      <c r="H337">
        <v>2283</v>
      </c>
      <c r="I337" s="8">
        <f t="shared" si="24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6">
        <f t="shared" si="21"/>
        <v>43784.25</v>
      </c>
      <c r="O337" s="1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 s="1"/>
      <c r="V337" s="1"/>
      <c r="W337" s="1"/>
      <c r="X337" s="1"/>
    </row>
    <row r="338" spans="1:24" x14ac:dyDescent="0.35">
      <c r="A338">
        <v>336</v>
      </c>
      <c r="B338" t="s">
        <v>724</v>
      </c>
      <c r="C338" s="3" t="s">
        <v>725</v>
      </c>
      <c r="D338" s="11">
        <v>70700</v>
      </c>
      <c r="E338" s="11">
        <v>68602</v>
      </c>
      <c r="F338" s="12">
        <f t="shared" si="23"/>
        <v>0.97032531824611035</v>
      </c>
      <c r="G338" t="s">
        <v>14</v>
      </c>
      <c r="H338">
        <v>1072</v>
      </c>
      <c r="I338" s="8">
        <f t="shared" si="24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6">
        <f t="shared" si="21"/>
        <v>40527.25</v>
      </c>
      <c r="O338" s="1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 s="1"/>
      <c r="V338" s="1"/>
      <c r="W338" s="1"/>
      <c r="X338" s="1"/>
    </row>
    <row r="339" spans="1:24" x14ac:dyDescent="0.35">
      <c r="A339">
        <v>337</v>
      </c>
      <c r="B339" t="s">
        <v>726</v>
      </c>
      <c r="C339" s="3" t="s">
        <v>727</v>
      </c>
      <c r="D339" s="11">
        <v>94500</v>
      </c>
      <c r="E339" s="11">
        <v>116064</v>
      </c>
      <c r="F339" s="12">
        <f t="shared" si="23"/>
        <v>1.2281904761904763</v>
      </c>
      <c r="G339" t="s">
        <v>20</v>
      </c>
      <c r="H339">
        <v>1095</v>
      </c>
      <c r="I339" s="8">
        <f t="shared" si="24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6">
        <f t="shared" si="21"/>
        <v>43780.25</v>
      </c>
      <c r="O339" s="1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 s="1"/>
      <c r="V339" s="1"/>
      <c r="W339" s="1"/>
      <c r="X339" s="1"/>
    </row>
    <row r="340" spans="1:24" x14ac:dyDescent="0.35">
      <c r="A340">
        <v>338</v>
      </c>
      <c r="B340" t="s">
        <v>728</v>
      </c>
      <c r="C340" s="3" t="s">
        <v>729</v>
      </c>
      <c r="D340" s="11">
        <v>69800</v>
      </c>
      <c r="E340" s="11">
        <v>125042</v>
      </c>
      <c r="F340" s="12">
        <f t="shared" si="23"/>
        <v>1.7914326647564469</v>
      </c>
      <c r="G340" t="s">
        <v>20</v>
      </c>
      <c r="H340">
        <v>1690</v>
      </c>
      <c r="I340" s="8">
        <f t="shared" si="24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6">
        <f t="shared" si="21"/>
        <v>40821.208333333336</v>
      </c>
      <c r="O340" s="1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 s="1"/>
      <c r="V340" s="1"/>
      <c r="W340" s="1"/>
      <c r="X340" s="1"/>
    </row>
    <row r="341" spans="1:24" x14ac:dyDescent="0.35">
      <c r="A341">
        <v>339</v>
      </c>
      <c r="B341" t="s">
        <v>730</v>
      </c>
      <c r="C341" s="3" t="s">
        <v>731</v>
      </c>
      <c r="D341" s="11">
        <v>136300</v>
      </c>
      <c r="E341" s="11">
        <v>108974</v>
      </c>
      <c r="F341" s="12">
        <f t="shared" si="23"/>
        <v>0.79951577402787966</v>
      </c>
      <c r="G341" t="s">
        <v>74</v>
      </c>
      <c r="H341">
        <v>1297</v>
      </c>
      <c r="I341" s="8">
        <f t="shared" si="2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6">
        <f t="shared" si="21"/>
        <v>42949.208333333328</v>
      </c>
      <c r="O341" s="1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 s="1"/>
      <c r="V341" s="1"/>
      <c r="W341" s="1"/>
      <c r="X341" s="1"/>
    </row>
    <row r="342" spans="1:24" x14ac:dyDescent="0.35">
      <c r="A342">
        <v>340</v>
      </c>
      <c r="B342" t="s">
        <v>732</v>
      </c>
      <c r="C342" s="3" t="s">
        <v>733</v>
      </c>
      <c r="D342" s="11">
        <v>37100</v>
      </c>
      <c r="E342" s="11">
        <v>34964</v>
      </c>
      <c r="F342" s="12">
        <f t="shared" si="23"/>
        <v>0.94242587601078165</v>
      </c>
      <c r="G342" t="s">
        <v>14</v>
      </c>
      <c r="H342">
        <v>393</v>
      </c>
      <c r="I342" s="8">
        <f t="shared" si="2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6">
        <f t="shared" si="21"/>
        <v>40889.25</v>
      </c>
      <c r="O342" s="1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 s="1"/>
      <c r="V342" s="1"/>
      <c r="W342" s="1"/>
      <c r="X342" s="1"/>
    </row>
    <row r="343" spans="1:24" ht="31" x14ac:dyDescent="0.35">
      <c r="A343">
        <v>341</v>
      </c>
      <c r="B343" t="s">
        <v>734</v>
      </c>
      <c r="C343" s="3" t="s">
        <v>735</v>
      </c>
      <c r="D343" s="11">
        <v>114300</v>
      </c>
      <c r="E343" s="11">
        <v>96777</v>
      </c>
      <c r="F343" s="12">
        <f t="shared" si="23"/>
        <v>0.84669291338582675</v>
      </c>
      <c r="G343" t="s">
        <v>14</v>
      </c>
      <c r="H343">
        <v>1257</v>
      </c>
      <c r="I343" s="8">
        <f t="shared" si="2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6">
        <f t="shared" si="21"/>
        <v>42244.208333333328</v>
      </c>
      <c r="O343" s="1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 s="1"/>
      <c r="V343" s="1"/>
      <c r="W343" s="1"/>
      <c r="X343" s="1"/>
    </row>
    <row r="344" spans="1:24" x14ac:dyDescent="0.35">
      <c r="A344">
        <v>342</v>
      </c>
      <c r="B344" t="s">
        <v>736</v>
      </c>
      <c r="C344" s="3" t="s">
        <v>737</v>
      </c>
      <c r="D344" s="11">
        <v>47900</v>
      </c>
      <c r="E344" s="11">
        <v>31864</v>
      </c>
      <c r="F344" s="12">
        <f t="shared" si="23"/>
        <v>0.66521920668058454</v>
      </c>
      <c r="G344" t="s">
        <v>14</v>
      </c>
      <c r="H344">
        <v>328</v>
      </c>
      <c r="I344" s="8">
        <f t="shared" si="2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6">
        <f t="shared" si="21"/>
        <v>41475.208333333336</v>
      </c>
      <c r="O344" s="1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 s="1"/>
      <c r="V344" s="1"/>
      <c r="W344" s="1"/>
      <c r="X344" s="1"/>
    </row>
    <row r="345" spans="1:24" x14ac:dyDescent="0.35">
      <c r="A345">
        <v>343</v>
      </c>
      <c r="B345" t="s">
        <v>738</v>
      </c>
      <c r="C345" s="3" t="s">
        <v>739</v>
      </c>
      <c r="D345" s="11">
        <v>9000</v>
      </c>
      <c r="E345" s="11">
        <v>4853</v>
      </c>
      <c r="F345" s="12">
        <f t="shared" si="23"/>
        <v>0.53922222222222227</v>
      </c>
      <c r="G345" t="s">
        <v>14</v>
      </c>
      <c r="H345">
        <v>147</v>
      </c>
      <c r="I345" s="8">
        <f t="shared" si="2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6">
        <f t="shared" si="21"/>
        <v>41597.25</v>
      </c>
      <c r="O345" s="1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 s="1"/>
      <c r="V345" s="1"/>
      <c r="W345" s="1"/>
      <c r="X345" s="1"/>
    </row>
    <row r="346" spans="1:24" x14ac:dyDescent="0.35">
      <c r="A346">
        <v>344</v>
      </c>
      <c r="B346" t="s">
        <v>740</v>
      </c>
      <c r="C346" s="3" t="s">
        <v>741</v>
      </c>
      <c r="D346" s="11">
        <v>197600</v>
      </c>
      <c r="E346" s="11">
        <v>82959</v>
      </c>
      <c r="F346" s="12">
        <f t="shared" si="23"/>
        <v>0.41983299595141699</v>
      </c>
      <c r="G346" t="s">
        <v>14</v>
      </c>
      <c r="H346">
        <v>830</v>
      </c>
      <c r="I346" s="8">
        <f t="shared" si="2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6">
        <f t="shared" si="21"/>
        <v>43122.25</v>
      </c>
      <c r="O346" s="1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 s="1"/>
      <c r="V346" s="1"/>
      <c r="W346" s="1"/>
      <c r="X346" s="1"/>
    </row>
    <row r="347" spans="1:24" x14ac:dyDescent="0.35">
      <c r="A347">
        <v>345</v>
      </c>
      <c r="B347" t="s">
        <v>742</v>
      </c>
      <c r="C347" s="3" t="s">
        <v>743</v>
      </c>
      <c r="D347" s="11">
        <v>157600</v>
      </c>
      <c r="E347" s="11">
        <v>23159</v>
      </c>
      <c r="F347" s="12">
        <f t="shared" si="23"/>
        <v>0.14694796954314721</v>
      </c>
      <c r="G347" t="s">
        <v>14</v>
      </c>
      <c r="H347">
        <v>331</v>
      </c>
      <c r="I347" s="8">
        <f t="shared" si="2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6">
        <f t="shared" si="21"/>
        <v>42194.208333333328</v>
      </c>
      <c r="O347" s="1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 s="1"/>
      <c r="V347" s="1"/>
      <c r="W347" s="1"/>
      <c r="X347" s="1"/>
    </row>
    <row r="348" spans="1:24" x14ac:dyDescent="0.35">
      <c r="A348">
        <v>346</v>
      </c>
      <c r="B348" t="s">
        <v>744</v>
      </c>
      <c r="C348" s="3" t="s">
        <v>745</v>
      </c>
      <c r="D348" s="11">
        <v>8000</v>
      </c>
      <c r="E348" s="11">
        <v>2758</v>
      </c>
      <c r="F348" s="12">
        <f t="shared" si="23"/>
        <v>0.34475</v>
      </c>
      <c r="G348" t="s">
        <v>14</v>
      </c>
      <c r="H348">
        <v>25</v>
      </c>
      <c r="I348" s="8">
        <f t="shared" si="24"/>
        <v>110.32</v>
      </c>
      <c r="J348" t="s">
        <v>21</v>
      </c>
      <c r="K348" t="s">
        <v>22</v>
      </c>
      <c r="L348">
        <v>1503550800</v>
      </c>
      <c r="M348">
        <v>1508302800</v>
      </c>
      <c r="N348" s="16">
        <f t="shared" si="21"/>
        <v>42971.208333333328</v>
      </c>
      <c r="O348" s="1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 s="1"/>
      <c r="V348" s="1"/>
      <c r="W348" s="1"/>
      <c r="X348" s="1"/>
    </row>
    <row r="349" spans="1:24" x14ac:dyDescent="0.35">
      <c r="A349">
        <v>347</v>
      </c>
      <c r="B349" t="s">
        <v>746</v>
      </c>
      <c r="C349" s="3" t="s">
        <v>747</v>
      </c>
      <c r="D349" s="11">
        <v>900</v>
      </c>
      <c r="E349" s="11">
        <v>12607</v>
      </c>
      <c r="F349" s="12">
        <f t="shared" si="23"/>
        <v>14.007777777777777</v>
      </c>
      <c r="G349" t="s">
        <v>20</v>
      </c>
      <c r="H349">
        <v>191</v>
      </c>
      <c r="I349" s="8">
        <f t="shared" si="2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6">
        <f t="shared" si="21"/>
        <v>42046.25</v>
      </c>
      <c r="O349" s="1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 s="1"/>
      <c r="V349" s="1"/>
      <c r="W349" s="1"/>
      <c r="X349" s="1"/>
    </row>
    <row r="350" spans="1:24" x14ac:dyDescent="0.35">
      <c r="A350">
        <v>348</v>
      </c>
      <c r="B350" t="s">
        <v>748</v>
      </c>
      <c r="C350" s="3" t="s">
        <v>749</v>
      </c>
      <c r="D350" s="11">
        <v>199000</v>
      </c>
      <c r="E350" s="11">
        <v>142823</v>
      </c>
      <c r="F350" s="12">
        <f t="shared" si="23"/>
        <v>0.71770351758793971</v>
      </c>
      <c r="G350" t="s">
        <v>14</v>
      </c>
      <c r="H350">
        <v>3483</v>
      </c>
      <c r="I350" s="8">
        <f t="shared" si="2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6">
        <f t="shared" si="21"/>
        <v>42782.25</v>
      </c>
      <c r="O350" s="1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 s="1"/>
      <c r="V350" s="1"/>
      <c r="W350" s="1"/>
      <c r="X350" s="1"/>
    </row>
    <row r="351" spans="1:24" x14ac:dyDescent="0.35">
      <c r="A351">
        <v>349</v>
      </c>
      <c r="B351" t="s">
        <v>750</v>
      </c>
      <c r="C351" s="3" t="s">
        <v>751</v>
      </c>
      <c r="D351" s="11">
        <v>180800</v>
      </c>
      <c r="E351" s="11">
        <v>95958</v>
      </c>
      <c r="F351" s="12">
        <f t="shared" si="23"/>
        <v>0.53074115044247783</v>
      </c>
      <c r="G351" t="s">
        <v>14</v>
      </c>
      <c r="H351">
        <v>923</v>
      </c>
      <c r="I351" s="8">
        <f t="shared" si="2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6">
        <f t="shared" si="21"/>
        <v>42930.208333333328</v>
      </c>
      <c r="O351" s="1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 s="1"/>
      <c r="V351" s="1"/>
      <c r="W351" s="1"/>
      <c r="X351" s="1"/>
    </row>
    <row r="352" spans="1:24" x14ac:dyDescent="0.35">
      <c r="A352">
        <v>350</v>
      </c>
      <c r="B352" t="s">
        <v>752</v>
      </c>
      <c r="C352" s="3" t="s">
        <v>753</v>
      </c>
      <c r="D352" s="11">
        <v>100</v>
      </c>
      <c r="E352" s="11">
        <v>5</v>
      </c>
      <c r="F352" s="12">
        <f t="shared" si="23"/>
        <v>0.05</v>
      </c>
      <c r="G352" t="s">
        <v>14</v>
      </c>
      <c r="H352">
        <v>1</v>
      </c>
      <c r="I352" s="8">
        <f t="shared" si="24"/>
        <v>5</v>
      </c>
      <c r="J352" t="s">
        <v>21</v>
      </c>
      <c r="K352" t="s">
        <v>22</v>
      </c>
      <c r="L352">
        <v>1432098000</v>
      </c>
      <c r="M352">
        <v>1433653200</v>
      </c>
      <c r="N352" s="16">
        <f t="shared" si="21"/>
        <v>42144.208333333328</v>
      </c>
      <c r="O352" s="1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 s="1"/>
      <c r="V352" s="1"/>
      <c r="W352" s="1"/>
      <c r="X352" s="1"/>
    </row>
    <row r="353" spans="1:24" x14ac:dyDescent="0.35">
      <c r="A353">
        <v>351</v>
      </c>
      <c r="B353" t="s">
        <v>754</v>
      </c>
      <c r="C353" s="3" t="s">
        <v>755</v>
      </c>
      <c r="D353" s="11">
        <v>74100</v>
      </c>
      <c r="E353" s="11">
        <v>94631</v>
      </c>
      <c r="F353" s="12">
        <f t="shared" si="23"/>
        <v>1.2770715249662619</v>
      </c>
      <c r="G353" t="s">
        <v>20</v>
      </c>
      <c r="H353">
        <v>2013</v>
      </c>
      <c r="I353" s="8">
        <f t="shared" si="2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6">
        <f t="shared" si="21"/>
        <v>42240.208333333328</v>
      </c>
      <c r="O353" s="1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 s="1"/>
      <c r="V353" s="1"/>
      <c r="W353" s="1"/>
      <c r="X353" s="1"/>
    </row>
    <row r="354" spans="1:24" x14ac:dyDescent="0.35">
      <c r="A354">
        <v>352</v>
      </c>
      <c r="B354" t="s">
        <v>756</v>
      </c>
      <c r="C354" s="3" t="s">
        <v>757</v>
      </c>
      <c r="D354" s="11">
        <v>2800</v>
      </c>
      <c r="E354" s="11">
        <v>977</v>
      </c>
      <c r="F354" s="12">
        <f t="shared" si="23"/>
        <v>0.34892857142857142</v>
      </c>
      <c r="G354" t="s">
        <v>14</v>
      </c>
      <c r="H354">
        <v>33</v>
      </c>
      <c r="I354" s="8">
        <f t="shared" si="2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6">
        <f t="shared" si="21"/>
        <v>42315.25</v>
      </c>
      <c r="O354" s="1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 s="1"/>
      <c r="V354" s="1"/>
      <c r="W354" s="1"/>
      <c r="X354" s="1"/>
    </row>
    <row r="355" spans="1:24" x14ac:dyDescent="0.35">
      <c r="A355">
        <v>353</v>
      </c>
      <c r="B355" t="s">
        <v>758</v>
      </c>
      <c r="C355" s="3" t="s">
        <v>759</v>
      </c>
      <c r="D355" s="11">
        <v>33600</v>
      </c>
      <c r="E355" s="11">
        <v>137961</v>
      </c>
      <c r="F355" s="12">
        <f t="shared" si="23"/>
        <v>4.105982142857143</v>
      </c>
      <c r="G355" t="s">
        <v>20</v>
      </c>
      <c r="H355">
        <v>1703</v>
      </c>
      <c r="I355" s="8">
        <f t="shared" si="2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6">
        <f t="shared" si="21"/>
        <v>43651.208333333328</v>
      </c>
      <c r="O355" s="1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 s="1"/>
      <c r="V355" s="1"/>
      <c r="W355" s="1"/>
      <c r="X355" s="1"/>
    </row>
    <row r="356" spans="1:24" x14ac:dyDescent="0.35">
      <c r="A356">
        <v>354</v>
      </c>
      <c r="B356" t="s">
        <v>760</v>
      </c>
      <c r="C356" s="3" t="s">
        <v>761</v>
      </c>
      <c r="D356" s="11">
        <v>6100</v>
      </c>
      <c r="E356" s="11">
        <v>7548</v>
      </c>
      <c r="F356" s="12">
        <f t="shared" si="23"/>
        <v>1.2373770491803278</v>
      </c>
      <c r="G356" t="s">
        <v>20</v>
      </c>
      <c r="H356">
        <v>80</v>
      </c>
      <c r="I356" s="8">
        <f t="shared" si="24"/>
        <v>94.35</v>
      </c>
      <c r="J356" t="s">
        <v>36</v>
      </c>
      <c r="K356" t="s">
        <v>37</v>
      </c>
      <c r="L356">
        <v>1378184400</v>
      </c>
      <c r="M356">
        <v>1378789200</v>
      </c>
      <c r="N356" s="16">
        <f t="shared" si="21"/>
        <v>41520.208333333336</v>
      </c>
      <c r="O356" s="1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 s="1"/>
      <c r="V356" s="1"/>
      <c r="W356" s="1"/>
      <c r="X356" s="1"/>
    </row>
    <row r="357" spans="1:24" x14ac:dyDescent="0.35">
      <c r="A357">
        <v>355</v>
      </c>
      <c r="B357" t="s">
        <v>762</v>
      </c>
      <c r="C357" s="3" t="s">
        <v>763</v>
      </c>
      <c r="D357" s="11">
        <v>3800</v>
      </c>
      <c r="E357" s="11">
        <v>2241</v>
      </c>
      <c r="F357" s="12">
        <f t="shared" si="23"/>
        <v>0.58973684210526311</v>
      </c>
      <c r="G357" t="s">
        <v>47</v>
      </c>
      <c r="H357">
        <v>86</v>
      </c>
      <c r="I357" s="8">
        <f t="shared" si="2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6">
        <f t="shared" si="21"/>
        <v>42757.25</v>
      </c>
      <c r="O357" s="1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 s="1"/>
      <c r="V357" s="1"/>
      <c r="W357" s="1"/>
      <c r="X357" s="1"/>
    </row>
    <row r="358" spans="1:24" x14ac:dyDescent="0.35">
      <c r="A358">
        <v>356</v>
      </c>
      <c r="B358" t="s">
        <v>764</v>
      </c>
      <c r="C358" s="3" t="s">
        <v>765</v>
      </c>
      <c r="D358" s="11">
        <v>9300</v>
      </c>
      <c r="E358" s="11">
        <v>3431</v>
      </c>
      <c r="F358" s="12">
        <f t="shared" si="23"/>
        <v>0.36892473118279567</v>
      </c>
      <c r="G358" t="s">
        <v>14</v>
      </c>
      <c r="H358">
        <v>40</v>
      </c>
      <c r="I358" s="8">
        <f t="shared" si="2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6">
        <f t="shared" si="21"/>
        <v>40922.25</v>
      </c>
      <c r="O358" s="1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 s="1"/>
      <c r="V358" s="1"/>
      <c r="W358" s="1"/>
      <c r="X358" s="1"/>
    </row>
    <row r="359" spans="1:24" x14ac:dyDescent="0.35">
      <c r="A359">
        <v>357</v>
      </c>
      <c r="B359" t="s">
        <v>766</v>
      </c>
      <c r="C359" s="3" t="s">
        <v>767</v>
      </c>
      <c r="D359" s="11">
        <v>2300</v>
      </c>
      <c r="E359" s="11">
        <v>4253</v>
      </c>
      <c r="F359" s="12">
        <f t="shared" si="23"/>
        <v>1.8491304347826087</v>
      </c>
      <c r="G359" t="s">
        <v>20</v>
      </c>
      <c r="H359">
        <v>41</v>
      </c>
      <c r="I359" s="8">
        <f t="shared" si="2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6">
        <f t="shared" si="21"/>
        <v>42250.208333333328</v>
      </c>
      <c r="O359" s="1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 s="1"/>
      <c r="V359" s="1"/>
      <c r="W359" s="1"/>
      <c r="X359" s="1"/>
    </row>
    <row r="360" spans="1:24" x14ac:dyDescent="0.35">
      <c r="A360">
        <v>358</v>
      </c>
      <c r="B360" t="s">
        <v>768</v>
      </c>
      <c r="C360" s="3" t="s">
        <v>769</v>
      </c>
      <c r="D360" s="11">
        <v>9700</v>
      </c>
      <c r="E360" s="11">
        <v>1146</v>
      </c>
      <c r="F360" s="12">
        <f t="shared" si="23"/>
        <v>0.11814432989690722</v>
      </c>
      <c r="G360" t="s">
        <v>14</v>
      </c>
      <c r="H360">
        <v>23</v>
      </c>
      <c r="I360" s="8">
        <f t="shared" si="2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6">
        <f t="shared" si="21"/>
        <v>43322.208333333328</v>
      </c>
      <c r="O360" s="1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 s="1"/>
      <c r="V360" s="1"/>
      <c r="W360" s="1"/>
      <c r="X360" s="1"/>
    </row>
    <row r="361" spans="1:24" x14ac:dyDescent="0.35">
      <c r="A361">
        <v>359</v>
      </c>
      <c r="B361" t="s">
        <v>770</v>
      </c>
      <c r="C361" s="3" t="s">
        <v>771</v>
      </c>
      <c r="D361" s="11">
        <v>4000</v>
      </c>
      <c r="E361" s="11">
        <v>11948</v>
      </c>
      <c r="F361" s="12">
        <f t="shared" si="23"/>
        <v>2.9870000000000001</v>
      </c>
      <c r="G361" t="s">
        <v>20</v>
      </c>
      <c r="H361">
        <v>187</v>
      </c>
      <c r="I361" s="8">
        <f t="shared" si="2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6">
        <f t="shared" si="21"/>
        <v>40782.208333333336</v>
      </c>
      <c r="O361" s="1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 s="1"/>
      <c r="V361" s="1"/>
      <c r="W361" s="1"/>
      <c r="X361" s="1"/>
    </row>
    <row r="362" spans="1:24" x14ac:dyDescent="0.35">
      <c r="A362">
        <v>360</v>
      </c>
      <c r="B362" t="s">
        <v>772</v>
      </c>
      <c r="C362" s="3" t="s">
        <v>773</v>
      </c>
      <c r="D362" s="11">
        <v>59700</v>
      </c>
      <c r="E362" s="11">
        <v>135132</v>
      </c>
      <c r="F362" s="12">
        <f t="shared" si="23"/>
        <v>2.2635175879396985</v>
      </c>
      <c r="G362" t="s">
        <v>20</v>
      </c>
      <c r="H362">
        <v>2875</v>
      </c>
      <c r="I362" s="8">
        <f t="shared" si="2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6">
        <f t="shared" si="21"/>
        <v>40544.25</v>
      </c>
      <c r="O362" s="1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 s="1"/>
      <c r="V362" s="1"/>
      <c r="W362" s="1"/>
      <c r="X362" s="1"/>
    </row>
    <row r="363" spans="1:24" x14ac:dyDescent="0.35">
      <c r="A363">
        <v>361</v>
      </c>
      <c r="B363" t="s">
        <v>774</v>
      </c>
      <c r="C363" s="3" t="s">
        <v>775</v>
      </c>
      <c r="D363" s="11">
        <v>5500</v>
      </c>
      <c r="E363" s="11">
        <v>9546</v>
      </c>
      <c r="F363" s="12">
        <f t="shared" si="23"/>
        <v>1.7356363636363636</v>
      </c>
      <c r="G363" t="s">
        <v>20</v>
      </c>
      <c r="H363">
        <v>88</v>
      </c>
      <c r="I363" s="8">
        <f t="shared" si="2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6">
        <f t="shared" si="21"/>
        <v>43015.208333333328</v>
      </c>
      <c r="O363" s="1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 s="1"/>
      <c r="V363" s="1"/>
      <c r="W363" s="1"/>
      <c r="X363" s="1"/>
    </row>
    <row r="364" spans="1:24" x14ac:dyDescent="0.35">
      <c r="A364">
        <v>362</v>
      </c>
      <c r="B364" t="s">
        <v>776</v>
      </c>
      <c r="C364" s="3" t="s">
        <v>777</v>
      </c>
      <c r="D364" s="11">
        <v>3700</v>
      </c>
      <c r="E364" s="11">
        <v>13755</v>
      </c>
      <c r="F364" s="12">
        <f t="shared" si="23"/>
        <v>3.7175675675675675</v>
      </c>
      <c r="G364" t="s">
        <v>20</v>
      </c>
      <c r="H364">
        <v>191</v>
      </c>
      <c r="I364" s="8">
        <f t="shared" si="2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6">
        <f t="shared" si="21"/>
        <v>40570.25</v>
      </c>
      <c r="O364" s="1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 s="1"/>
      <c r="V364" s="1"/>
      <c r="W364" s="1"/>
      <c r="X364" s="1"/>
    </row>
    <row r="365" spans="1:24" x14ac:dyDescent="0.35">
      <c r="A365">
        <v>363</v>
      </c>
      <c r="B365" t="s">
        <v>778</v>
      </c>
      <c r="C365" s="3" t="s">
        <v>779</v>
      </c>
      <c r="D365" s="11">
        <v>5200</v>
      </c>
      <c r="E365" s="11">
        <v>8330</v>
      </c>
      <c r="F365" s="12">
        <f t="shared" si="23"/>
        <v>1.601923076923077</v>
      </c>
      <c r="G365" t="s">
        <v>20</v>
      </c>
      <c r="H365">
        <v>139</v>
      </c>
      <c r="I365" s="8">
        <f t="shared" si="2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6">
        <f t="shared" si="21"/>
        <v>40904.25</v>
      </c>
      <c r="O365" s="1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 s="1"/>
      <c r="V365" s="1"/>
      <c r="W365" s="1"/>
      <c r="X365" s="1"/>
    </row>
    <row r="366" spans="1:24" x14ac:dyDescent="0.35">
      <c r="A366">
        <v>364</v>
      </c>
      <c r="B366" t="s">
        <v>780</v>
      </c>
      <c r="C366" s="3" t="s">
        <v>781</v>
      </c>
      <c r="D366" s="11">
        <v>900</v>
      </c>
      <c r="E366" s="11">
        <v>14547</v>
      </c>
      <c r="F366" s="12">
        <f t="shared" si="23"/>
        <v>16.163333333333334</v>
      </c>
      <c r="G366" t="s">
        <v>20</v>
      </c>
      <c r="H366">
        <v>186</v>
      </c>
      <c r="I366" s="8">
        <f t="shared" si="2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6">
        <f t="shared" si="21"/>
        <v>43164.25</v>
      </c>
      <c r="O366" s="1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 s="1"/>
      <c r="V366" s="1"/>
      <c r="W366" s="1"/>
      <c r="X366" s="1"/>
    </row>
    <row r="367" spans="1:24" x14ac:dyDescent="0.35">
      <c r="A367">
        <v>365</v>
      </c>
      <c r="B367" t="s">
        <v>782</v>
      </c>
      <c r="C367" s="3" t="s">
        <v>783</v>
      </c>
      <c r="D367" s="11">
        <v>1600</v>
      </c>
      <c r="E367" s="11">
        <v>11735</v>
      </c>
      <c r="F367" s="12">
        <f t="shared" si="23"/>
        <v>7.3343749999999996</v>
      </c>
      <c r="G367" t="s">
        <v>20</v>
      </c>
      <c r="H367">
        <v>112</v>
      </c>
      <c r="I367" s="8">
        <f t="shared" si="2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6">
        <f t="shared" si="21"/>
        <v>42733.25</v>
      </c>
      <c r="O367" s="1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 s="1"/>
      <c r="V367" s="1"/>
      <c r="W367" s="1"/>
      <c r="X367" s="1"/>
    </row>
    <row r="368" spans="1:24" x14ac:dyDescent="0.35">
      <c r="A368">
        <v>366</v>
      </c>
      <c r="B368" t="s">
        <v>784</v>
      </c>
      <c r="C368" s="3" t="s">
        <v>785</v>
      </c>
      <c r="D368" s="11">
        <v>1800</v>
      </c>
      <c r="E368" s="11">
        <v>10658</v>
      </c>
      <c r="F368" s="12">
        <f t="shared" si="23"/>
        <v>5.9211111111111112</v>
      </c>
      <c r="G368" t="s">
        <v>20</v>
      </c>
      <c r="H368">
        <v>101</v>
      </c>
      <c r="I368" s="8">
        <f t="shared" si="2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6">
        <f t="shared" si="21"/>
        <v>40546.25</v>
      </c>
      <c r="O368" s="1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 s="1"/>
      <c r="V368" s="1"/>
      <c r="W368" s="1"/>
      <c r="X368" s="1"/>
    </row>
    <row r="369" spans="1:24" x14ac:dyDescent="0.35">
      <c r="A369">
        <v>367</v>
      </c>
      <c r="B369" t="s">
        <v>786</v>
      </c>
      <c r="C369" s="3" t="s">
        <v>787</v>
      </c>
      <c r="D369" s="11">
        <v>9900</v>
      </c>
      <c r="E369" s="11">
        <v>1870</v>
      </c>
      <c r="F369" s="12">
        <f t="shared" si="23"/>
        <v>0.18888888888888888</v>
      </c>
      <c r="G369" t="s">
        <v>14</v>
      </c>
      <c r="H369">
        <v>75</v>
      </c>
      <c r="I369" s="8">
        <f t="shared" si="2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6">
        <f t="shared" si="21"/>
        <v>41930.208333333336</v>
      </c>
      <c r="O369" s="1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 s="1"/>
      <c r="V369" s="1"/>
      <c r="W369" s="1"/>
      <c r="X369" s="1"/>
    </row>
    <row r="370" spans="1:24" x14ac:dyDescent="0.35">
      <c r="A370">
        <v>368</v>
      </c>
      <c r="B370" t="s">
        <v>788</v>
      </c>
      <c r="C370" s="3" t="s">
        <v>789</v>
      </c>
      <c r="D370" s="11">
        <v>5200</v>
      </c>
      <c r="E370" s="11">
        <v>14394</v>
      </c>
      <c r="F370" s="12">
        <f t="shared" si="23"/>
        <v>2.7680769230769231</v>
      </c>
      <c r="G370" t="s">
        <v>20</v>
      </c>
      <c r="H370">
        <v>206</v>
      </c>
      <c r="I370" s="8">
        <f t="shared" si="2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6">
        <f t="shared" si="21"/>
        <v>40464.208333333336</v>
      </c>
      <c r="O370" s="1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 s="1"/>
      <c r="V370" s="1"/>
      <c r="W370" s="1"/>
      <c r="X370" s="1"/>
    </row>
    <row r="371" spans="1:24" x14ac:dyDescent="0.35">
      <c r="A371">
        <v>369</v>
      </c>
      <c r="B371" t="s">
        <v>790</v>
      </c>
      <c r="C371" s="3" t="s">
        <v>791</v>
      </c>
      <c r="D371" s="11">
        <v>5400</v>
      </c>
      <c r="E371" s="11">
        <v>14743</v>
      </c>
      <c r="F371" s="12">
        <f t="shared" si="23"/>
        <v>2.730185185185185</v>
      </c>
      <c r="G371" t="s">
        <v>20</v>
      </c>
      <c r="H371">
        <v>154</v>
      </c>
      <c r="I371" s="8">
        <f t="shared" si="2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6">
        <f t="shared" si="21"/>
        <v>41308.25</v>
      </c>
      <c r="O371" s="1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 s="1"/>
      <c r="V371" s="1"/>
      <c r="W371" s="1"/>
      <c r="X371" s="1"/>
    </row>
    <row r="372" spans="1:24" x14ac:dyDescent="0.35">
      <c r="A372">
        <v>370</v>
      </c>
      <c r="B372" t="s">
        <v>792</v>
      </c>
      <c r="C372" s="3" t="s">
        <v>793</v>
      </c>
      <c r="D372" s="11">
        <v>112300</v>
      </c>
      <c r="E372" s="11">
        <v>178965</v>
      </c>
      <c r="F372" s="12">
        <f t="shared" si="23"/>
        <v>1.593633125556545</v>
      </c>
      <c r="G372" t="s">
        <v>20</v>
      </c>
      <c r="H372">
        <v>5966</v>
      </c>
      <c r="I372" s="8">
        <f t="shared" si="2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6">
        <f t="shared" si="21"/>
        <v>43570.208333333328</v>
      </c>
      <c r="O372" s="1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 s="1"/>
      <c r="V372" s="1"/>
      <c r="W372" s="1"/>
      <c r="X372" s="1"/>
    </row>
    <row r="373" spans="1:24" x14ac:dyDescent="0.35">
      <c r="A373">
        <v>371</v>
      </c>
      <c r="B373" t="s">
        <v>794</v>
      </c>
      <c r="C373" s="3" t="s">
        <v>795</v>
      </c>
      <c r="D373" s="11">
        <v>189200</v>
      </c>
      <c r="E373" s="11">
        <v>128410</v>
      </c>
      <c r="F373" s="12">
        <f t="shared" si="23"/>
        <v>0.67869978858350954</v>
      </c>
      <c r="G373" t="s">
        <v>14</v>
      </c>
      <c r="H373">
        <v>2176</v>
      </c>
      <c r="I373" s="8">
        <f t="shared" si="2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6">
        <f t="shared" si="21"/>
        <v>42043.25</v>
      </c>
      <c r="O373" s="1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 s="1"/>
      <c r="V373" s="1"/>
      <c r="W373" s="1"/>
      <c r="X373" s="1"/>
    </row>
    <row r="374" spans="1:24" ht="31" x14ac:dyDescent="0.35">
      <c r="A374">
        <v>372</v>
      </c>
      <c r="B374" t="s">
        <v>796</v>
      </c>
      <c r="C374" s="3" t="s">
        <v>797</v>
      </c>
      <c r="D374" s="11">
        <v>900</v>
      </c>
      <c r="E374" s="11">
        <v>14324</v>
      </c>
      <c r="F374" s="12">
        <f t="shared" si="23"/>
        <v>15.915555555555555</v>
      </c>
      <c r="G374" t="s">
        <v>20</v>
      </c>
      <c r="H374">
        <v>169</v>
      </c>
      <c r="I374" s="8">
        <f t="shared" si="2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6">
        <f t="shared" si="21"/>
        <v>42012.25</v>
      </c>
      <c r="O374" s="1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 s="1"/>
      <c r="V374" s="1"/>
      <c r="W374" s="1"/>
      <c r="X374" s="1"/>
    </row>
    <row r="375" spans="1:24" x14ac:dyDescent="0.35">
      <c r="A375">
        <v>373</v>
      </c>
      <c r="B375" t="s">
        <v>798</v>
      </c>
      <c r="C375" s="3" t="s">
        <v>799</v>
      </c>
      <c r="D375" s="11">
        <v>22500</v>
      </c>
      <c r="E375" s="11">
        <v>164291</v>
      </c>
      <c r="F375" s="12">
        <f t="shared" si="23"/>
        <v>7.3018222222222224</v>
      </c>
      <c r="G375" t="s">
        <v>20</v>
      </c>
      <c r="H375">
        <v>2106</v>
      </c>
      <c r="I375" s="8">
        <f t="shared" si="2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6">
        <f t="shared" si="21"/>
        <v>42964.208333333328</v>
      </c>
      <c r="O375" s="1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 s="1"/>
      <c r="V375" s="1"/>
      <c r="W375" s="1"/>
      <c r="X375" s="1"/>
    </row>
    <row r="376" spans="1:24" ht="31" x14ac:dyDescent="0.35">
      <c r="A376">
        <v>374</v>
      </c>
      <c r="B376" t="s">
        <v>800</v>
      </c>
      <c r="C376" s="3" t="s">
        <v>801</v>
      </c>
      <c r="D376" s="11">
        <v>167400</v>
      </c>
      <c r="E376" s="11">
        <v>22073</v>
      </c>
      <c r="F376" s="12">
        <f t="shared" si="23"/>
        <v>0.13185782556750297</v>
      </c>
      <c r="G376" t="s">
        <v>14</v>
      </c>
      <c r="H376">
        <v>441</v>
      </c>
      <c r="I376" s="8">
        <f t="shared" si="2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6">
        <f t="shared" si="21"/>
        <v>43476.25</v>
      </c>
      <c r="O376" s="1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 s="1"/>
      <c r="V376" s="1"/>
      <c r="W376" s="1"/>
      <c r="X376" s="1"/>
    </row>
    <row r="377" spans="1:24" ht="31" x14ac:dyDescent="0.35">
      <c r="A377">
        <v>375</v>
      </c>
      <c r="B377" t="s">
        <v>802</v>
      </c>
      <c r="C377" s="3" t="s">
        <v>803</v>
      </c>
      <c r="D377" s="11">
        <v>2700</v>
      </c>
      <c r="E377" s="11">
        <v>1479</v>
      </c>
      <c r="F377" s="12">
        <f t="shared" si="23"/>
        <v>0.54777777777777781</v>
      </c>
      <c r="G377" t="s">
        <v>14</v>
      </c>
      <c r="H377">
        <v>25</v>
      </c>
      <c r="I377" s="8">
        <f t="shared" si="24"/>
        <v>59.16</v>
      </c>
      <c r="J377" t="s">
        <v>21</v>
      </c>
      <c r="K377" t="s">
        <v>22</v>
      </c>
      <c r="L377">
        <v>1444971600</v>
      </c>
      <c r="M377">
        <v>1449900000</v>
      </c>
      <c r="N377" s="16">
        <f t="shared" si="21"/>
        <v>42293.208333333328</v>
      </c>
      <c r="O377" s="1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 s="1"/>
      <c r="V377" s="1"/>
      <c r="W377" s="1"/>
      <c r="X377" s="1"/>
    </row>
    <row r="378" spans="1:24" x14ac:dyDescent="0.35">
      <c r="A378">
        <v>376</v>
      </c>
      <c r="B378" t="s">
        <v>804</v>
      </c>
      <c r="C378" s="3" t="s">
        <v>805</v>
      </c>
      <c r="D378" s="11">
        <v>3400</v>
      </c>
      <c r="E378" s="11">
        <v>12275</v>
      </c>
      <c r="F378" s="12">
        <f t="shared" si="23"/>
        <v>3.6102941176470589</v>
      </c>
      <c r="G378" t="s">
        <v>20</v>
      </c>
      <c r="H378">
        <v>131</v>
      </c>
      <c r="I378" s="8">
        <f t="shared" si="2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6">
        <f t="shared" si="21"/>
        <v>41826.208333333336</v>
      </c>
      <c r="O378" s="1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 s="1"/>
      <c r="V378" s="1"/>
      <c r="W378" s="1"/>
      <c r="X378" s="1"/>
    </row>
    <row r="379" spans="1:24" x14ac:dyDescent="0.35">
      <c r="A379">
        <v>377</v>
      </c>
      <c r="B379" t="s">
        <v>806</v>
      </c>
      <c r="C379" s="3" t="s">
        <v>807</v>
      </c>
      <c r="D379" s="11">
        <v>49700</v>
      </c>
      <c r="E379" s="11">
        <v>5098</v>
      </c>
      <c r="F379" s="12">
        <f t="shared" si="23"/>
        <v>0.10257545271629778</v>
      </c>
      <c r="G379" t="s">
        <v>14</v>
      </c>
      <c r="H379">
        <v>127</v>
      </c>
      <c r="I379" s="8">
        <f t="shared" si="2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6">
        <f t="shared" si="21"/>
        <v>43760.208333333328</v>
      </c>
      <c r="O379" s="1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 s="1"/>
      <c r="V379" s="1"/>
      <c r="W379" s="1"/>
      <c r="X379" s="1"/>
    </row>
    <row r="380" spans="1:24" x14ac:dyDescent="0.35">
      <c r="A380">
        <v>378</v>
      </c>
      <c r="B380" t="s">
        <v>808</v>
      </c>
      <c r="C380" s="3" t="s">
        <v>809</v>
      </c>
      <c r="D380" s="11">
        <v>178200</v>
      </c>
      <c r="E380" s="11">
        <v>24882</v>
      </c>
      <c r="F380" s="12">
        <f t="shared" si="23"/>
        <v>0.13962962962962963</v>
      </c>
      <c r="G380" t="s">
        <v>14</v>
      </c>
      <c r="H380">
        <v>355</v>
      </c>
      <c r="I380" s="8">
        <f t="shared" si="2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6">
        <f t="shared" si="21"/>
        <v>43241.208333333328</v>
      </c>
      <c r="O380" s="1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 s="1"/>
      <c r="V380" s="1"/>
      <c r="W380" s="1"/>
      <c r="X380" s="1"/>
    </row>
    <row r="381" spans="1:24" x14ac:dyDescent="0.35">
      <c r="A381">
        <v>379</v>
      </c>
      <c r="B381" t="s">
        <v>810</v>
      </c>
      <c r="C381" s="3" t="s">
        <v>811</v>
      </c>
      <c r="D381" s="11">
        <v>7200</v>
      </c>
      <c r="E381" s="11">
        <v>2912</v>
      </c>
      <c r="F381" s="12">
        <f t="shared" si="23"/>
        <v>0.40444444444444444</v>
      </c>
      <c r="G381" t="s">
        <v>14</v>
      </c>
      <c r="H381">
        <v>44</v>
      </c>
      <c r="I381" s="8">
        <f t="shared" si="2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6">
        <f t="shared" si="21"/>
        <v>40843.208333333336</v>
      </c>
      <c r="O381" s="1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 s="1"/>
      <c r="V381" s="1"/>
      <c r="W381" s="1"/>
      <c r="X381" s="1"/>
    </row>
    <row r="382" spans="1:24" ht="31" x14ac:dyDescent="0.35">
      <c r="A382">
        <v>380</v>
      </c>
      <c r="B382" t="s">
        <v>812</v>
      </c>
      <c r="C382" s="3" t="s">
        <v>813</v>
      </c>
      <c r="D382" s="11">
        <v>2500</v>
      </c>
      <c r="E382" s="11">
        <v>4008</v>
      </c>
      <c r="F382" s="12">
        <f t="shared" si="23"/>
        <v>1.6032</v>
      </c>
      <c r="G382" t="s">
        <v>20</v>
      </c>
      <c r="H382">
        <v>84</v>
      </c>
      <c r="I382" s="8">
        <f t="shared" si="2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6">
        <f t="shared" si="21"/>
        <v>41448.208333333336</v>
      </c>
      <c r="O382" s="1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 s="1"/>
      <c r="V382" s="1"/>
      <c r="W382" s="1"/>
      <c r="X382" s="1"/>
    </row>
    <row r="383" spans="1:24" x14ac:dyDescent="0.35">
      <c r="A383">
        <v>381</v>
      </c>
      <c r="B383" t="s">
        <v>814</v>
      </c>
      <c r="C383" s="3" t="s">
        <v>815</v>
      </c>
      <c r="D383" s="11">
        <v>5300</v>
      </c>
      <c r="E383" s="11">
        <v>9749</v>
      </c>
      <c r="F383" s="12">
        <f t="shared" si="23"/>
        <v>1.8394339622641509</v>
      </c>
      <c r="G383" t="s">
        <v>20</v>
      </c>
      <c r="H383">
        <v>155</v>
      </c>
      <c r="I383" s="8">
        <f t="shared" si="2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6">
        <f t="shared" si="21"/>
        <v>42163.208333333328</v>
      </c>
      <c r="O383" s="1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 s="1"/>
      <c r="V383" s="1"/>
      <c r="W383" s="1"/>
      <c r="X383" s="1"/>
    </row>
    <row r="384" spans="1:24" ht="31" x14ac:dyDescent="0.35">
      <c r="A384">
        <v>382</v>
      </c>
      <c r="B384" t="s">
        <v>816</v>
      </c>
      <c r="C384" s="3" t="s">
        <v>817</v>
      </c>
      <c r="D384" s="11">
        <v>9100</v>
      </c>
      <c r="E384" s="11">
        <v>5803</v>
      </c>
      <c r="F384" s="12">
        <f t="shared" si="23"/>
        <v>0.63769230769230767</v>
      </c>
      <c r="G384" t="s">
        <v>14</v>
      </c>
      <c r="H384">
        <v>67</v>
      </c>
      <c r="I384" s="8">
        <f t="shared" si="2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6">
        <f t="shared" si="21"/>
        <v>43024.208333333328</v>
      </c>
      <c r="O384" s="1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 s="1"/>
      <c r="V384" s="1"/>
      <c r="W384" s="1"/>
      <c r="X384" s="1"/>
    </row>
    <row r="385" spans="1:24" x14ac:dyDescent="0.35">
      <c r="A385">
        <v>383</v>
      </c>
      <c r="B385" t="s">
        <v>818</v>
      </c>
      <c r="C385" s="3" t="s">
        <v>819</v>
      </c>
      <c r="D385" s="11">
        <v>6300</v>
      </c>
      <c r="E385" s="11">
        <v>14199</v>
      </c>
      <c r="F385" s="12">
        <f t="shared" si="23"/>
        <v>2.2538095238095237</v>
      </c>
      <c r="G385" t="s">
        <v>20</v>
      </c>
      <c r="H385">
        <v>189</v>
      </c>
      <c r="I385" s="8">
        <f t="shared" si="2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6">
        <f t="shared" si="21"/>
        <v>43509.25</v>
      </c>
      <c r="O385" s="1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 s="1"/>
      <c r="V385" s="1"/>
      <c r="W385" s="1"/>
      <c r="X385" s="1"/>
    </row>
    <row r="386" spans="1:24" x14ac:dyDescent="0.35">
      <c r="A386">
        <v>384</v>
      </c>
      <c r="B386" t="s">
        <v>820</v>
      </c>
      <c r="C386" s="3" t="s">
        <v>821</v>
      </c>
      <c r="D386" s="11">
        <v>114400</v>
      </c>
      <c r="E386" s="11">
        <v>196779</v>
      </c>
      <c r="F386" s="12">
        <f t="shared" si="23"/>
        <v>1.7200961538461539</v>
      </c>
      <c r="G386" t="s">
        <v>20</v>
      </c>
      <c r="H386">
        <v>4799</v>
      </c>
      <c r="I386" s="8">
        <f t="shared" si="2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6">
        <f t="shared" ref="N386:N449" si="25">(((L386/60)/60)/24)+DATE(1970,1,1)</f>
        <v>42776.25</v>
      </c>
      <c r="O386" s="17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 s="1"/>
      <c r="V386" s="1"/>
      <c r="W386" s="1"/>
      <c r="X386" s="1"/>
    </row>
    <row r="387" spans="1:24" ht="31" x14ac:dyDescent="0.35">
      <c r="A387">
        <v>385</v>
      </c>
      <c r="B387" t="s">
        <v>822</v>
      </c>
      <c r="C387" s="3" t="s">
        <v>823</v>
      </c>
      <c r="D387" s="11">
        <v>38900</v>
      </c>
      <c r="E387" s="11">
        <v>56859</v>
      </c>
      <c r="F387" s="12">
        <f t="shared" ref="F387:F450" si="27">E387/D387</f>
        <v>1.4616709511568124</v>
      </c>
      <c r="G387" t="s">
        <v>20</v>
      </c>
      <c r="H387">
        <v>1137</v>
      </c>
      <c r="I387" s="8">
        <f t="shared" si="2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6">
        <f t="shared" si="25"/>
        <v>43553.208333333328</v>
      </c>
      <c r="O387" s="17">
        <f t="shared" si="26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 s="1"/>
      <c r="V387" s="1"/>
      <c r="W387" s="1"/>
      <c r="X387" s="1"/>
    </row>
    <row r="388" spans="1:24" ht="31" x14ac:dyDescent="0.35">
      <c r="A388">
        <v>386</v>
      </c>
      <c r="B388" t="s">
        <v>824</v>
      </c>
      <c r="C388" s="3" t="s">
        <v>825</v>
      </c>
      <c r="D388" s="11">
        <v>135500</v>
      </c>
      <c r="E388" s="11">
        <v>103554</v>
      </c>
      <c r="F388" s="12">
        <f t="shared" si="27"/>
        <v>0.76423616236162362</v>
      </c>
      <c r="G388" t="s">
        <v>14</v>
      </c>
      <c r="H388">
        <v>1068</v>
      </c>
      <c r="I388" s="8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6">
        <f t="shared" si="25"/>
        <v>40355.208333333336</v>
      </c>
      <c r="O388" s="1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 s="1"/>
      <c r="V388" s="1"/>
      <c r="W388" s="1"/>
      <c r="X388" s="1"/>
    </row>
    <row r="389" spans="1:24" x14ac:dyDescent="0.35">
      <c r="A389">
        <v>387</v>
      </c>
      <c r="B389" t="s">
        <v>826</v>
      </c>
      <c r="C389" s="3" t="s">
        <v>827</v>
      </c>
      <c r="D389" s="11">
        <v>109000</v>
      </c>
      <c r="E389" s="11">
        <v>42795</v>
      </c>
      <c r="F389" s="12">
        <f t="shared" si="27"/>
        <v>0.39261467889908258</v>
      </c>
      <c r="G389" t="s">
        <v>14</v>
      </c>
      <c r="H389">
        <v>424</v>
      </c>
      <c r="I389" s="8">
        <f t="shared" ref="I389:I452" si="28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6">
        <f t="shared" si="25"/>
        <v>41072.208333333336</v>
      </c>
      <c r="O389" s="1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 s="1"/>
      <c r="V389" s="1"/>
      <c r="W389" s="1"/>
      <c r="X389" s="1"/>
    </row>
    <row r="390" spans="1:24" x14ac:dyDescent="0.35">
      <c r="A390">
        <v>388</v>
      </c>
      <c r="B390" t="s">
        <v>828</v>
      </c>
      <c r="C390" s="3" t="s">
        <v>829</v>
      </c>
      <c r="D390" s="11">
        <v>114800</v>
      </c>
      <c r="E390" s="11">
        <v>12938</v>
      </c>
      <c r="F390" s="12">
        <f t="shared" si="27"/>
        <v>0.11270034843205574</v>
      </c>
      <c r="G390" t="s">
        <v>74</v>
      </c>
      <c r="H390">
        <v>145</v>
      </c>
      <c r="I390" s="8">
        <f t="shared" si="2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6">
        <f t="shared" si="25"/>
        <v>40912.25</v>
      </c>
      <c r="O390" s="1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 s="1"/>
      <c r="V390" s="1"/>
      <c r="W390" s="1"/>
      <c r="X390" s="1"/>
    </row>
    <row r="391" spans="1:24" x14ac:dyDescent="0.35">
      <c r="A391">
        <v>389</v>
      </c>
      <c r="B391" t="s">
        <v>830</v>
      </c>
      <c r="C391" s="3" t="s">
        <v>831</v>
      </c>
      <c r="D391" s="11">
        <v>83000</v>
      </c>
      <c r="E391" s="11">
        <v>101352</v>
      </c>
      <c r="F391" s="12">
        <f t="shared" si="27"/>
        <v>1.2211084337349398</v>
      </c>
      <c r="G391" t="s">
        <v>20</v>
      </c>
      <c r="H391">
        <v>1152</v>
      </c>
      <c r="I391" s="8">
        <f t="shared" si="2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6">
        <f t="shared" si="25"/>
        <v>40479.208333333336</v>
      </c>
      <c r="O391" s="1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 s="1"/>
      <c r="V391" s="1"/>
      <c r="W391" s="1"/>
      <c r="X391" s="1"/>
    </row>
    <row r="392" spans="1:24" x14ac:dyDescent="0.35">
      <c r="A392">
        <v>390</v>
      </c>
      <c r="B392" t="s">
        <v>832</v>
      </c>
      <c r="C392" s="3" t="s">
        <v>833</v>
      </c>
      <c r="D392" s="11">
        <v>2400</v>
      </c>
      <c r="E392" s="11">
        <v>4477</v>
      </c>
      <c r="F392" s="12">
        <f t="shared" si="27"/>
        <v>1.8654166666666667</v>
      </c>
      <c r="G392" t="s">
        <v>20</v>
      </c>
      <c r="H392">
        <v>50</v>
      </c>
      <c r="I392" s="8">
        <f t="shared" si="28"/>
        <v>89.54</v>
      </c>
      <c r="J392" t="s">
        <v>21</v>
      </c>
      <c r="K392" t="s">
        <v>22</v>
      </c>
      <c r="L392">
        <v>1379048400</v>
      </c>
      <c r="M392">
        <v>1380344400</v>
      </c>
      <c r="N392" s="16">
        <f t="shared" si="25"/>
        <v>41530.208333333336</v>
      </c>
      <c r="O392" s="1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 s="1"/>
      <c r="V392" s="1"/>
      <c r="W392" s="1"/>
      <c r="X392" s="1"/>
    </row>
    <row r="393" spans="1:24" x14ac:dyDescent="0.35">
      <c r="A393">
        <v>391</v>
      </c>
      <c r="B393" t="s">
        <v>834</v>
      </c>
      <c r="C393" s="3" t="s">
        <v>835</v>
      </c>
      <c r="D393" s="11">
        <v>60400</v>
      </c>
      <c r="E393" s="11">
        <v>4393</v>
      </c>
      <c r="F393" s="12">
        <f t="shared" si="27"/>
        <v>7.27317880794702E-2</v>
      </c>
      <c r="G393" t="s">
        <v>14</v>
      </c>
      <c r="H393">
        <v>151</v>
      </c>
      <c r="I393" s="8">
        <f t="shared" si="2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6">
        <f t="shared" si="25"/>
        <v>41653.25</v>
      </c>
      <c r="O393" s="1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 s="1"/>
      <c r="V393" s="1"/>
      <c r="W393" s="1"/>
      <c r="X393" s="1"/>
    </row>
    <row r="394" spans="1:24" ht="31" x14ac:dyDescent="0.35">
      <c r="A394">
        <v>392</v>
      </c>
      <c r="B394" t="s">
        <v>836</v>
      </c>
      <c r="C394" s="3" t="s">
        <v>837</v>
      </c>
      <c r="D394" s="11">
        <v>102900</v>
      </c>
      <c r="E394" s="11">
        <v>67546</v>
      </c>
      <c r="F394" s="12">
        <f t="shared" si="27"/>
        <v>0.65642371234207963</v>
      </c>
      <c r="G394" t="s">
        <v>14</v>
      </c>
      <c r="H394">
        <v>1608</v>
      </c>
      <c r="I394" s="8">
        <f t="shared" si="2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6">
        <f t="shared" si="25"/>
        <v>40549.25</v>
      </c>
      <c r="O394" s="1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 s="1"/>
      <c r="V394" s="1"/>
      <c r="W394" s="1"/>
      <c r="X394" s="1"/>
    </row>
    <row r="395" spans="1:24" x14ac:dyDescent="0.35">
      <c r="A395">
        <v>393</v>
      </c>
      <c r="B395" t="s">
        <v>838</v>
      </c>
      <c r="C395" s="3" t="s">
        <v>839</v>
      </c>
      <c r="D395" s="11">
        <v>62800</v>
      </c>
      <c r="E395" s="11">
        <v>143788</v>
      </c>
      <c r="F395" s="12">
        <f t="shared" si="27"/>
        <v>2.2896178343949045</v>
      </c>
      <c r="G395" t="s">
        <v>20</v>
      </c>
      <c r="H395">
        <v>3059</v>
      </c>
      <c r="I395" s="8">
        <f t="shared" si="2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6">
        <f t="shared" si="25"/>
        <v>42933.208333333328</v>
      </c>
      <c r="O395" s="1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 s="1"/>
      <c r="V395" s="1"/>
      <c r="W395" s="1"/>
      <c r="X395" s="1"/>
    </row>
    <row r="396" spans="1:24" x14ac:dyDescent="0.35">
      <c r="A396">
        <v>394</v>
      </c>
      <c r="B396" t="s">
        <v>840</v>
      </c>
      <c r="C396" s="3" t="s">
        <v>841</v>
      </c>
      <c r="D396" s="11">
        <v>800</v>
      </c>
      <c r="E396" s="11">
        <v>3755</v>
      </c>
      <c r="F396" s="12">
        <f t="shared" si="27"/>
        <v>4.6937499999999996</v>
      </c>
      <c r="G396" t="s">
        <v>20</v>
      </c>
      <c r="H396">
        <v>34</v>
      </c>
      <c r="I396" s="8">
        <f t="shared" si="2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6">
        <f t="shared" si="25"/>
        <v>41484.208333333336</v>
      </c>
      <c r="O396" s="1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 s="1"/>
      <c r="V396" s="1"/>
      <c r="W396" s="1"/>
      <c r="X396" s="1"/>
    </row>
    <row r="397" spans="1:24" ht="31" x14ac:dyDescent="0.35">
      <c r="A397">
        <v>395</v>
      </c>
      <c r="B397" t="s">
        <v>295</v>
      </c>
      <c r="C397" s="3" t="s">
        <v>842</v>
      </c>
      <c r="D397" s="11">
        <v>7100</v>
      </c>
      <c r="E397" s="11">
        <v>9238</v>
      </c>
      <c r="F397" s="12">
        <f t="shared" si="27"/>
        <v>1.3011267605633803</v>
      </c>
      <c r="G397" t="s">
        <v>20</v>
      </c>
      <c r="H397">
        <v>220</v>
      </c>
      <c r="I397" s="8">
        <f t="shared" si="2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6">
        <f t="shared" si="25"/>
        <v>40885.25</v>
      </c>
      <c r="O397" s="1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 s="1"/>
      <c r="V397" s="1"/>
      <c r="W397" s="1"/>
      <c r="X397" s="1"/>
    </row>
    <row r="398" spans="1:24" x14ac:dyDescent="0.35">
      <c r="A398">
        <v>396</v>
      </c>
      <c r="B398" t="s">
        <v>843</v>
      </c>
      <c r="C398" s="3" t="s">
        <v>844</v>
      </c>
      <c r="D398" s="11">
        <v>46100</v>
      </c>
      <c r="E398" s="11">
        <v>77012</v>
      </c>
      <c r="F398" s="12">
        <f t="shared" si="27"/>
        <v>1.6705422993492407</v>
      </c>
      <c r="G398" t="s">
        <v>20</v>
      </c>
      <c r="H398">
        <v>1604</v>
      </c>
      <c r="I398" s="8">
        <f t="shared" si="2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6">
        <f t="shared" si="25"/>
        <v>43378.208333333328</v>
      </c>
      <c r="O398" s="1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 s="1"/>
      <c r="V398" s="1"/>
      <c r="W398" s="1"/>
      <c r="X398" s="1"/>
    </row>
    <row r="399" spans="1:24" x14ac:dyDescent="0.35">
      <c r="A399">
        <v>397</v>
      </c>
      <c r="B399" t="s">
        <v>845</v>
      </c>
      <c r="C399" s="3" t="s">
        <v>846</v>
      </c>
      <c r="D399" s="11">
        <v>8100</v>
      </c>
      <c r="E399" s="11">
        <v>14083</v>
      </c>
      <c r="F399" s="12">
        <f t="shared" si="27"/>
        <v>1.738641975308642</v>
      </c>
      <c r="G399" t="s">
        <v>20</v>
      </c>
      <c r="H399">
        <v>454</v>
      </c>
      <c r="I399" s="8">
        <f t="shared" si="2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6">
        <f t="shared" si="25"/>
        <v>41417.208333333336</v>
      </c>
      <c r="O399" s="1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 s="1"/>
      <c r="V399" s="1"/>
      <c r="W399" s="1"/>
      <c r="X399" s="1"/>
    </row>
    <row r="400" spans="1:24" ht="31" x14ac:dyDescent="0.35">
      <c r="A400">
        <v>398</v>
      </c>
      <c r="B400" t="s">
        <v>847</v>
      </c>
      <c r="C400" s="3" t="s">
        <v>848</v>
      </c>
      <c r="D400" s="11">
        <v>1700</v>
      </c>
      <c r="E400" s="11">
        <v>12202</v>
      </c>
      <c r="F400" s="12">
        <f t="shared" si="27"/>
        <v>7.1776470588235295</v>
      </c>
      <c r="G400" t="s">
        <v>20</v>
      </c>
      <c r="H400">
        <v>123</v>
      </c>
      <c r="I400" s="8">
        <f t="shared" si="2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6">
        <f t="shared" si="25"/>
        <v>43228.208333333328</v>
      </c>
      <c r="O400" s="1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 s="1"/>
      <c r="V400" s="1"/>
      <c r="W400" s="1"/>
      <c r="X400" s="1"/>
    </row>
    <row r="401" spans="1:24" x14ac:dyDescent="0.35">
      <c r="A401">
        <v>399</v>
      </c>
      <c r="B401" t="s">
        <v>849</v>
      </c>
      <c r="C401" s="3" t="s">
        <v>850</v>
      </c>
      <c r="D401" s="11">
        <v>97300</v>
      </c>
      <c r="E401" s="11">
        <v>62127</v>
      </c>
      <c r="F401" s="12">
        <f t="shared" si="27"/>
        <v>0.63850976361767731</v>
      </c>
      <c r="G401" t="s">
        <v>14</v>
      </c>
      <c r="H401">
        <v>941</v>
      </c>
      <c r="I401" s="8">
        <f t="shared" si="2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6">
        <f t="shared" si="25"/>
        <v>40576.25</v>
      </c>
      <c r="O401" s="1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 s="1"/>
      <c r="V401" s="1"/>
      <c r="W401" s="1"/>
      <c r="X401" s="1"/>
    </row>
    <row r="402" spans="1:24" ht="31" x14ac:dyDescent="0.35">
      <c r="A402">
        <v>400</v>
      </c>
      <c r="B402" t="s">
        <v>851</v>
      </c>
      <c r="C402" s="3" t="s">
        <v>852</v>
      </c>
      <c r="D402" s="11">
        <v>100</v>
      </c>
      <c r="E402" s="11">
        <v>2</v>
      </c>
      <c r="F402" s="12">
        <f t="shared" si="27"/>
        <v>0.02</v>
      </c>
      <c r="G402" t="s">
        <v>14</v>
      </c>
      <c r="H402">
        <v>1</v>
      </c>
      <c r="I402" s="8">
        <f t="shared" si="28"/>
        <v>2</v>
      </c>
      <c r="J402" t="s">
        <v>21</v>
      </c>
      <c r="K402" t="s">
        <v>22</v>
      </c>
      <c r="L402">
        <v>1376629200</v>
      </c>
      <c r="M402">
        <v>1378530000</v>
      </c>
      <c r="N402" s="16">
        <f t="shared" si="25"/>
        <v>41502.208333333336</v>
      </c>
      <c r="O402" s="1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 s="1"/>
      <c r="V402" s="1"/>
      <c r="W402" s="1"/>
      <c r="X402" s="1"/>
    </row>
    <row r="403" spans="1:24" x14ac:dyDescent="0.35">
      <c r="A403">
        <v>401</v>
      </c>
      <c r="B403" t="s">
        <v>853</v>
      </c>
      <c r="C403" s="3" t="s">
        <v>854</v>
      </c>
      <c r="D403" s="11">
        <v>900</v>
      </c>
      <c r="E403" s="11">
        <v>13772</v>
      </c>
      <c r="F403" s="12">
        <f t="shared" si="27"/>
        <v>15.302222222222222</v>
      </c>
      <c r="G403" t="s">
        <v>20</v>
      </c>
      <c r="H403">
        <v>299</v>
      </c>
      <c r="I403" s="8">
        <f t="shared" si="2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6">
        <f t="shared" si="25"/>
        <v>43765.208333333328</v>
      </c>
      <c r="O403" s="1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 s="1"/>
      <c r="V403" s="1"/>
      <c r="W403" s="1"/>
      <c r="X403" s="1"/>
    </row>
    <row r="404" spans="1:24" x14ac:dyDescent="0.35">
      <c r="A404">
        <v>402</v>
      </c>
      <c r="B404" t="s">
        <v>855</v>
      </c>
      <c r="C404" s="3" t="s">
        <v>856</v>
      </c>
      <c r="D404" s="11">
        <v>7300</v>
      </c>
      <c r="E404" s="11">
        <v>2946</v>
      </c>
      <c r="F404" s="12">
        <f t="shared" si="27"/>
        <v>0.40356164383561643</v>
      </c>
      <c r="G404" t="s">
        <v>14</v>
      </c>
      <c r="H404">
        <v>40</v>
      </c>
      <c r="I404" s="8">
        <f t="shared" si="2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6">
        <f t="shared" si="25"/>
        <v>40914.25</v>
      </c>
      <c r="O404" s="1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 s="1"/>
      <c r="V404" s="1"/>
      <c r="W404" s="1"/>
      <c r="X404" s="1"/>
    </row>
    <row r="405" spans="1:24" x14ac:dyDescent="0.35">
      <c r="A405">
        <v>403</v>
      </c>
      <c r="B405" t="s">
        <v>857</v>
      </c>
      <c r="C405" s="3" t="s">
        <v>858</v>
      </c>
      <c r="D405" s="11">
        <v>195800</v>
      </c>
      <c r="E405" s="11">
        <v>168820</v>
      </c>
      <c r="F405" s="12">
        <f t="shared" si="27"/>
        <v>0.86220633299284988</v>
      </c>
      <c r="G405" t="s">
        <v>14</v>
      </c>
      <c r="H405">
        <v>3015</v>
      </c>
      <c r="I405" s="8">
        <f t="shared" si="2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6">
        <f t="shared" si="25"/>
        <v>40310.208333333336</v>
      </c>
      <c r="O405" s="1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 s="1"/>
      <c r="V405" s="1"/>
      <c r="W405" s="1"/>
      <c r="X405" s="1"/>
    </row>
    <row r="406" spans="1:24" x14ac:dyDescent="0.35">
      <c r="A406">
        <v>404</v>
      </c>
      <c r="B406" t="s">
        <v>859</v>
      </c>
      <c r="C406" s="3" t="s">
        <v>860</v>
      </c>
      <c r="D406" s="11">
        <v>48900</v>
      </c>
      <c r="E406" s="11">
        <v>154321</v>
      </c>
      <c r="F406" s="12">
        <f t="shared" si="27"/>
        <v>3.1558486707566464</v>
      </c>
      <c r="G406" t="s">
        <v>20</v>
      </c>
      <c r="H406">
        <v>2237</v>
      </c>
      <c r="I406" s="8">
        <f t="shared" si="2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6">
        <f t="shared" si="25"/>
        <v>43053.25</v>
      </c>
      <c r="O406" s="1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 s="1"/>
      <c r="V406" s="1"/>
      <c r="W406" s="1"/>
      <c r="X406" s="1"/>
    </row>
    <row r="407" spans="1:24" x14ac:dyDescent="0.35">
      <c r="A407">
        <v>405</v>
      </c>
      <c r="B407" t="s">
        <v>861</v>
      </c>
      <c r="C407" s="3" t="s">
        <v>862</v>
      </c>
      <c r="D407" s="11">
        <v>29600</v>
      </c>
      <c r="E407" s="11">
        <v>26527</v>
      </c>
      <c r="F407" s="12">
        <f t="shared" si="27"/>
        <v>0.89618243243243245</v>
      </c>
      <c r="G407" t="s">
        <v>14</v>
      </c>
      <c r="H407">
        <v>435</v>
      </c>
      <c r="I407" s="8">
        <f t="shared" si="2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6">
        <f t="shared" si="25"/>
        <v>43255.208333333328</v>
      </c>
      <c r="O407" s="1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 s="1"/>
      <c r="V407" s="1"/>
      <c r="W407" s="1"/>
      <c r="X407" s="1"/>
    </row>
    <row r="408" spans="1:24" x14ac:dyDescent="0.35">
      <c r="A408">
        <v>406</v>
      </c>
      <c r="B408" t="s">
        <v>863</v>
      </c>
      <c r="C408" s="3" t="s">
        <v>864</v>
      </c>
      <c r="D408" s="11">
        <v>39300</v>
      </c>
      <c r="E408" s="11">
        <v>71583</v>
      </c>
      <c r="F408" s="12">
        <f t="shared" si="27"/>
        <v>1.8214503816793892</v>
      </c>
      <c r="G408" t="s">
        <v>20</v>
      </c>
      <c r="H408">
        <v>645</v>
      </c>
      <c r="I408" s="8">
        <f t="shared" si="2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6">
        <f t="shared" si="25"/>
        <v>41304.25</v>
      </c>
      <c r="O408" s="1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 s="1"/>
      <c r="V408" s="1"/>
      <c r="W408" s="1"/>
      <c r="X408" s="1"/>
    </row>
    <row r="409" spans="1:24" x14ac:dyDescent="0.35">
      <c r="A409">
        <v>407</v>
      </c>
      <c r="B409" t="s">
        <v>865</v>
      </c>
      <c r="C409" s="3" t="s">
        <v>866</v>
      </c>
      <c r="D409" s="11">
        <v>3400</v>
      </c>
      <c r="E409" s="11">
        <v>12100</v>
      </c>
      <c r="F409" s="12">
        <f t="shared" si="27"/>
        <v>3.5588235294117645</v>
      </c>
      <c r="G409" t="s">
        <v>20</v>
      </c>
      <c r="H409">
        <v>484</v>
      </c>
      <c r="I409" s="8">
        <f t="shared" si="28"/>
        <v>25</v>
      </c>
      <c r="J409" t="s">
        <v>36</v>
      </c>
      <c r="K409" t="s">
        <v>37</v>
      </c>
      <c r="L409">
        <v>1570942800</v>
      </c>
      <c r="M409">
        <v>1571547600</v>
      </c>
      <c r="N409" s="16">
        <f t="shared" si="25"/>
        <v>43751.208333333328</v>
      </c>
      <c r="O409" s="1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 s="1"/>
      <c r="V409" s="1"/>
      <c r="W409" s="1"/>
      <c r="X409" s="1"/>
    </row>
    <row r="410" spans="1:24" x14ac:dyDescent="0.35">
      <c r="A410">
        <v>408</v>
      </c>
      <c r="B410" t="s">
        <v>867</v>
      </c>
      <c r="C410" s="3" t="s">
        <v>868</v>
      </c>
      <c r="D410" s="11">
        <v>9200</v>
      </c>
      <c r="E410" s="11">
        <v>12129</v>
      </c>
      <c r="F410" s="12">
        <f t="shared" si="27"/>
        <v>1.3183695652173912</v>
      </c>
      <c r="G410" t="s">
        <v>20</v>
      </c>
      <c r="H410">
        <v>154</v>
      </c>
      <c r="I410" s="8">
        <f t="shared" si="2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6">
        <f t="shared" si="25"/>
        <v>42541.208333333328</v>
      </c>
      <c r="O410" s="1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 s="1"/>
      <c r="V410" s="1"/>
      <c r="W410" s="1"/>
      <c r="X410" s="1"/>
    </row>
    <row r="411" spans="1:24" x14ac:dyDescent="0.35">
      <c r="A411">
        <v>409</v>
      </c>
      <c r="B411" t="s">
        <v>243</v>
      </c>
      <c r="C411" s="3" t="s">
        <v>869</v>
      </c>
      <c r="D411" s="11">
        <v>135600</v>
      </c>
      <c r="E411" s="11">
        <v>62804</v>
      </c>
      <c r="F411" s="12">
        <f t="shared" si="27"/>
        <v>0.46315634218289087</v>
      </c>
      <c r="G411" t="s">
        <v>14</v>
      </c>
      <c r="H411">
        <v>714</v>
      </c>
      <c r="I411" s="8">
        <f t="shared" si="2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6">
        <f t="shared" si="25"/>
        <v>42843.208333333328</v>
      </c>
      <c r="O411" s="1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 s="1"/>
      <c r="V411" s="1"/>
      <c r="W411" s="1"/>
      <c r="X411" s="1"/>
    </row>
    <row r="412" spans="1:24" x14ac:dyDescent="0.35">
      <c r="A412">
        <v>410</v>
      </c>
      <c r="B412" t="s">
        <v>870</v>
      </c>
      <c r="C412" s="3" t="s">
        <v>871</v>
      </c>
      <c r="D412" s="11">
        <v>153700</v>
      </c>
      <c r="E412" s="11">
        <v>55536</v>
      </c>
      <c r="F412" s="12">
        <f t="shared" si="27"/>
        <v>0.36132726089785294</v>
      </c>
      <c r="G412" t="s">
        <v>47</v>
      </c>
      <c r="H412">
        <v>1111</v>
      </c>
      <c r="I412" s="8">
        <f t="shared" si="2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6">
        <f t="shared" si="25"/>
        <v>42122.208333333328</v>
      </c>
      <c r="O412" s="1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 s="1"/>
      <c r="V412" s="1"/>
      <c r="W412" s="1"/>
      <c r="X412" s="1"/>
    </row>
    <row r="413" spans="1:24" x14ac:dyDescent="0.35">
      <c r="A413">
        <v>411</v>
      </c>
      <c r="B413" t="s">
        <v>872</v>
      </c>
      <c r="C413" s="3" t="s">
        <v>873</v>
      </c>
      <c r="D413" s="11">
        <v>7800</v>
      </c>
      <c r="E413" s="11">
        <v>8161</v>
      </c>
      <c r="F413" s="12">
        <f t="shared" si="27"/>
        <v>1.0462820512820512</v>
      </c>
      <c r="G413" t="s">
        <v>20</v>
      </c>
      <c r="H413">
        <v>82</v>
      </c>
      <c r="I413" s="8">
        <f t="shared" si="2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6">
        <f t="shared" si="25"/>
        <v>42884.208333333328</v>
      </c>
      <c r="O413" s="1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 s="1"/>
      <c r="V413" s="1"/>
      <c r="W413" s="1"/>
      <c r="X413" s="1"/>
    </row>
    <row r="414" spans="1:24" x14ac:dyDescent="0.35">
      <c r="A414">
        <v>412</v>
      </c>
      <c r="B414" t="s">
        <v>874</v>
      </c>
      <c r="C414" s="3" t="s">
        <v>875</v>
      </c>
      <c r="D414" s="11">
        <v>2100</v>
      </c>
      <c r="E414" s="11">
        <v>14046</v>
      </c>
      <c r="F414" s="12">
        <f t="shared" si="27"/>
        <v>6.6885714285714286</v>
      </c>
      <c r="G414" t="s">
        <v>20</v>
      </c>
      <c r="H414">
        <v>134</v>
      </c>
      <c r="I414" s="8">
        <f t="shared" si="2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6">
        <f t="shared" si="25"/>
        <v>41642.25</v>
      </c>
      <c r="O414" s="1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 s="1"/>
      <c r="V414" s="1"/>
      <c r="W414" s="1"/>
      <c r="X414" s="1"/>
    </row>
    <row r="415" spans="1:24" x14ac:dyDescent="0.35">
      <c r="A415">
        <v>413</v>
      </c>
      <c r="B415" t="s">
        <v>876</v>
      </c>
      <c r="C415" s="3" t="s">
        <v>877</v>
      </c>
      <c r="D415" s="11">
        <v>189500</v>
      </c>
      <c r="E415" s="11">
        <v>117628</v>
      </c>
      <c r="F415" s="12">
        <f t="shared" si="27"/>
        <v>0.62072823218997364</v>
      </c>
      <c r="G415" t="s">
        <v>47</v>
      </c>
      <c r="H415">
        <v>1089</v>
      </c>
      <c r="I415" s="8">
        <f t="shared" si="2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6">
        <f t="shared" si="25"/>
        <v>43431.25</v>
      </c>
      <c r="O415" s="1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 s="1"/>
      <c r="V415" s="1"/>
      <c r="W415" s="1"/>
      <c r="X415" s="1"/>
    </row>
    <row r="416" spans="1:24" x14ac:dyDescent="0.35">
      <c r="A416">
        <v>414</v>
      </c>
      <c r="B416" t="s">
        <v>878</v>
      </c>
      <c r="C416" s="3" t="s">
        <v>879</v>
      </c>
      <c r="D416" s="11">
        <v>188200</v>
      </c>
      <c r="E416" s="11">
        <v>159405</v>
      </c>
      <c r="F416" s="12">
        <f t="shared" si="27"/>
        <v>0.84699787460148779</v>
      </c>
      <c r="G416" t="s">
        <v>14</v>
      </c>
      <c r="H416">
        <v>5497</v>
      </c>
      <c r="I416" s="8">
        <f t="shared" si="2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6">
        <f t="shared" si="25"/>
        <v>40288.208333333336</v>
      </c>
      <c r="O416" s="1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 s="1"/>
      <c r="V416" s="1"/>
      <c r="W416" s="1"/>
      <c r="X416" s="1"/>
    </row>
    <row r="417" spans="1:24" x14ac:dyDescent="0.35">
      <c r="A417">
        <v>415</v>
      </c>
      <c r="B417" t="s">
        <v>880</v>
      </c>
      <c r="C417" s="3" t="s">
        <v>881</v>
      </c>
      <c r="D417" s="11">
        <v>113500</v>
      </c>
      <c r="E417" s="11">
        <v>12552</v>
      </c>
      <c r="F417" s="12">
        <f t="shared" si="27"/>
        <v>0.11059030837004405</v>
      </c>
      <c r="G417" t="s">
        <v>14</v>
      </c>
      <c r="H417">
        <v>418</v>
      </c>
      <c r="I417" s="8">
        <f t="shared" si="2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6">
        <f t="shared" si="25"/>
        <v>40921.25</v>
      </c>
      <c r="O417" s="1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 s="1"/>
      <c r="V417" s="1"/>
      <c r="W417" s="1"/>
      <c r="X417" s="1"/>
    </row>
    <row r="418" spans="1:24" ht="31" x14ac:dyDescent="0.35">
      <c r="A418">
        <v>416</v>
      </c>
      <c r="B418" t="s">
        <v>882</v>
      </c>
      <c r="C418" s="3" t="s">
        <v>883</v>
      </c>
      <c r="D418" s="11">
        <v>134600</v>
      </c>
      <c r="E418" s="11">
        <v>59007</v>
      </c>
      <c r="F418" s="12">
        <f t="shared" si="27"/>
        <v>0.43838781575037145</v>
      </c>
      <c r="G418" t="s">
        <v>14</v>
      </c>
      <c r="H418">
        <v>1439</v>
      </c>
      <c r="I418" s="8">
        <f t="shared" si="2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6">
        <f t="shared" si="25"/>
        <v>40560.25</v>
      </c>
      <c r="O418" s="1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 s="1"/>
      <c r="V418" s="1"/>
      <c r="W418" s="1"/>
      <c r="X418" s="1"/>
    </row>
    <row r="419" spans="1:24" x14ac:dyDescent="0.35">
      <c r="A419">
        <v>417</v>
      </c>
      <c r="B419" t="s">
        <v>884</v>
      </c>
      <c r="C419" s="3" t="s">
        <v>885</v>
      </c>
      <c r="D419" s="11">
        <v>1700</v>
      </c>
      <c r="E419" s="11">
        <v>943</v>
      </c>
      <c r="F419" s="12">
        <f t="shared" si="27"/>
        <v>0.55470588235294116</v>
      </c>
      <c r="G419" t="s">
        <v>14</v>
      </c>
      <c r="H419">
        <v>15</v>
      </c>
      <c r="I419" s="8">
        <f t="shared" si="2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6">
        <f t="shared" si="25"/>
        <v>43407.208333333328</v>
      </c>
      <c r="O419" s="1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 s="1"/>
      <c r="V419" s="1"/>
      <c r="W419" s="1"/>
      <c r="X419" s="1"/>
    </row>
    <row r="420" spans="1:24" x14ac:dyDescent="0.35">
      <c r="A420">
        <v>418</v>
      </c>
      <c r="B420" t="s">
        <v>105</v>
      </c>
      <c r="C420" s="3" t="s">
        <v>886</v>
      </c>
      <c r="D420" s="11">
        <v>163700</v>
      </c>
      <c r="E420" s="11">
        <v>93963</v>
      </c>
      <c r="F420" s="12">
        <f t="shared" si="27"/>
        <v>0.57399511301160655</v>
      </c>
      <c r="G420" t="s">
        <v>14</v>
      </c>
      <c r="H420">
        <v>1999</v>
      </c>
      <c r="I420" s="8">
        <f t="shared" si="2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6">
        <f t="shared" si="25"/>
        <v>41035.208333333336</v>
      </c>
      <c r="O420" s="1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 s="1"/>
      <c r="V420" s="1"/>
      <c r="W420" s="1"/>
      <c r="X420" s="1"/>
    </row>
    <row r="421" spans="1:24" x14ac:dyDescent="0.35">
      <c r="A421">
        <v>419</v>
      </c>
      <c r="B421" t="s">
        <v>887</v>
      </c>
      <c r="C421" s="3" t="s">
        <v>888</v>
      </c>
      <c r="D421" s="11">
        <v>113800</v>
      </c>
      <c r="E421" s="11">
        <v>140469</v>
      </c>
      <c r="F421" s="12">
        <f t="shared" si="27"/>
        <v>1.2343497363796134</v>
      </c>
      <c r="G421" t="s">
        <v>20</v>
      </c>
      <c r="H421">
        <v>5203</v>
      </c>
      <c r="I421" s="8">
        <f t="shared" si="2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6">
        <f t="shared" si="25"/>
        <v>40899.25</v>
      </c>
      <c r="O421" s="1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 s="1"/>
      <c r="V421" s="1"/>
      <c r="W421" s="1"/>
      <c r="X421" s="1"/>
    </row>
    <row r="422" spans="1:24" x14ac:dyDescent="0.35">
      <c r="A422">
        <v>420</v>
      </c>
      <c r="B422" t="s">
        <v>889</v>
      </c>
      <c r="C422" s="3" t="s">
        <v>890</v>
      </c>
      <c r="D422" s="11">
        <v>5000</v>
      </c>
      <c r="E422" s="11">
        <v>6423</v>
      </c>
      <c r="F422" s="12">
        <f t="shared" si="27"/>
        <v>1.2846</v>
      </c>
      <c r="G422" t="s">
        <v>20</v>
      </c>
      <c r="H422">
        <v>94</v>
      </c>
      <c r="I422" s="8">
        <f t="shared" si="2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6">
        <f t="shared" si="25"/>
        <v>42911.208333333328</v>
      </c>
      <c r="O422" s="1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 s="1"/>
      <c r="V422" s="1"/>
      <c r="W422" s="1"/>
      <c r="X422" s="1"/>
    </row>
    <row r="423" spans="1:24" x14ac:dyDescent="0.35">
      <c r="A423">
        <v>421</v>
      </c>
      <c r="B423" t="s">
        <v>891</v>
      </c>
      <c r="C423" s="3" t="s">
        <v>892</v>
      </c>
      <c r="D423" s="11">
        <v>9400</v>
      </c>
      <c r="E423" s="11">
        <v>6015</v>
      </c>
      <c r="F423" s="12">
        <f t="shared" si="27"/>
        <v>0.63989361702127656</v>
      </c>
      <c r="G423" t="s">
        <v>14</v>
      </c>
      <c r="H423">
        <v>118</v>
      </c>
      <c r="I423" s="8">
        <f t="shared" si="2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6">
        <f t="shared" si="25"/>
        <v>42915.208333333328</v>
      </c>
      <c r="O423" s="1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 s="1"/>
      <c r="V423" s="1"/>
      <c r="W423" s="1"/>
      <c r="X423" s="1"/>
    </row>
    <row r="424" spans="1:24" ht="31" x14ac:dyDescent="0.35">
      <c r="A424">
        <v>422</v>
      </c>
      <c r="B424" t="s">
        <v>893</v>
      </c>
      <c r="C424" s="3" t="s">
        <v>894</v>
      </c>
      <c r="D424" s="11">
        <v>8700</v>
      </c>
      <c r="E424" s="11">
        <v>11075</v>
      </c>
      <c r="F424" s="12">
        <f t="shared" si="27"/>
        <v>1.2729885057471264</v>
      </c>
      <c r="G424" t="s">
        <v>20</v>
      </c>
      <c r="H424">
        <v>205</v>
      </c>
      <c r="I424" s="8">
        <f t="shared" si="2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6">
        <f t="shared" si="25"/>
        <v>40285.208333333336</v>
      </c>
      <c r="O424" s="1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 s="1"/>
      <c r="V424" s="1"/>
      <c r="W424" s="1"/>
      <c r="X424" s="1"/>
    </row>
    <row r="425" spans="1:24" x14ac:dyDescent="0.35">
      <c r="A425">
        <v>423</v>
      </c>
      <c r="B425" t="s">
        <v>895</v>
      </c>
      <c r="C425" s="3" t="s">
        <v>896</v>
      </c>
      <c r="D425" s="11">
        <v>147800</v>
      </c>
      <c r="E425" s="11">
        <v>15723</v>
      </c>
      <c r="F425" s="12">
        <f t="shared" si="27"/>
        <v>0.10638024357239513</v>
      </c>
      <c r="G425" t="s">
        <v>14</v>
      </c>
      <c r="H425">
        <v>162</v>
      </c>
      <c r="I425" s="8">
        <f t="shared" si="2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6">
        <f t="shared" si="25"/>
        <v>40808.208333333336</v>
      </c>
      <c r="O425" s="1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 s="1"/>
      <c r="V425" s="1"/>
      <c r="W425" s="1"/>
      <c r="X425" s="1"/>
    </row>
    <row r="426" spans="1:24" x14ac:dyDescent="0.35">
      <c r="A426">
        <v>424</v>
      </c>
      <c r="B426" t="s">
        <v>897</v>
      </c>
      <c r="C426" s="3" t="s">
        <v>898</v>
      </c>
      <c r="D426" s="11">
        <v>5100</v>
      </c>
      <c r="E426" s="11">
        <v>2064</v>
      </c>
      <c r="F426" s="12">
        <f t="shared" si="27"/>
        <v>0.40470588235294119</v>
      </c>
      <c r="G426" t="s">
        <v>14</v>
      </c>
      <c r="H426">
        <v>83</v>
      </c>
      <c r="I426" s="8">
        <f t="shared" si="2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6">
        <f t="shared" si="25"/>
        <v>43208.208333333328</v>
      </c>
      <c r="O426" s="1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 s="1"/>
      <c r="V426" s="1"/>
      <c r="W426" s="1"/>
      <c r="X426" s="1"/>
    </row>
    <row r="427" spans="1:24" x14ac:dyDescent="0.35">
      <c r="A427">
        <v>425</v>
      </c>
      <c r="B427" t="s">
        <v>899</v>
      </c>
      <c r="C427" s="3" t="s">
        <v>900</v>
      </c>
      <c r="D427" s="11">
        <v>2700</v>
      </c>
      <c r="E427" s="11">
        <v>7767</v>
      </c>
      <c r="F427" s="12">
        <f t="shared" si="27"/>
        <v>2.8766666666666665</v>
      </c>
      <c r="G427" t="s">
        <v>20</v>
      </c>
      <c r="H427">
        <v>92</v>
      </c>
      <c r="I427" s="8">
        <f t="shared" si="2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6">
        <f t="shared" si="25"/>
        <v>42213.208333333328</v>
      </c>
      <c r="O427" s="1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 s="1"/>
      <c r="V427" s="1"/>
      <c r="W427" s="1"/>
      <c r="X427" s="1"/>
    </row>
    <row r="428" spans="1:24" x14ac:dyDescent="0.35">
      <c r="A428">
        <v>426</v>
      </c>
      <c r="B428" t="s">
        <v>901</v>
      </c>
      <c r="C428" s="3" t="s">
        <v>902</v>
      </c>
      <c r="D428" s="11">
        <v>1800</v>
      </c>
      <c r="E428" s="11">
        <v>10313</v>
      </c>
      <c r="F428" s="12">
        <f t="shared" si="27"/>
        <v>5.7294444444444448</v>
      </c>
      <c r="G428" t="s">
        <v>20</v>
      </c>
      <c r="H428">
        <v>219</v>
      </c>
      <c r="I428" s="8">
        <f t="shared" si="2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6">
        <f t="shared" si="25"/>
        <v>41332.25</v>
      </c>
      <c r="O428" s="1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 s="1"/>
      <c r="V428" s="1"/>
      <c r="W428" s="1"/>
      <c r="X428" s="1"/>
    </row>
    <row r="429" spans="1:24" x14ac:dyDescent="0.35">
      <c r="A429">
        <v>427</v>
      </c>
      <c r="B429" t="s">
        <v>903</v>
      </c>
      <c r="C429" s="3" t="s">
        <v>904</v>
      </c>
      <c r="D429" s="11">
        <v>174500</v>
      </c>
      <c r="E429" s="11">
        <v>197018</v>
      </c>
      <c r="F429" s="12">
        <f t="shared" si="27"/>
        <v>1.1290429799426933</v>
      </c>
      <c r="G429" t="s">
        <v>20</v>
      </c>
      <c r="H429">
        <v>2526</v>
      </c>
      <c r="I429" s="8">
        <f t="shared" si="2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6">
        <f t="shared" si="25"/>
        <v>41895.208333333336</v>
      </c>
      <c r="O429" s="1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 s="1"/>
      <c r="V429" s="1"/>
      <c r="W429" s="1"/>
      <c r="X429" s="1"/>
    </row>
    <row r="430" spans="1:24" x14ac:dyDescent="0.35">
      <c r="A430">
        <v>428</v>
      </c>
      <c r="B430" t="s">
        <v>905</v>
      </c>
      <c r="C430" s="3" t="s">
        <v>906</v>
      </c>
      <c r="D430" s="11">
        <v>101400</v>
      </c>
      <c r="E430" s="11">
        <v>47037</v>
      </c>
      <c r="F430" s="12">
        <f t="shared" si="27"/>
        <v>0.46387573964497042</v>
      </c>
      <c r="G430" t="s">
        <v>14</v>
      </c>
      <c r="H430">
        <v>747</v>
      </c>
      <c r="I430" s="8">
        <f t="shared" si="2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6">
        <f t="shared" si="25"/>
        <v>40585.25</v>
      </c>
      <c r="O430" s="1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 s="1"/>
      <c r="V430" s="1"/>
      <c r="W430" s="1"/>
      <c r="X430" s="1"/>
    </row>
    <row r="431" spans="1:24" x14ac:dyDescent="0.35">
      <c r="A431">
        <v>429</v>
      </c>
      <c r="B431" t="s">
        <v>907</v>
      </c>
      <c r="C431" s="3" t="s">
        <v>908</v>
      </c>
      <c r="D431" s="11">
        <v>191000</v>
      </c>
      <c r="E431" s="11">
        <v>173191</v>
      </c>
      <c r="F431" s="12">
        <f t="shared" si="27"/>
        <v>0.90675916230366493</v>
      </c>
      <c r="G431" t="s">
        <v>74</v>
      </c>
      <c r="H431">
        <v>2138</v>
      </c>
      <c r="I431" s="8">
        <f t="shared" si="2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6">
        <f t="shared" si="25"/>
        <v>41680.25</v>
      </c>
      <c r="O431" s="1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 s="1"/>
      <c r="V431" s="1"/>
      <c r="W431" s="1"/>
      <c r="X431" s="1"/>
    </row>
    <row r="432" spans="1:24" x14ac:dyDescent="0.35">
      <c r="A432">
        <v>430</v>
      </c>
      <c r="B432" t="s">
        <v>909</v>
      </c>
      <c r="C432" s="3" t="s">
        <v>910</v>
      </c>
      <c r="D432" s="11">
        <v>8100</v>
      </c>
      <c r="E432" s="11">
        <v>5487</v>
      </c>
      <c r="F432" s="12">
        <f t="shared" si="27"/>
        <v>0.67740740740740746</v>
      </c>
      <c r="G432" t="s">
        <v>14</v>
      </c>
      <c r="H432">
        <v>84</v>
      </c>
      <c r="I432" s="8">
        <f t="shared" si="2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6">
        <f t="shared" si="25"/>
        <v>43737.208333333328</v>
      </c>
      <c r="O432" s="1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 s="1"/>
      <c r="V432" s="1"/>
      <c r="W432" s="1"/>
      <c r="X432" s="1"/>
    </row>
    <row r="433" spans="1:24" x14ac:dyDescent="0.35">
      <c r="A433">
        <v>431</v>
      </c>
      <c r="B433" t="s">
        <v>911</v>
      </c>
      <c r="C433" s="3" t="s">
        <v>912</v>
      </c>
      <c r="D433" s="11">
        <v>5100</v>
      </c>
      <c r="E433" s="11">
        <v>9817</v>
      </c>
      <c r="F433" s="12">
        <f t="shared" si="27"/>
        <v>1.9249019607843136</v>
      </c>
      <c r="G433" t="s">
        <v>20</v>
      </c>
      <c r="H433">
        <v>94</v>
      </c>
      <c r="I433" s="8">
        <f t="shared" si="2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6">
        <f t="shared" si="25"/>
        <v>43273.208333333328</v>
      </c>
      <c r="O433" s="1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 s="1"/>
      <c r="V433" s="1"/>
      <c r="W433" s="1"/>
      <c r="X433" s="1"/>
    </row>
    <row r="434" spans="1:24" x14ac:dyDescent="0.35">
      <c r="A434">
        <v>432</v>
      </c>
      <c r="B434" t="s">
        <v>913</v>
      </c>
      <c r="C434" s="3" t="s">
        <v>914</v>
      </c>
      <c r="D434" s="11">
        <v>7700</v>
      </c>
      <c r="E434" s="11">
        <v>6369</v>
      </c>
      <c r="F434" s="12">
        <f t="shared" si="27"/>
        <v>0.82714285714285718</v>
      </c>
      <c r="G434" t="s">
        <v>14</v>
      </c>
      <c r="H434">
        <v>91</v>
      </c>
      <c r="I434" s="8">
        <f t="shared" si="2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6">
        <f t="shared" si="25"/>
        <v>41761.208333333336</v>
      </c>
      <c r="O434" s="1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 s="1"/>
      <c r="V434" s="1"/>
      <c r="W434" s="1"/>
      <c r="X434" s="1"/>
    </row>
    <row r="435" spans="1:24" x14ac:dyDescent="0.35">
      <c r="A435">
        <v>433</v>
      </c>
      <c r="B435" t="s">
        <v>915</v>
      </c>
      <c r="C435" s="3" t="s">
        <v>916</v>
      </c>
      <c r="D435" s="11">
        <v>121400</v>
      </c>
      <c r="E435" s="11">
        <v>65755</v>
      </c>
      <c r="F435" s="12">
        <f t="shared" si="27"/>
        <v>0.54163920922570019</v>
      </c>
      <c r="G435" t="s">
        <v>14</v>
      </c>
      <c r="H435">
        <v>792</v>
      </c>
      <c r="I435" s="8">
        <f t="shared" si="2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6">
        <f t="shared" si="25"/>
        <v>41603.25</v>
      </c>
      <c r="O435" s="1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 s="1"/>
      <c r="V435" s="1"/>
      <c r="W435" s="1"/>
      <c r="X435" s="1"/>
    </row>
    <row r="436" spans="1:24" x14ac:dyDescent="0.35">
      <c r="A436">
        <v>434</v>
      </c>
      <c r="B436" t="s">
        <v>917</v>
      </c>
      <c r="C436" s="3" t="s">
        <v>918</v>
      </c>
      <c r="D436" s="11">
        <v>5400</v>
      </c>
      <c r="E436" s="11">
        <v>903</v>
      </c>
      <c r="F436" s="12">
        <f t="shared" si="27"/>
        <v>0.16722222222222222</v>
      </c>
      <c r="G436" t="s">
        <v>74</v>
      </c>
      <c r="H436">
        <v>10</v>
      </c>
      <c r="I436" s="8">
        <f t="shared" si="28"/>
        <v>90.3</v>
      </c>
      <c r="J436" t="s">
        <v>15</v>
      </c>
      <c r="K436" t="s">
        <v>16</v>
      </c>
      <c r="L436">
        <v>1480572000</v>
      </c>
      <c r="M436">
        <v>1481781600</v>
      </c>
      <c r="N436" s="16">
        <f t="shared" si="25"/>
        <v>42705.25</v>
      </c>
      <c r="O436" s="1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 s="1"/>
      <c r="V436" s="1"/>
      <c r="W436" s="1"/>
      <c r="X436" s="1"/>
    </row>
    <row r="437" spans="1:24" x14ac:dyDescent="0.35">
      <c r="A437">
        <v>435</v>
      </c>
      <c r="B437" t="s">
        <v>919</v>
      </c>
      <c r="C437" s="3" t="s">
        <v>920</v>
      </c>
      <c r="D437" s="11">
        <v>152400</v>
      </c>
      <c r="E437" s="11">
        <v>178120</v>
      </c>
      <c r="F437" s="12">
        <f t="shared" si="27"/>
        <v>1.168766404199475</v>
      </c>
      <c r="G437" t="s">
        <v>20</v>
      </c>
      <c r="H437">
        <v>1713</v>
      </c>
      <c r="I437" s="8">
        <f t="shared" si="2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6">
        <f t="shared" si="25"/>
        <v>41988.25</v>
      </c>
      <c r="O437" s="1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 s="1"/>
      <c r="V437" s="1"/>
      <c r="W437" s="1"/>
      <c r="X437" s="1"/>
    </row>
    <row r="438" spans="1:24" x14ac:dyDescent="0.35">
      <c r="A438">
        <v>436</v>
      </c>
      <c r="B438" t="s">
        <v>921</v>
      </c>
      <c r="C438" s="3" t="s">
        <v>922</v>
      </c>
      <c r="D438" s="11">
        <v>1300</v>
      </c>
      <c r="E438" s="11">
        <v>13678</v>
      </c>
      <c r="F438" s="12">
        <f t="shared" si="27"/>
        <v>10.521538461538462</v>
      </c>
      <c r="G438" t="s">
        <v>20</v>
      </c>
      <c r="H438">
        <v>249</v>
      </c>
      <c r="I438" s="8">
        <f t="shared" si="2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6">
        <f t="shared" si="25"/>
        <v>43575.208333333328</v>
      </c>
      <c r="O438" s="1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 s="1"/>
      <c r="V438" s="1"/>
      <c r="W438" s="1"/>
      <c r="X438" s="1"/>
    </row>
    <row r="439" spans="1:24" x14ac:dyDescent="0.35">
      <c r="A439">
        <v>437</v>
      </c>
      <c r="B439" t="s">
        <v>923</v>
      </c>
      <c r="C439" s="3" t="s">
        <v>924</v>
      </c>
      <c r="D439" s="11">
        <v>8100</v>
      </c>
      <c r="E439" s="11">
        <v>9969</v>
      </c>
      <c r="F439" s="12">
        <f t="shared" si="27"/>
        <v>1.2307407407407407</v>
      </c>
      <c r="G439" t="s">
        <v>20</v>
      </c>
      <c r="H439">
        <v>192</v>
      </c>
      <c r="I439" s="8">
        <f t="shared" si="2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6">
        <f t="shared" si="25"/>
        <v>42260.208333333328</v>
      </c>
      <c r="O439" s="1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 s="1"/>
      <c r="V439" s="1"/>
      <c r="W439" s="1"/>
      <c r="X439" s="1"/>
    </row>
    <row r="440" spans="1:24" ht="31" x14ac:dyDescent="0.35">
      <c r="A440">
        <v>438</v>
      </c>
      <c r="B440" t="s">
        <v>925</v>
      </c>
      <c r="C440" s="3" t="s">
        <v>926</v>
      </c>
      <c r="D440" s="11">
        <v>8300</v>
      </c>
      <c r="E440" s="11">
        <v>14827</v>
      </c>
      <c r="F440" s="12">
        <f t="shared" si="27"/>
        <v>1.7863855421686747</v>
      </c>
      <c r="G440" t="s">
        <v>20</v>
      </c>
      <c r="H440">
        <v>247</v>
      </c>
      <c r="I440" s="8">
        <f t="shared" si="2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6">
        <f t="shared" si="25"/>
        <v>41337.25</v>
      </c>
      <c r="O440" s="1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 s="1"/>
      <c r="V440" s="1"/>
      <c r="W440" s="1"/>
      <c r="X440" s="1"/>
    </row>
    <row r="441" spans="1:24" x14ac:dyDescent="0.35">
      <c r="A441">
        <v>439</v>
      </c>
      <c r="B441" t="s">
        <v>927</v>
      </c>
      <c r="C441" s="3" t="s">
        <v>928</v>
      </c>
      <c r="D441" s="11">
        <v>28400</v>
      </c>
      <c r="E441" s="11">
        <v>100900</v>
      </c>
      <c r="F441" s="12">
        <f t="shared" si="27"/>
        <v>3.5528169014084505</v>
      </c>
      <c r="G441" t="s">
        <v>20</v>
      </c>
      <c r="H441">
        <v>2293</v>
      </c>
      <c r="I441" s="8">
        <f t="shared" si="2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6">
        <f t="shared" si="25"/>
        <v>42680.208333333328</v>
      </c>
      <c r="O441" s="1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 s="1"/>
      <c r="V441" s="1"/>
      <c r="W441" s="1"/>
      <c r="X441" s="1"/>
    </row>
    <row r="442" spans="1:24" x14ac:dyDescent="0.35">
      <c r="A442">
        <v>440</v>
      </c>
      <c r="B442" t="s">
        <v>929</v>
      </c>
      <c r="C442" s="3" t="s">
        <v>930</v>
      </c>
      <c r="D442" s="11">
        <v>102500</v>
      </c>
      <c r="E442" s="11">
        <v>165954</v>
      </c>
      <c r="F442" s="12">
        <f t="shared" si="27"/>
        <v>1.6190634146341463</v>
      </c>
      <c r="G442" t="s">
        <v>20</v>
      </c>
      <c r="H442">
        <v>3131</v>
      </c>
      <c r="I442" s="8">
        <f t="shared" si="2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6">
        <f t="shared" si="25"/>
        <v>42916.208333333328</v>
      </c>
      <c r="O442" s="1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 s="1"/>
      <c r="V442" s="1"/>
      <c r="W442" s="1"/>
      <c r="X442" s="1"/>
    </row>
    <row r="443" spans="1:24" x14ac:dyDescent="0.35">
      <c r="A443">
        <v>441</v>
      </c>
      <c r="B443" t="s">
        <v>931</v>
      </c>
      <c r="C443" s="3" t="s">
        <v>932</v>
      </c>
      <c r="D443" s="11">
        <v>7000</v>
      </c>
      <c r="E443" s="11">
        <v>1744</v>
      </c>
      <c r="F443" s="12">
        <f t="shared" si="27"/>
        <v>0.24914285714285714</v>
      </c>
      <c r="G443" t="s">
        <v>14</v>
      </c>
      <c r="H443">
        <v>32</v>
      </c>
      <c r="I443" s="8">
        <f t="shared" si="28"/>
        <v>54.5</v>
      </c>
      <c r="J443" t="s">
        <v>21</v>
      </c>
      <c r="K443" t="s">
        <v>22</v>
      </c>
      <c r="L443">
        <v>1335416400</v>
      </c>
      <c r="M443">
        <v>1337835600</v>
      </c>
      <c r="N443" s="16">
        <f t="shared" si="25"/>
        <v>41025.208333333336</v>
      </c>
      <c r="O443" s="1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 s="1"/>
      <c r="V443" s="1"/>
      <c r="W443" s="1"/>
      <c r="X443" s="1"/>
    </row>
    <row r="444" spans="1:24" x14ac:dyDescent="0.35">
      <c r="A444">
        <v>442</v>
      </c>
      <c r="B444" t="s">
        <v>933</v>
      </c>
      <c r="C444" s="3" t="s">
        <v>934</v>
      </c>
      <c r="D444" s="11">
        <v>5400</v>
      </c>
      <c r="E444" s="11">
        <v>10731</v>
      </c>
      <c r="F444" s="12">
        <f t="shared" si="27"/>
        <v>1.9872222222222222</v>
      </c>
      <c r="G444" t="s">
        <v>20</v>
      </c>
      <c r="H444">
        <v>143</v>
      </c>
      <c r="I444" s="8">
        <f t="shared" si="2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6">
        <f t="shared" si="25"/>
        <v>42980.208333333328</v>
      </c>
      <c r="O444" s="1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 s="1"/>
      <c r="V444" s="1"/>
      <c r="W444" s="1"/>
      <c r="X444" s="1"/>
    </row>
    <row r="445" spans="1:24" x14ac:dyDescent="0.35">
      <c r="A445">
        <v>443</v>
      </c>
      <c r="B445" t="s">
        <v>935</v>
      </c>
      <c r="C445" s="3" t="s">
        <v>936</v>
      </c>
      <c r="D445" s="11">
        <v>9300</v>
      </c>
      <c r="E445" s="11">
        <v>3232</v>
      </c>
      <c r="F445" s="12">
        <f t="shared" si="27"/>
        <v>0.34752688172043011</v>
      </c>
      <c r="G445" t="s">
        <v>74</v>
      </c>
      <c r="H445">
        <v>90</v>
      </c>
      <c r="I445" s="8">
        <f t="shared" si="2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6">
        <f t="shared" si="25"/>
        <v>40451.208333333336</v>
      </c>
      <c r="O445" s="1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 s="1"/>
      <c r="V445" s="1"/>
      <c r="W445" s="1"/>
      <c r="X445" s="1"/>
    </row>
    <row r="446" spans="1:24" x14ac:dyDescent="0.35">
      <c r="A446">
        <v>444</v>
      </c>
      <c r="B446" t="s">
        <v>748</v>
      </c>
      <c r="C446" s="3" t="s">
        <v>937</v>
      </c>
      <c r="D446" s="11">
        <v>6200</v>
      </c>
      <c r="E446" s="11">
        <v>10938</v>
      </c>
      <c r="F446" s="12">
        <f t="shared" si="27"/>
        <v>1.7641935483870967</v>
      </c>
      <c r="G446" t="s">
        <v>20</v>
      </c>
      <c r="H446">
        <v>296</v>
      </c>
      <c r="I446" s="8">
        <f t="shared" si="2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6">
        <f t="shared" si="25"/>
        <v>40748.208333333336</v>
      </c>
      <c r="O446" s="1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 s="1"/>
      <c r="V446" s="1"/>
      <c r="W446" s="1"/>
      <c r="X446" s="1"/>
    </row>
    <row r="447" spans="1:24" ht="31" x14ac:dyDescent="0.35">
      <c r="A447">
        <v>445</v>
      </c>
      <c r="B447" t="s">
        <v>938</v>
      </c>
      <c r="C447" s="3" t="s">
        <v>939</v>
      </c>
      <c r="D447" s="11">
        <v>2100</v>
      </c>
      <c r="E447" s="11">
        <v>10739</v>
      </c>
      <c r="F447" s="12">
        <f t="shared" si="27"/>
        <v>5.1138095238095236</v>
      </c>
      <c r="G447" t="s">
        <v>20</v>
      </c>
      <c r="H447">
        <v>170</v>
      </c>
      <c r="I447" s="8">
        <f t="shared" si="2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6">
        <f t="shared" si="25"/>
        <v>40515.25</v>
      </c>
      <c r="O447" s="1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 s="1"/>
      <c r="V447" s="1"/>
      <c r="W447" s="1"/>
      <c r="X447" s="1"/>
    </row>
    <row r="448" spans="1:24" x14ac:dyDescent="0.35">
      <c r="A448">
        <v>446</v>
      </c>
      <c r="B448" t="s">
        <v>940</v>
      </c>
      <c r="C448" s="3" t="s">
        <v>941</v>
      </c>
      <c r="D448" s="11">
        <v>6800</v>
      </c>
      <c r="E448" s="11">
        <v>5579</v>
      </c>
      <c r="F448" s="12">
        <f t="shared" si="27"/>
        <v>0.82044117647058823</v>
      </c>
      <c r="G448" t="s">
        <v>14</v>
      </c>
      <c r="H448">
        <v>186</v>
      </c>
      <c r="I448" s="8">
        <f t="shared" si="2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6">
        <f t="shared" si="25"/>
        <v>41261.25</v>
      </c>
      <c r="O448" s="1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 s="1"/>
      <c r="V448" s="1"/>
      <c r="W448" s="1"/>
      <c r="X448" s="1"/>
    </row>
    <row r="449" spans="1:24" ht="31" x14ac:dyDescent="0.35">
      <c r="A449">
        <v>447</v>
      </c>
      <c r="B449" t="s">
        <v>942</v>
      </c>
      <c r="C449" s="3" t="s">
        <v>943</v>
      </c>
      <c r="D449" s="11">
        <v>155200</v>
      </c>
      <c r="E449" s="11">
        <v>37754</v>
      </c>
      <c r="F449" s="12">
        <f t="shared" si="27"/>
        <v>0.24326030927835052</v>
      </c>
      <c r="G449" t="s">
        <v>74</v>
      </c>
      <c r="H449">
        <v>439</v>
      </c>
      <c r="I449" s="8">
        <f t="shared" si="28"/>
        <v>86</v>
      </c>
      <c r="J449" t="s">
        <v>40</v>
      </c>
      <c r="K449" t="s">
        <v>41</v>
      </c>
      <c r="L449">
        <v>1513663200</v>
      </c>
      <c r="M449">
        <v>1515045600</v>
      </c>
      <c r="N449" s="16">
        <f t="shared" si="25"/>
        <v>43088.25</v>
      </c>
      <c r="O449" s="1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 s="1"/>
      <c r="V449" s="1"/>
      <c r="W449" s="1"/>
      <c r="X449" s="1"/>
    </row>
    <row r="450" spans="1:24" x14ac:dyDescent="0.35">
      <c r="A450">
        <v>448</v>
      </c>
      <c r="B450" t="s">
        <v>944</v>
      </c>
      <c r="C450" s="3" t="s">
        <v>945</v>
      </c>
      <c r="D450" s="11">
        <v>89900</v>
      </c>
      <c r="E450" s="11">
        <v>45384</v>
      </c>
      <c r="F450" s="12">
        <f t="shared" si="27"/>
        <v>0.50482758620689661</v>
      </c>
      <c r="G450" t="s">
        <v>14</v>
      </c>
      <c r="H450">
        <v>605</v>
      </c>
      <c r="I450" s="8">
        <f t="shared" si="2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6">
        <f t="shared" ref="N450:N501" si="29">(((L450/60)/60)/24)+DATE(1970,1,1)</f>
        <v>41378.208333333336</v>
      </c>
      <c r="O450" s="17">
        <f t="shared" ref="O450:O501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 s="1"/>
      <c r="V450" s="1"/>
      <c r="W450" s="1"/>
      <c r="X450" s="1"/>
    </row>
    <row r="451" spans="1:24" x14ac:dyDescent="0.35">
      <c r="A451">
        <v>449</v>
      </c>
      <c r="B451" t="s">
        <v>946</v>
      </c>
      <c r="C451" s="3" t="s">
        <v>947</v>
      </c>
      <c r="D451" s="11">
        <v>900</v>
      </c>
      <c r="E451" s="11">
        <v>8703</v>
      </c>
      <c r="F451" s="12">
        <f t="shared" ref="F451:F514" si="31">E451/D451</f>
        <v>9.67</v>
      </c>
      <c r="G451" t="s">
        <v>20</v>
      </c>
      <c r="H451">
        <v>86</v>
      </c>
      <c r="I451" s="8">
        <f t="shared" si="2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6">
        <f t="shared" si="29"/>
        <v>43530.25</v>
      </c>
      <c r="O451" s="17">
        <f t="shared" si="30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 s="1"/>
      <c r="V451" s="1"/>
      <c r="W451" s="1"/>
      <c r="X451" s="1"/>
    </row>
    <row r="452" spans="1:24" x14ac:dyDescent="0.35">
      <c r="A452">
        <v>450</v>
      </c>
      <c r="B452" t="s">
        <v>948</v>
      </c>
      <c r="C452" s="3" t="s">
        <v>949</v>
      </c>
      <c r="D452" s="11">
        <v>100</v>
      </c>
      <c r="E452" s="11">
        <v>4</v>
      </c>
      <c r="F452" s="12">
        <f t="shared" si="31"/>
        <v>0.04</v>
      </c>
      <c r="G452" t="s">
        <v>14</v>
      </c>
      <c r="H452">
        <v>1</v>
      </c>
      <c r="I452" s="8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6">
        <f t="shared" si="29"/>
        <v>43394.208333333328</v>
      </c>
      <c r="O452" s="1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 s="1"/>
      <c r="V452" s="1"/>
      <c r="W452" s="1"/>
      <c r="X452" s="1"/>
    </row>
    <row r="453" spans="1:24" x14ac:dyDescent="0.35">
      <c r="A453">
        <v>451</v>
      </c>
      <c r="B453" t="s">
        <v>950</v>
      </c>
      <c r="C453" s="3" t="s">
        <v>951</v>
      </c>
      <c r="D453" s="11">
        <v>148400</v>
      </c>
      <c r="E453" s="11">
        <v>182302</v>
      </c>
      <c r="F453" s="12">
        <f t="shared" si="31"/>
        <v>1.2284501347708894</v>
      </c>
      <c r="G453" t="s">
        <v>20</v>
      </c>
      <c r="H453">
        <v>6286</v>
      </c>
      <c r="I453" s="8">
        <f t="shared" ref="I453:I516" si="32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6">
        <f t="shared" si="29"/>
        <v>42935.208333333328</v>
      </c>
      <c r="O453" s="1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 s="1"/>
      <c r="V453" s="1"/>
      <c r="W453" s="1"/>
      <c r="X453" s="1"/>
    </row>
    <row r="454" spans="1:24" ht="31" x14ac:dyDescent="0.35">
      <c r="A454">
        <v>452</v>
      </c>
      <c r="B454" t="s">
        <v>952</v>
      </c>
      <c r="C454" s="3" t="s">
        <v>953</v>
      </c>
      <c r="D454" s="11">
        <v>4800</v>
      </c>
      <c r="E454" s="11">
        <v>3045</v>
      </c>
      <c r="F454" s="12">
        <f t="shared" si="31"/>
        <v>0.63437500000000002</v>
      </c>
      <c r="G454" t="s">
        <v>14</v>
      </c>
      <c r="H454">
        <v>31</v>
      </c>
      <c r="I454" s="8">
        <f t="shared" si="3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6">
        <f t="shared" si="29"/>
        <v>40365.208333333336</v>
      </c>
      <c r="O454" s="1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 s="1"/>
      <c r="V454" s="1"/>
      <c r="W454" s="1"/>
      <c r="X454" s="1"/>
    </row>
    <row r="455" spans="1:24" ht="31" x14ac:dyDescent="0.35">
      <c r="A455">
        <v>453</v>
      </c>
      <c r="B455" t="s">
        <v>954</v>
      </c>
      <c r="C455" s="3" t="s">
        <v>955</v>
      </c>
      <c r="D455" s="11">
        <v>182400</v>
      </c>
      <c r="E455" s="11">
        <v>102749</v>
      </c>
      <c r="F455" s="12">
        <f t="shared" si="31"/>
        <v>0.56331688596491225</v>
      </c>
      <c r="G455" t="s">
        <v>14</v>
      </c>
      <c r="H455">
        <v>1181</v>
      </c>
      <c r="I455" s="8">
        <f t="shared" si="3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6">
        <f t="shared" si="29"/>
        <v>42705.25</v>
      </c>
      <c r="O455" s="1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 s="1"/>
      <c r="V455" s="1"/>
      <c r="W455" s="1"/>
      <c r="X455" s="1"/>
    </row>
    <row r="456" spans="1:24" x14ac:dyDescent="0.35">
      <c r="A456">
        <v>454</v>
      </c>
      <c r="B456" t="s">
        <v>956</v>
      </c>
      <c r="C456" s="3" t="s">
        <v>957</v>
      </c>
      <c r="D456" s="11">
        <v>4000</v>
      </c>
      <c r="E456" s="11">
        <v>1763</v>
      </c>
      <c r="F456" s="12">
        <f t="shared" si="31"/>
        <v>0.44074999999999998</v>
      </c>
      <c r="G456" t="s">
        <v>14</v>
      </c>
      <c r="H456">
        <v>39</v>
      </c>
      <c r="I456" s="8">
        <f t="shared" si="3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6">
        <f t="shared" si="29"/>
        <v>41568.208333333336</v>
      </c>
      <c r="O456" s="1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 s="1"/>
      <c r="V456" s="1"/>
      <c r="W456" s="1"/>
      <c r="X456" s="1"/>
    </row>
    <row r="457" spans="1:24" x14ac:dyDescent="0.35">
      <c r="A457">
        <v>455</v>
      </c>
      <c r="B457" t="s">
        <v>958</v>
      </c>
      <c r="C457" s="3" t="s">
        <v>959</v>
      </c>
      <c r="D457" s="11">
        <v>116500</v>
      </c>
      <c r="E457" s="11">
        <v>137904</v>
      </c>
      <c r="F457" s="12">
        <f t="shared" si="31"/>
        <v>1.1837253218884121</v>
      </c>
      <c r="G457" t="s">
        <v>20</v>
      </c>
      <c r="H457">
        <v>3727</v>
      </c>
      <c r="I457" s="8">
        <f t="shared" si="3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6">
        <f t="shared" si="29"/>
        <v>40809.208333333336</v>
      </c>
      <c r="O457" s="1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 s="1"/>
      <c r="V457" s="1"/>
      <c r="W457" s="1"/>
      <c r="X457" s="1"/>
    </row>
    <row r="458" spans="1:24" ht="31" x14ac:dyDescent="0.35">
      <c r="A458">
        <v>456</v>
      </c>
      <c r="B458" t="s">
        <v>960</v>
      </c>
      <c r="C458" s="3" t="s">
        <v>961</v>
      </c>
      <c r="D458" s="11">
        <v>146400</v>
      </c>
      <c r="E458" s="11">
        <v>152438</v>
      </c>
      <c r="F458" s="12">
        <f t="shared" si="31"/>
        <v>1.041243169398907</v>
      </c>
      <c r="G458" t="s">
        <v>20</v>
      </c>
      <c r="H458">
        <v>1605</v>
      </c>
      <c r="I458" s="8">
        <f t="shared" si="3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6">
        <f t="shared" si="29"/>
        <v>43141.25</v>
      </c>
      <c r="O458" s="1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 s="1"/>
      <c r="V458" s="1"/>
      <c r="W458" s="1"/>
      <c r="X458" s="1"/>
    </row>
    <row r="459" spans="1:24" x14ac:dyDescent="0.35">
      <c r="A459">
        <v>457</v>
      </c>
      <c r="B459" t="s">
        <v>962</v>
      </c>
      <c r="C459" s="3" t="s">
        <v>963</v>
      </c>
      <c r="D459" s="11">
        <v>5000</v>
      </c>
      <c r="E459" s="11">
        <v>1332</v>
      </c>
      <c r="F459" s="12">
        <f t="shared" si="31"/>
        <v>0.26640000000000003</v>
      </c>
      <c r="G459" t="s">
        <v>14</v>
      </c>
      <c r="H459">
        <v>46</v>
      </c>
      <c r="I459" s="8">
        <f t="shared" si="3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6">
        <f t="shared" si="29"/>
        <v>42657.208333333328</v>
      </c>
      <c r="O459" s="1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 s="1"/>
      <c r="V459" s="1"/>
      <c r="W459" s="1"/>
      <c r="X459" s="1"/>
    </row>
    <row r="460" spans="1:24" x14ac:dyDescent="0.35">
      <c r="A460">
        <v>458</v>
      </c>
      <c r="B460" t="s">
        <v>964</v>
      </c>
      <c r="C460" s="3" t="s">
        <v>965</v>
      </c>
      <c r="D460" s="11">
        <v>33800</v>
      </c>
      <c r="E460" s="11">
        <v>118706</v>
      </c>
      <c r="F460" s="12">
        <f t="shared" si="31"/>
        <v>3.5120118343195266</v>
      </c>
      <c r="G460" t="s">
        <v>20</v>
      </c>
      <c r="H460">
        <v>2120</v>
      </c>
      <c r="I460" s="8">
        <f t="shared" si="3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6">
        <f t="shared" si="29"/>
        <v>40265.208333333336</v>
      </c>
      <c r="O460" s="1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 s="1"/>
      <c r="V460" s="1"/>
      <c r="W460" s="1"/>
      <c r="X460" s="1"/>
    </row>
    <row r="461" spans="1:24" x14ac:dyDescent="0.35">
      <c r="A461">
        <v>459</v>
      </c>
      <c r="B461" t="s">
        <v>966</v>
      </c>
      <c r="C461" s="3" t="s">
        <v>967</v>
      </c>
      <c r="D461" s="11">
        <v>6300</v>
      </c>
      <c r="E461" s="11">
        <v>5674</v>
      </c>
      <c r="F461" s="12">
        <f t="shared" si="31"/>
        <v>0.90063492063492068</v>
      </c>
      <c r="G461" t="s">
        <v>14</v>
      </c>
      <c r="H461">
        <v>105</v>
      </c>
      <c r="I461" s="8">
        <f t="shared" si="3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6">
        <f t="shared" si="29"/>
        <v>42001.25</v>
      </c>
      <c r="O461" s="1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 s="1"/>
      <c r="V461" s="1"/>
      <c r="W461" s="1"/>
      <c r="X461" s="1"/>
    </row>
    <row r="462" spans="1:24" x14ac:dyDescent="0.35">
      <c r="A462">
        <v>460</v>
      </c>
      <c r="B462" t="s">
        <v>968</v>
      </c>
      <c r="C462" s="3" t="s">
        <v>969</v>
      </c>
      <c r="D462" s="11">
        <v>2400</v>
      </c>
      <c r="E462" s="11">
        <v>4119</v>
      </c>
      <c r="F462" s="12">
        <f t="shared" si="31"/>
        <v>1.7162500000000001</v>
      </c>
      <c r="G462" t="s">
        <v>20</v>
      </c>
      <c r="H462">
        <v>50</v>
      </c>
      <c r="I462" s="8">
        <f t="shared" si="32"/>
        <v>82.38</v>
      </c>
      <c r="J462" t="s">
        <v>21</v>
      </c>
      <c r="K462" t="s">
        <v>22</v>
      </c>
      <c r="L462">
        <v>1281330000</v>
      </c>
      <c r="M462">
        <v>1281589200</v>
      </c>
      <c r="N462" s="16">
        <f t="shared" si="29"/>
        <v>40399.208333333336</v>
      </c>
      <c r="O462" s="1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 s="1"/>
      <c r="V462" s="1"/>
      <c r="W462" s="1"/>
      <c r="X462" s="1"/>
    </row>
    <row r="463" spans="1:24" x14ac:dyDescent="0.35">
      <c r="A463">
        <v>461</v>
      </c>
      <c r="B463" t="s">
        <v>970</v>
      </c>
      <c r="C463" s="3" t="s">
        <v>971</v>
      </c>
      <c r="D463" s="11">
        <v>98800</v>
      </c>
      <c r="E463" s="11">
        <v>139354</v>
      </c>
      <c r="F463" s="12">
        <f t="shared" si="31"/>
        <v>1.4104655870445344</v>
      </c>
      <c r="G463" t="s">
        <v>20</v>
      </c>
      <c r="H463">
        <v>2080</v>
      </c>
      <c r="I463" s="8">
        <f t="shared" si="3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6">
        <f t="shared" si="29"/>
        <v>41757.208333333336</v>
      </c>
      <c r="O463" s="1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 s="1"/>
      <c r="V463" s="1"/>
      <c r="W463" s="1"/>
      <c r="X463" s="1"/>
    </row>
    <row r="464" spans="1:24" x14ac:dyDescent="0.35">
      <c r="A464">
        <v>462</v>
      </c>
      <c r="B464" t="s">
        <v>972</v>
      </c>
      <c r="C464" s="3" t="s">
        <v>973</v>
      </c>
      <c r="D464" s="11">
        <v>188800</v>
      </c>
      <c r="E464" s="11">
        <v>57734</v>
      </c>
      <c r="F464" s="12">
        <f t="shared" si="31"/>
        <v>0.30579449152542371</v>
      </c>
      <c r="G464" t="s">
        <v>14</v>
      </c>
      <c r="H464">
        <v>535</v>
      </c>
      <c r="I464" s="8">
        <f t="shared" si="3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6">
        <f t="shared" si="29"/>
        <v>41304.25</v>
      </c>
      <c r="O464" s="1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 s="1"/>
      <c r="V464" s="1"/>
      <c r="W464" s="1"/>
      <c r="X464" s="1"/>
    </row>
    <row r="465" spans="1:24" ht="31" x14ac:dyDescent="0.35">
      <c r="A465">
        <v>463</v>
      </c>
      <c r="B465" t="s">
        <v>974</v>
      </c>
      <c r="C465" s="3" t="s">
        <v>975</v>
      </c>
      <c r="D465" s="11">
        <v>134300</v>
      </c>
      <c r="E465" s="11">
        <v>145265</v>
      </c>
      <c r="F465" s="12">
        <f t="shared" si="31"/>
        <v>1.0816455696202532</v>
      </c>
      <c r="G465" t="s">
        <v>20</v>
      </c>
      <c r="H465">
        <v>2105</v>
      </c>
      <c r="I465" s="8">
        <f t="shared" si="3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6">
        <f t="shared" si="29"/>
        <v>41639.25</v>
      </c>
      <c r="O465" s="1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 s="1"/>
      <c r="V465" s="1"/>
      <c r="W465" s="1"/>
      <c r="X465" s="1"/>
    </row>
    <row r="466" spans="1:24" x14ac:dyDescent="0.35">
      <c r="A466">
        <v>464</v>
      </c>
      <c r="B466" t="s">
        <v>976</v>
      </c>
      <c r="C466" s="3" t="s">
        <v>977</v>
      </c>
      <c r="D466" s="11">
        <v>71200</v>
      </c>
      <c r="E466" s="11">
        <v>95020</v>
      </c>
      <c r="F466" s="12">
        <f t="shared" si="31"/>
        <v>1.3345505617977529</v>
      </c>
      <c r="G466" t="s">
        <v>20</v>
      </c>
      <c r="H466">
        <v>2436</v>
      </c>
      <c r="I466" s="8">
        <f t="shared" si="3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6">
        <f t="shared" si="29"/>
        <v>43142.25</v>
      </c>
      <c r="O466" s="1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 s="1"/>
      <c r="V466" s="1"/>
      <c r="W466" s="1"/>
      <c r="X466" s="1"/>
    </row>
    <row r="467" spans="1:24" x14ac:dyDescent="0.35">
      <c r="A467">
        <v>465</v>
      </c>
      <c r="B467" t="s">
        <v>978</v>
      </c>
      <c r="C467" s="3" t="s">
        <v>979</v>
      </c>
      <c r="D467" s="11">
        <v>4700</v>
      </c>
      <c r="E467" s="11">
        <v>8829</v>
      </c>
      <c r="F467" s="12">
        <f t="shared" si="31"/>
        <v>1.8785106382978722</v>
      </c>
      <c r="G467" t="s">
        <v>20</v>
      </c>
      <c r="H467">
        <v>80</v>
      </c>
      <c r="I467" s="8">
        <f t="shared" si="3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6">
        <f t="shared" si="29"/>
        <v>43127.25</v>
      </c>
      <c r="O467" s="1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 s="1"/>
      <c r="V467" s="1"/>
      <c r="W467" s="1"/>
      <c r="X467" s="1"/>
    </row>
    <row r="468" spans="1:24" x14ac:dyDescent="0.35">
      <c r="A468">
        <v>466</v>
      </c>
      <c r="B468" t="s">
        <v>980</v>
      </c>
      <c r="C468" s="3" t="s">
        <v>981</v>
      </c>
      <c r="D468" s="11">
        <v>1200</v>
      </c>
      <c r="E468" s="11">
        <v>3984</v>
      </c>
      <c r="F468" s="12">
        <f t="shared" si="31"/>
        <v>3.32</v>
      </c>
      <c r="G468" t="s">
        <v>20</v>
      </c>
      <c r="H468">
        <v>42</v>
      </c>
      <c r="I468" s="8">
        <f t="shared" si="3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6">
        <f t="shared" si="29"/>
        <v>41409.208333333336</v>
      </c>
      <c r="O468" s="1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 s="1"/>
      <c r="V468" s="1"/>
      <c r="W468" s="1"/>
      <c r="X468" s="1"/>
    </row>
    <row r="469" spans="1:24" ht="31" x14ac:dyDescent="0.35">
      <c r="A469">
        <v>467</v>
      </c>
      <c r="B469" t="s">
        <v>982</v>
      </c>
      <c r="C469" s="3" t="s">
        <v>983</v>
      </c>
      <c r="D469" s="11">
        <v>1400</v>
      </c>
      <c r="E469" s="11">
        <v>8053</v>
      </c>
      <c r="F469" s="12">
        <f t="shared" si="31"/>
        <v>5.7521428571428572</v>
      </c>
      <c r="G469" t="s">
        <v>20</v>
      </c>
      <c r="H469">
        <v>139</v>
      </c>
      <c r="I469" s="8">
        <f t="shared" si="3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6">
        <f t="shared" si="29"/>
        <v>42331.25</v>
      </c>
      <c r="O469" s="1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 s="1"/>
      <c r="V469" s="1"/>
      <c r="W469" s="1"/>
      <c r="X469" s="1"/>
    </row>
    <row r="470" spans="1:24" x14ac:dyDescent="0.35">
      <c r="A470">
        <v>468</v>
      </c>
      <c r="B470" t="s">
        <v>984</v>
      </c>
      <c r="C470" s="3" t="s">
        <v>985</v>
      </c>
      <c r="D470" s="11">
        <v>4000</v>
      </c>
      <c r="E470" s="11">
        <v>1620</v>
      </c>
      <c r="F470" s="12">
        <f t="shared" si="31"/>
        <v>0.40500000000000003</v>
      </c>
      <c r="G470" t="s">
        <v>14</v>
      </c>
      <c r="H470">
        <v>16</v>
      </c>
      <c r="I470" s="8">
        <f t="shared" si="3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6">
        <f t="shared" si="29"/>
        <v>43569.208333333328</v>
      </c>
      <c r="O470" s="1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 s="1"/>
      <c r="V470" s="1"/>
      <c r="W470" s="1"/>
      <c r="X470" s="1"/>
    </row>
    <row r="471" spans="1:24" x14ac:dyDescent="0.35">
      <c r="A471">
        <v>469</v>
      </c>
      <c r="B471" t="s">
        <v>986</v>
      </c>
      <c r="C471" s="3" t="s">
        <v>987</v>
      </c>
      <c r="D471" s="11">
        <v>5600</v>
      </c>
      <c r="E471" s="11">
        <v>10328</v>
      </c>
      <c r="F471" s="12">
        <f t="shared" si="31"/>
        <v>1.8442857142857143</v>
      </c>
      <c r="G471" t="s">
        <v>20</v>
      </c>
      <c r="H471">
        <v>159</v>
      </c>
      <c r="I471" s="8">
        <f t="shared" si="3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6">
        <f t="shared" si="29"/>
        <v>42142.208333333328</v>
      </c>
      <c r="O471" s="1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 s="1"/>
      <c r="V471" s="1"/>
      <c r="W471" s="1"/>
      <c r="X471" s="1"/>
    </row>
    <row r="472" spans="1:24" x14ac:dyDescent="0.35">
      <c r="A472">
        <v>470</v>
      </c>
      <c r="B472" t="s">
        <v>988</v>
      </c>
      <c r="C472" s="3" t="s">
        <v>989</v>
      </c>
      <c r="D472" s="11">
        <v>3600</v>
      </c>
      <c r="E472" s="11">
        <v>10289</v>
      </c>
      <c r="F472" s="12">
        <f t="shared" si="31"/>
        <v>2.8580555555555556</v>
      </c>
      <c r="G472" t="s">
        <v>20</v>
      </c>
      <c r="H472">
        <v>381</v>
      </c>
      <c r="I472" s="8">
        <f t="shared" si="3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6">
        <f t="shared" si="29"/>
        <v>42716.25</v>
      </c>
      <c r="O472" s="1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 s="1"/>
      <c r="V472" s="1"/>
      <c r="W472" s="1"/>
      <c r="X472" s="1"/>
    </row>
    <row r="473" spans="1:24" x14ac:dyDescent="0.35">
      <c r="A473">
        <v>471</v>
      </c>
      <c r="B473" t="s">
        <v>446</v>
      </c>
      <c r="C473" s="3" t="s">
        <v>990</v>
      </c>
      <c r="D473" s="11">
        <v>3100</v>
      </c>
      <c r="E473" s="11">
        <v>9889</v>
      </c>
      <c r="F473" s="12">
        <f t="shared" si="31"/>
        <v>3.19</v>
      </c>
      <c r="G473" t="s">
        <v>20</v>
      </c>
      <c r="H473">
        <v>194</v>
      </c>
      <c r="I473" s="8">
        <f t="shared" si="3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6">
        <f t="shared" si="29"/>
        <v>41031.208333333336</v>
      </c>
      <c r="O473" s="1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 s="1"/>
      <c r="V473" s="1"/>
      <c r="W473" s="1"/>
      <c r="X473" s="1"/>
    </row>
    <row r="474" spans="1:24" x14ac:dyDescent="0.35">
      <c r="A474">
        <v>472</v>
      </c>
      <c r="B474" t="s">
        <v>991</v>
      </c>
      <c r="C474" s="3" t="s">
        <v>992</v>
      </c>
      <c r="D474" s="11">
        <v>153800</v>
      </c>
      <c r="E474" s="11">
        <v>60342</v>
      </c>
      <c r="F474" s="12">
        <f t="shared" si="31"/>
        <v>0.39234070221066319</v>
      </c>
      <c r="G474" t="s">
        <v>14</v>
      </c>
      <c r="H474">
        <v>575</v>
      </c>
      <c r="I474" s="8">
        <f t="shared" si="3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6">
        <f t="shared" si="29"/>
        <v>43535.208333333328</v>
      </c>
      <c r="O474" s="1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 s="1"/>
      <c r="V474" s="1"/>
      <c r="W474" s="1"/>
      <c r="X474" s="1"/>
    </row>
    <row r="475" spans="1:24" x14ac:dyDescent="0.35">
      <c r="A475">
        <v>473</v>
      </c>
      <c r="B475" t="s">
        <v>993</v>
      </c>
      <c r="C475" s="3" t="s">
        <v>994</v>
      </c>
      <c r="D475" s="11">
        <v>5000</v>
      </c>
      <c r="E475" s="11">
        <v>8907</v>
      </c>
      <c r="F475" s="12">
        <f t="shared" si="31"/>
        <v>1.7814000000000001</v>
      </c>
      <c r="G475" t="s">
        <v>20</v>
      </c>
      <c r="H475">
        <v>106</v>
      </c>
      <c r="I475" s="8">
        <f t="shared" si="3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6">
        <f t="shared" si="29"/>
        <v>43277.208333333328</v>
      </c>
      <c r="O475" s="1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 s="1"/>
      <c r="V475" s="1"/>
      <c r="W475" s="1"/>
      <c r="X475" s="1"/>
    </row>
    <row r="476" spans="1:24" x14ac:dyDescent="0.35">
      <c r="A476">
        <v>474</v>
      </c>
      <c r="B476" t="s">
        <v>995</v>
      </c>
      <c r="C476" s="3" t="s">
        <v>996</v>
      </c>
      <c r="D476" s="11">
        <v>4000</v>
      </c>
      <c r="E476" s="11">
        <v>14606</v>
      </c>
      <c r="F476" s="12">
        <f t="shared" si="31"/>
        <v>3.6515</v>
      </c>
      <c r="G476" t="s">
        <v>20</v>
      </c>
      <c r="H476">
        <v>142</v>
      </c>
      <c r="I476" s="8">
        <f t="shared" si="3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6">
        <f t="shared" si="29"/>
        <v>41989.25</v>
      </c>
      <c r="O476" s="1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 s="1"/>
      <c r="V476" s="1"/>
      <c r="W476" s="1"/>
      <c r="X476" s="1"/>
    </row>
    <row r="477" spans="1:24" ht="31" x14ac:dyDescent="0.35">
      <c r="A477">
        <v>475</v>
      </c>
      <c r="B477" t="s">
        <v>997</v>
      </c>
      <c r="C477" s="3" t="s">
        <v>998</v>
      </c>
      <c r="D477" s="11">
        <v>7400</v>
      </c>
      <c r="E477" s="11">
        <v>8432</v>
      </c>
      <c r="F477" s="12">
        <f t="shared" si="31"/>
        <v>1.1394594594594594</v>
      </c>
      <c r="G477" t="s">
        <v>20</v>
      </c>
      <c r="H477">
        <v>211</v>
      </c>
      <c r="I477" s="8">
        <f t="shared" si="3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6">
        <f t="shared" si="29"/>
        <v>41450.208333333336</v>
      </c>
      <c r="O477" s="1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 s="1"/>
      <c r="V477" s="1"/>
      <c r="W477" s="1"/>
      <c r="X477" s="1"/>
    </row>
    <row r="478" spans="1:24" ht="31" x14ac:dyDescent="0.35">
      <c r="A478">
        <v>476</v>
      </c>
      <c r="B478" t="s">
        <v>999</v>
      </c>
      <c r="C478" s="3" t="s">
        <v>1000</v>
      </c>
      <c r="D478" s="11">
        <v>191500</v>
      </c>
      <c r="E478" s="11">
        <v>57122</v>
      </c>
      <c r="F478" s="12">
        <f t="shared" si="31"/>
        <v>0.29828720626631855</v>
      </c>
      <c r="G478" t="s">
        <v>14</v>
      </c>
      <c r="H478">
        <v>1120</v>
      </c>
      <c r="I478" s="8">
        <f t="shared" si="3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6">
        <f t="shared" si="29"/>
        <v>43322.208333333328</v>
      </c>
      <c r="O478" s="1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 s="1"/>
      <c r="V478" s="1"/>
      <c r="W478" s="1"/>
      <c r="X478" s="1"/>
    </row>
    <row r="479" spans="1:24" x14ac:dyDescent="0.35">
      <c r="A479">
        <v>477</v>
      </c>
      <c r="B479" t="s">
        <v>1001</v>
      </c>
      <c r="C479" s="3" t="s">
        <v>1002</v>
      </c>
      <c r="D479" s="11">
        <v>8500</v>
      </c>
      <c r="E479" s="11">
        <v>4613</v>
      </c>
      <c r="F479" s="12">
        <f t="shared" si="31"/>
        <v>0.54270588235294115</v>
      </c>
      <c r="G479" t="s">
        <v>14</v>
      </c>
      <c r="H479">
        <v>113</v>
      </c>
      <c r="I479" s="8">
        <f t="shared" si="3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6">
        <f t="shared" si="29"/>
        <v>40720.208333333336</v>
      </c>
      <c r="O479" s="1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 s="1"/>
      <c r="V479" s="1"/>
      <c r="W479" s="1"/>
      <c r="X479" s="1"/>
    </row>
    <row r="480" spans="1:24" x14ac:dyDescent="0.35">
      <c r="A480">
        <v>478</v>
      </c>
      <c r="B480" t="s">
        <v>1003</v>
      </c>
      <c r="C480" s="3" t="s">
        <v>1004</v>
      </c>
      <c r="D480" s="11">
        <v>68800</v>
      </c>
      <c r="E480" s="11">
        <v>162603</v>
      </c>
      <c r="F480" s="12">
        <f t="shared" si="31"/>
        <v>2.3634156976744185</v>
      </c>
      <c r="G480" t="s">
        <v>20</v>
      </c>
      <c r="H480">
        <v>2756</v>
      </c>
      <c r="I480" s="8">
        <f t="shared" si="3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6">
        <f t="shared" si="29"/>
        <v>42072.208333333328</v>
      </c>
      <c r="O480" s="1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 s="1"/>
      <c r="V480" s="1"/>
      <c r="W480" s="1"/>
      <c r="X480" s="1"/>
    </row>
    <row r="481" spans="1:24" x14ac:dyDescent="0.35">
      <c r="A481">
        <v>479</v>
      </c>
      <c r="B481" t="s">
        <v>1005</v>
      </c>
      <c r="C481" s="3" t="s">
        <v>1006</v>
      </c>
      <c r="D481" s="11">
        <v>2400</v>
      </c>
      <c r="E481" s="11">
        <v>12310</v>
      </c>
      <c r="F481" s="12">
        <f t="shared" si="31"/>
        <v>5.1291666666666664</v>
      </c>
      <c r="G481" t="s">
        <v>20</v>
      </c>
      <c r="H481">
        <v>173</v>
      </c>
      <c r="I481" s="8">
        <f t="shared" si="3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6">
        <f t="shared" si="29"/>
        <v>42945.208333333328</v>
      </c>
      <c r="O481" s="1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 s="1"/>
      <c r="V481" s="1"/>
      <c r="W481" s="1"/>
      <c r="X481" s="1"/>
    </row>
    <row r="482" spans="1:24" x14ac:dyDescent="0.35">
      <c r="A482">
        <v>480</v>
      </c>
      <c r="B482" t="s">
        <v>1007</v>
      </c>
      <c r="C482" s="3" t="s">
        <v>1008</v>
      </c>
      <c r="D482" s="11">
        <v>8600</v>
      </c>
      <c r="E482" s="11">
        <v>8656</v>
      </c>
      <c r="F482" s="12">
        <f t="shared" si="31"/>
        <v>1.0065116279069768</v>
      </c>
      <c r="G482" t="s">
        <v>20</v>
      </c>
      <c r="H482">
        <v>87</v>
      </c>
      <c r="I482" s="8">
        <f t="shared" si="3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6">
        <f t="shared" si="29"/>
        <v>40248.25</v>
      </c>
      <c r="O482" s="1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 s="1"/>
      <c r="V482" s="1"/>
      <c r="W482" s="1"/>
      <c r="X482" s="1"/>
    </row>
    <row r="483" spans="1:24" ht="31" x14ac:dyDescent="0.35">
      <c r="A483">
        <v>481</v>
      </c>
      <c r="B483" t="s">
        <v>1009</v>
      </c>
      <c r="C483" s="3" t="s">
        <v>1010</v>
      </c>
      <c r="D483" s="11">
        <v>196600</v>
      </c>
      <c r="E483" s="11">
        <v>159931</v>
      </c>
      <c r="F483" s="12">
        <f t="shared" si="31"/>
        <v>0.81348423194303154</v>
      </c>
      <c r="G483" t="s">
        <v>14</v>
      </c>
      <c r="H483">
        <v>1538</v>
      </c>
      <c r="I483" s="8">
        <f t="shared" si="3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6">
        <f t="shared" si="29"/>
        <v>41913.208333333336</v>
      </c>
      <c r="O483" s="1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 s="1"/>
      <c r="V483" s="1"/>
      <c r="W483" s="1"/>
      <c r="X483" s="1"/>
    </row>
    <row r="484" spans="1:24" ht="31" x14ac:dyDescent="0.35">
      <c r="A484">
        <v>482</v>
      </c>
      <c r="B484" t="s">
        <v>1011</v>
      </c>
      <c r="C484" s="3" t="s">
        <v>1012</v>
      </c>
      <c r="D484" s="11">
        <v>4200</v>
      </c>
      <c r="E484" s="11">
        <v>689</v>
      </c>
      <c r="F484" s="12">
        <f t="shared" si="31"/>
        <v>0.16404761904761905</v>
      </c>
      <c r="G484" t="s">
        <v>14</v>
      </c>
      <c r="H484">
        <v>9</v>
      </c>
      <c r="I484" s="8">
        <f t="shared" si="3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6">
        <f t="shared" si="29"/>
        <v>40963.25</v>
      </c>
      <c r="O484" s="1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 s="1"/>
      <c r="V484" s="1"/>
      <c r="W484" s="1"/>
      <c r="X484" s="1"/>
    </row>
    <row r="485" spans="1:24" x14ac:dyDescent="0.35">
      <c r="A485">
        <v>483</v>
      </c>
      <c r="B485" t="s">
        <v>1013</v>
      </c>
      <c r="C485" s="3" t="s">
        <v>1014</v>
      </c>
      <c r="D485" s="11">
        <v>91400</v>
      </c>
      <c r="E485" s="11">
        <v>48236</v>
      </c>
      <c r="F485" s="12">
        <f t="shared" si="31"/>
        <v>0.52774617067833696</v>
      </c>
      <c r="G485" t="s">
        <v>14</v>
      </c>
      <c r="H485">
        <v>554</v>
      </c>
      <c r="I485" s="8">
        <f t="shared" si="3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6">
        <f t="shared" si="29"/>
        <v>43811.25</v>
      </c>
      <c r="O485" s="1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 s="1"/>
      <c r="V485" s="1"/>
      <c r="W485" s="1"/>
      <c r="X485" s="1"/>
    </row>
    <row r="486" spans="1:24" x14ac:dyDescent="0.35">
      <c r="A486">
        <v>484</v>
      </c>
      <c r="B486" t="s">
        <v>1015</v>
      </c>
      <c r="C486" s="3" t="s">
        <v>1016</v>
      </c>
      <c r="D486" s="11">
        <v>29600</v>
      </c>
      <c r="E486" s="11">
        <v>77021</v>
      </c>
      <c r="F486" s="12">
        <f t="shared" si="31"/>
        <v>2.6020608108108108</v>
      </c>
      <c r="G486" t="s">
        <v>20</v>
      </c>
      <c r="H486">
        <v>1572</v>
      </c>
      <c r="I486" s="8">
        <f t="shared" si="3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6">
        <f t="shared" si="29"/>
        <v>41855.208333333336</v>
      </c>
      <c r="O486" s="1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 s="1"/>
      <c r="V486" s="1"/>
      <c r="W486" s="1"/>
      <c r="X486" s="1"/>
    </row>
    <row r="487" spans="1:24" ht="31" x14ac:dyDescent="0.35">
      <c r="A487">
        <v>485</v>
      </c>
      <c r="B487" t="s">
        <v>1017</v>
      </c>
      <c r="C487" s="3" t="s">
        <v>1018</v>
      </c>
      <c r="D487" s="11">
        <v>90600</v>
      </c>
      <c r="E487" s="11">
        <v>27844</v>
      </c>
      <c r="F487" s="12">
        <f t="shared" si="31"/>
        <v>0.30732891832229581</v>
      </c>
      <c r="G487" t="s">
        <v>14</v>
      </c>
      <c r="H487">
        <v>648</v>
      </c>
      <c r="I487" s="8">
        <f t="shared" si="3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6">
        <f t="shared" si="29"/>
        <v>43626.208333333328</v>
      </c>
      <c r="O487" s="1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 s="1"/>
      <c r="V487" s="1"/>
      <c r="W487" s="1"/>
      <c r="X487" s="1"/>
    </row>
    <row r="488" spans="1:24" ht="31" x14ac:dyDescent="0.35">
      <c r="A488">
        <v>486</v>
      </c>
      <c r="B488" t="s">
        <v>1019</v>
      </c>
      <c r="C488" s="3" t="s">
        <v>1020</v>
      </c>
      <c r="D488" s="11">
        <v>5200</v>
      </c>
      <c r="E488" s="11">
        <v>702</v>
      </c>
      <c r="F488" s="12">
        <f t="shared" si="31"/>
        <v>0.13500000000000001</v>
      </c>
      <c r="G488" t="s">
        <v>14</v>
      </c>
      <c r="H488">
        <v>21</v>
      </c>
      <c r="I488" s="8">
        <f t="shared" si="3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6">
        <f t="shared" si="29"/>
        <v>43168.25</v>
      </c>
      <c r="O488" s="1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 s="1"/>
      <c r="V488" s="1"/>
      <c r="W488" s="1"/>
      <c r="X488" s="1"/>
    </row>
    <row r="489" spans="1:24" x14ac:dyDescent="0.35">
      <c r="A489">
        <v>487</v>
      </c>
      <c r="B489" t="s">
        <v>1021</v>
      </c>
      <c r="C489" s="3" t="s">
        <v>1022</v>
      </c>
      <c r="D489" s="11">
        <v>110300</v>
      </c>
      <c r="E489" s="11">
        <v>197024</v>
      </c>
      <c r="F489" s="12">
        <f t="shared" si="31"/>
        <v>1.7862556663644606</v>
      </c>
      <c r="G489" t="s">
        <v>20</v>
      </c>
      <c r="H489">
        <v>2346</v>
      </c>
      <c r="I489" s="8">
        <f t="shared" si="3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6">
        <f t="shared" si="29"/>
        <v>42845.208333333328</v>
      </c>
      <c r="O489" s="1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 s="1"/>
      <c r="V489" s="1"/>
      <c r="W489" s="1"/>
      <c r="X489" s="1"/>
    </row>
    <row r="490" spans="1:24" x14ac:dyDescent="0.35">
      <c r="A490">
        <v>488</v>
      </c>
      <c r="B490" t="s">
        <v>1023</v>
      </c>
      <c r="C490" s="3" t="s">
        <v>1024</v>
      </c>
      <c r="D490" s="11">
        <v>5300</v>
      </c>
      <c r="E490" s="11">
        <v>11663</v>
      </c>
      <c r="F490" s="12">
        <f t="shared" si="31"/>
        <v>2.2005660377358489</v>
      </c>
      <c r="G490" t="s">
        <v>20</v>
      </c>
      <c r="H490">
        <v>115</v>
      </c>
      <c r="I490" s="8">
        <f t="shared" si="3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6">
        <f t="shared" si="29"/>
        <v>42403.25</v>
      </c>
      <c r="O490" s="1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 s="1"/>
      <c r="V490" s="1"/>
      <c r="W490" s="1"/>
      <c r="X490" s="1"/>
    </row>
    <row r="491" spans="1:24" x14ac:dyDescent="0.35">
      <c r="A491">
        <v>489</v>
      </c>
      <c r="B491" t="s">
        <v>1025</v>
      </c>
      <c r="C491" s="3" t="s">
        <v>1026</v>
      </c>
      <c r="D491" s="11">
        <v>9200</v>
      </c>
      <c r="E491" s="11">
        <v>9339</v>
      </c>
      <c r="F491" s="12">
        <f t="shared" si="31"/>
        <v>1.015108695652174</v>
      </c>
      <c r="G491" t="s">
        <v>20</v>
      </c>
      <c r="H491">
        <v>85</v>
      </c>
      <c r="I491" s="8">
        <f t="shared" si="3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6">
        <f t="shared" si="29"/>
        <v>40406.208333333336</v>
      </c>
      <c r="O491" s="1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 s="1"/>
      <c r="V491" s="1"/>
      <c r="W491" s="1"/>
      <c r="X491" s="1"/>
    </row>
    <row r="492" spans="1:24" x14ac:dyDescent="0.35">
      <c r="A492">
        <v>490</v>
      </c>
      <c r="B492" t="s">
        <v>1027</v>
      </c>
      <c r="C492" s="3" t="s">
        <v>1028</v>
      </c>
      <c r="D492" s="11">
        <v>2400</v>
      </c>
      <c r="E492" s="11">
        <v>4596</v>
      </c>
      <c r="F492" s="12">
        <f t="shared" si="31"/>
        <v>1.915</v>
      </c>
      <c r="G492" t="s">
        <v>20</v>
      </c>
      <c r="H492">
        <v>144</v>
      </c>
      <c r="I492" s="8">
        <f t="shared" si="3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6">
        <f t="shared" si="29"/>
        <v>43786.25</v>
      </c>
      <c r="O492" s="1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 s="1"/>
      <c r="V492" s="1"/>
      <c r="W492" s="1"/>
      <c r="X492" s="1"/>
    </row>
    <row r="493" spans="1:24" ht="31" x14ac:dyDescent="0.35">
      <c r="A493">
        <v>491</v>
      </c>
      <c r="B493" t="s">
        <v>1030</v>
      </c>
      <c r="C493" s="3" t="s">
        <v>1031</v>
      </c>
      <c r="D493" s="11">
        <v>56800</v>
      </c>
      <c r="E493" s="11">
        <v>173437</v>
      </c>
      <c r="F493" s="12">
        <f t="shared" si="31"/>
        <v>3.0534683098591549</v>
      </c>
      <c r="G493" t="s">
        <v>20</v>
      </c>
      <c r="H493">
        <v>2443</v>
      </c>
      <c r="I493" s="8">
        <f t="shared" si="3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6">
        <f t="shared" si="29"/>
        <v>41456.208333333336</v>
      </c>
      <c r="O493" s="1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 s="1"/>
      <c r="V493" s="1"/>
      <c r="W493" s="1"/>
      <c r="X493" s="1"/>
    </row>
    <row r="494" spans="1:24" x14ac:dyDescent="0.35">
      <c r="A494">
        <v>492</v>
      </c>
      <c r="B494" t="s">
        <v>1032</v>
      </c>
      <c r="C494" s="3" t="s">
        <v>1033</v>
      </c>
      <c r="D494" s="11">
        <v>191000</v>
      </c>
      <c r="E494" s="11">
        <v>45831</v>
      </c>
      <c r="F494" s="12">
        <f t="shared" si="31"/>
        <v>0.23995287958115183</v>
      </c>
      <c r="G494" t="s">
        <v>74</v>
      </c>
      <c r="H494">
        <v>595</v>
      </c>
      <c r="I494" s="8">
        <f t="shared" si="3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6">
        <f t="shared" si="29"/>
        <v>40336.208333333336</v>
      </c>
      <c r="O494" s="1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 s="1"/>
      <c r="V494" s="1"/>
      <c r="W494" s="1"/>
      <c r="X494" s="1"/>
    </row>
    <row r="495" spans="1:24" x14ac:dyDescent="0.35">
      <c r="A495">
        <v>493</v>
      </c>
      <c r="B495" t="s">
        <v>1034</v>
      </c>
      <c r="C495" s="3" t="s">
        <v>1035</v>
      </c>
      <c r="D495" s="11">
        <v>900</v>
      </c>
      <c r="E495" s="11">
        <v>6514</v>
      </c>
      <c r="F495" s="12">
        <f t="shared" si="31"/>
        <v>7.2377777777777776</v>
      </c>
      <c r="G495" t="s">
        <v>20</v>
      </c>
      <c r="H495">
        <v>64</v>
      </c>
      <c r="I495" s="8">
        <f t="shared" si="3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6">
        <f t="shared" si="29"/>
        <v>43645.208333333328</v>
      </c>
      <c r="O495" s="1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 s="1"/>
      <c r="V495" s="1"/>
      <c r="W495" s="1"/>
      <c r="X495" s="1"/>
    </row>
    <row r="496" spans="1:24" ht="31" x14ac:dyDescent="0.35">
      <c r="A496">
        <v>494</v>
      </c>
      <c r="B496" t="s">
        <v>1036</v>
      </c>
      <c r="C496" s="3" t="s">
        <v>1037</v>
      </c>
      <c r="D496" s="11">
        <v>2500</v>
      </c>
      <c r="E496" s="11">
        <v>13684</v>
      </c>
      <c r="F496" s="12">
        <f t="shared" si="31"/>
        <v>5.4736000000000002</v>
      </c>
      <c r="G496" t="s">
        <v>20</v>
      </c>
      <c r="H496">
        <v>268</v>
      </c>
      <c r="I496" s="8">
        <f t="shared" si="3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6">
        <f t="shared" si="29"/>
        <v>40990.208333333336</v>
      </c>
      <c r="O496" s="1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 s="1"/>
      <c r="V496" s="1"/>
      <c r="W496" s="1"/>
      <c r="X496" s="1"/>
    </row>
    <row r="497" spans="1:24" x14ac:dyDescent="0.35">
      <c r="A497">
        <v>495</v>
      </c>
      <c r="B497" t="s">
        <v>1038</v>
      </c>
      <c r="C497" s="3" t="s">
        <v>1039</v>
      </c>
      <c r="D497" s="11">
        <v>3200</v>
      </c>
      <c r="E497" s="11">
        <v>13264</v>
      </c>
      <c r="F497" s="12">
        <f t="shared" si="31"/>
        <v>4.1449999999999996</v>
      </c>
      <c r="G497" t="s">
        <v>20</v>
      </c>
      <c r="H497">
        <v>195</v>
      </c>
      <c r="I497" s="8">
        <f t="shared" si="3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6">
        <f t="shared" si="29"/>
        <v>41800.208333333336</v>
      </c>
      <c r="O497" s="1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 s="1"/>
      <c r="V497" s="1"/>
      <c r="W497" s="1"/>
      <c r="X497" s="1"/>
    </row>
    <row r="498" spans="1:24" x14ac:dyDescent="0.35">
      <c r="A498">
        <v>496</v>
      </c>
      <c r="B498" t="s">
        <v>1040</v>
      </c>
      <c r="C498" s="3" t="s">
        <v>1041</v>
      </c>
      <c r="D498" s="11">
        <v>183800</v>
      </c>
      <c r="E498" s="11">
        <v>1667</v>
      </c>
      <c r="F498" s="12">
        <f t="shared" si="31"/>
        <v>9.0696409140369975E-3</v>
      </c>
      <c r="G498" t="s">
        <v>14</v>
      </c>
      <c r="H498">
        <v>54</v>
      </c>
      <c r="I498" s="8">
        <f t="shared" si="3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6">
        <f t="shared" si="29"/>
        <v>42876.208333333328</v>
      </c>
      <c r="O498" s="1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 s="1"/>
      <c r="V498" s="1"/>
      <c r="W498" s="1"/>
      <c r="X498" s="1"/>
    </row>
    <row r="499" spans="1:24" x14ac:dyDescent="0.35">
      <c r="A499">
        <v>497</v>
      </c>
      <c r="B499" t="s">
        <v>1042</v>
      </c>
      <c r="C499" s="3" t="s">
        <v>1043</v>
      </c>
      <c r="D499" s="11">
        <v>9800</v>
      </c>
      <c r="E499" s="11">
        <v>3349</v>
      </c>
      <c r="F499" s="12">
        <f t="shared" si="31"/>
        <v>0.34173469387755101</v>
      </c>
      <c r="G499" t="s">
        <v>14</v>
      </c>
      <c r="H499">
        <v>120</v>
      </c>
      <c r="I499" s="8">
        <f t="shared" si="3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6">
        <f t="shared" si="29"/>
        <v>42724.25</v>
      </c>
      <c r="O499" s="1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 s="1"/>
      <c r="V499" s="1"/>
      <c r="W499" s="1"/>
      <c r="X499" s="1"/>
    </row>
    <row r="500" spans="1:24" x14ac:dyDescent="0.35">
      <c r="A500">
        <v>498</v>
      </c>
      <c r="B500" t="s">
        <v>1044</v>
      </c>
      <c r="C500" s="3" t="s">
        <v>1045</v>
      </c>
      <c r="D500" s="11">
        <v>193400</v>
      </c>
      <c r="E500" s="11">
        <v>46317</v>
      </c>
      <c r="F500" s="12">
        <f t="shared" si="31"/>
        <v>0.239488107549121</v>
      </c>
      <c r="G500" t="s">
        <v>14</v>
      </c>
      <c r="H500">
        <v>579</v>
      </c>
      <c r="I500" s="8">
        <f t="shared" si="3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6">
        <f t="shared" si="29"/>
        <v>42005.25</v>
      </c>
      <c r="O500" s="1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 s="1"/>
      <c r="V500" s="1"/>
      <c r="W500" s="1"/>
      <c r="X500" s="1"/>
    </row>
    <row r="501" spans="1:24" ht="31" x14ac:dyDescent="0.35">
      <c r="A501">
        <v>499</v>
      </c>
      <c r="B501" t="s">
        <v>1046</v>
      </c>
      <c r="C501" s="3" t="s">
        <v>1047</v>
      </c>
      <c r="D501" s="11">
        <v>163800</v>
      </c>
      <c r="E501" s="11">
        <v>78743</v>
      </c>
      <c r="F501" s="12">
        <f t="shared" si="31"/>
        <v>0.48072649572649573</v>
      </c>
      <c r="G501" t="s">
        <v>14</v>
      </c>
      <c r="H501">
        <v>2072</v>
      </c>
      <c r="I501" s="8">
        <f t="shared" si="3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6">
        <f t="shared" si="29"/>
        <v>42444.208333333328</v>
      </c>
      <c r="O501" s="1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 s="1"/>
      <c r="V501" s="1"/>
      <c r="W501" s="1"/>
      <c r="X501" s="1"/>
    </row>
    <row r="502" spans="1:24" x14ac:dyDescent="0.35">
      <c r="A502">
        <v>500</v>
      </c>
      <c r="B502" t="s">
        <v>1048</v>
      </c>
      <c r="C502" s="3" t="s">
        <v>1049</v>
      </c>
      <c r="D502" s="11">
        <v>100</v>
      </c>
      <c r="E502" s="11">
        <v>0</v>
      </c>
      <c r="F502" s="12">
        <f t="shared" si="31"/>
        <v>0</v>
      </c>
      <c r="G502" t="s">
        <v>14</v>
      </c>
      <c r="H502">
        <v>0</v>
      </c>
      <c r="I502" s="8" t="e">
        <f t="shared" si="32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6">
        <f t="shared" ref="N502:N565" si="33">(((L502/60)/60)/24)+DATE(1970,1,1)</f>
        <v>41395.208333333336</v>
      </c>
      <c r="O502"/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4" x14ac:dyDescent="0.35">
      <c r="A503">
        <v>501</v>
      </c>
      <c r="B503" t="s">
        <v>1050</v>
      </c>
      <c r="C503" s="3" t="s">
        <v>1051</v>
      </c>
      <c r="D503" s="11">
        <v>153600</v>
      </c>
      <c r="E503" s="11">
        <v>107743</v>
      </c>
      <c r="F503" s="12">
        <f t="shared" si="31"/>
        <v>0.70145182291666663</v>
      </c>
      <c r="G503" t="s">
        <v>14</v>
      </c>
      <c r="H503">
        <v>1796</v>
      </c>
      <c r="I503" s="8">
        <f t="shared" si="3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6">
        <f t="shared" si="33"/>
        <v>41345.208333333336</v>
      </c>
      <c r="O503" s="17">
        <f t="shared" ref="O503:O566" si="34"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 s="1"/>
      <c r="V503" s="1"/>
      <c r="W503" s="1"/>
      <c r="X503" s="1"/>
    </row>
    <row r="504" spans="1:24" x14ac:dyDescent="0.35">
      <c r="A504">
        <v>502</v>
      </c>
      <c r="B504" t="s">
        <v>477</v>
      </c>
      <c r="C504" s="3" t="s">
        <v>1052</v>
      </c>
      <c r="D504" s="11">
        <v>1300</v>
      </c>
      <c r="E504" s="11">
        <v>6889</v>
      </c>
      <c r="F504" s="12">
        <f t="shared" si="31"/>
        <v>5.2992307692307694</v>
      </c>
      <c r="G504" t="s">
        <v>20</v>
      </c>
      <c r="H504">
        <v>186</v>
      </c>
      <c r="I504" s="8">
        <f t="shared" si="3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6">
        <f t="shared" si="33"/>
        <v>41117.208333333336</v>
      </c>
      <c r="O504" s="17">
        <f t="shared" si="34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 s="1"/>
      <c r="V504" s="1"/>
      <c r="W504" s="1"/>
      <c r="X504" s="1"/>
    </row>
    <row r="505" spans="1:24" ht="31" x14ac:dyDescent="0.35">
      <c r="A505">
        <v>503</v>
      </c>
      <c r="B505" t="s">
        <v>1053</v>
      </c>
      <c r="C505" s="3" t="s">
        <v>1054</v>
      </c>
      <c r="D505" s="11">
        <v>25500</v>
      </c>
      <c r="E505" s="11">
        <v>45983</v>
      </c>
      <c r="F505" s="12">
        <f t="shared" si="31"/>
        <v>1.8032549019607844</v>
      </c>
      <c r="G505" t="s">
        <v>20</v>
      </c>
      <c r="H505">
        <v>460</v>
      </c>
      <c r="I505" s="8">
        <f t="shared" si="3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6">
        <f t="shared" si="33"/>
        <v>42186.208333333328</v>
      </c>
      <c r="O505" s="17">
        <f t="shared" si="34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 s="1"/>
      <c r="V505" s="1"/>
      <c r="W505" s="1"/>
      <c r="X505" s="1"/>
    </row>
    <row r="506" spans="1:24" x14ac:dyDescent="0.35">
      <c r="A506">
        <v>504</v>
      </c>
      <c r="B506" t="s">
        <v>1055</v>
      </c>
      <c r="C506" s="3" t="s">
        <v>1056</v>
      </c>
      <c r="D506" s="11">
        <v>7500</v>
      </c>
      <c r="E506" s="11">
        <v>6924</v>
      </c>
      <c r="F506" s="12">
        <f t="shared" si="31"/>
        <v>0.92320000000000002</v>
      </c>
      <c r="G506" t="s">
        <v>14</v>
      </c>
      <c r="H506">
        <v>62</v>
      </c>
      <c r="I506" s="8">
        <f t="shared" si="3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6">
        <f t="shared" si="33"/>
        <v>42142.208333333328</v>
      </c>
      <c r="O506" s="17">
        <f t="shared" si="34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 s="1"/>
      <c r="V506" s="1"/>
      <c r="W506" s="1"/>
      <c r="X506" s="1"/>
    </row>
    <row r="507" spans="1:24" x14ac:dyDescent="0.35">
      <c r="A507">
        <v>505</v>
      </c>
      <c r="B507" t="s">
        <v>1057</v>
      </c>
      <c r="C507" s="3" t="s">
        <v>1058</v>
      </c>
      <c r="D507" s="11">
        <v>89900</v>
      </c>
      <c r="E507" s="11">
        <v>12497</v>
      </c>
      <c r="F507" s="12">
        <f t="shared" si="31"/>
        <v>0.13901001112347053</v>
      </c>
      <c r="G507" t="s">
        <v>14</v>
      </c>
      <c r="H507">
        <v>347</v>
      </c>
      <c r="I507" s="8">
        <f t="shared" si="3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6">
        <f t="shared" si="33"/>
        <v>41341.25</v>
      </c>
      <c r="O507" s="17">
        <f t="shared" si="34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 s="1"/>
      <c r="V507" s="1"/>
      <c r="W507" s="1"/>
      <c r="X507" s="1"/>
    </row>
    <row r="508" spans="1:24" x14ac:dyDescent="0.35">
      <c r="A508">
        <v>506</v>
      </c>
      <c r="B508" t="s">
        <v>1059</v>
      </c>
      <c r="C508" s="3" t="s">
        <v>1060</v>
      </c>
      <c r="D508" s="11">
        <v>18000</v>
      </c>
      <c r="E508" s="11">
        <v>166874</v>
      </c>
      <c r="F508" s="12">
        <f t="shared" si="31"/>
        <v>9.2707777777777771</v>
      </c>
      <c r="G508" t="s">
        <v>20</v>
      </c>
      <c r="H508">
        <v>2528</v>
      </c>
      <c r="I508" s="8">
        <f t="shared" si="3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6">
        <f t="shared" si="33"/>
        <v>43062.25</v>
      </c>
      <c r="O508" s="17">
        <f t="shared" si="34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 s="1"/>
      <c r="V508" s="1"/>
      <c r="W508" s="1"/>
      <c r="X508" s="1"/>
    </row>
    <row r="509" spans="1:24" ht="31" x14ac:dyDescent="0.35">
      <c r="A509">
        <v>507</v>
      </c>
      <c r="B509" t="s">
        <v>1061</v>
      </c>
      <c r="C509" s="3" t="s">
        <v>1062</v>
      </c>
      <c r="D509" s="11">
        <v>2100</v>
      </c>
      <c r="E509" s="11">
        <v>837</v>
      </c>
      <c r="F509" s="12">
        <f t="shared" si="31"/>
        <v>0.39857142857142858</v>
      </c>
      <c r="G509" t="s">
        <v>14</v>
      </c>
      <c r="H509">
        <v>19</v>
      </c>
      <c r="I509" s="8">
        <f t="shared" si="3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6">
        <f t="shared" si="33"/>
        <v>41373.208333333336</v>
      </c>
      <c r="O509" s="17">
        <f t="shared" si="34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 s="1"/>
      <c r="V509" s="1"/>
      <c r="W509" s="1"/>
      <c r="X509" s="1"/>
    </row>
    <row r="510" spans="1:24" x14ac:dyDescent="0.35">
      <c r="A510">
        <v>508</v>
      </c>
      <c r="B510" t="s">
        <v>1063</v>
      </c>
      <c r="C510" s="3" t="s">
        <v>1064</v>
      </c>
      <c r="D510" s="11">
        <v>172700</v>
      </c>
      <c r="E510" s="11">
        <v>193820</v>
      </c>
      <c r="F510" s="12">
        <f t="shared" si="31"/>
        <v>1.1222929936305732</v>
      </c>
      <c r="G510" t="s">
        <v>20</v>
      </c>
      <c r="H510">
        <v>3657</v>
      </c>
      <c r="I510" s="8">
        <f t="shared" si="3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6">
        <f t="shared" si="33"/>
        <v>43310.208333333328</v>
      </c>
      <c r="O510" s="17">
        <f t="shared" si="34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 s="1"/>
      <c r="V510" s="1"/>
      <c r="W510" s="1"/>
      <c r="X510" s="1"/>
    </row>
    <row r="511" spans="1:24" x14ac:dyDescent="0.35">
      <c r="A511">
        <v>509</v>
      </c>
      <c r="B511" t="s">
        <v>398</v>
      </c>
      <c r="C511" s="3" t="s">
        <v>1065</v>
      </c>
      <c r="D511" s="11">
        <v>168500</v>
      </c>
      <c r="E511" s="11">
        <v>119510</v>
      </c>
      <c r="F511" s="12">
        <f t="shared" si="31"/>
        <v>0.70925816023738875</v>
      </c>
      <c r="G511" t="s">
        <v>14</v>
      </c>
      <c r="H511">
        <v>1258</v>
      </c>
      <c r="I511" s="8">
        <f t="shared" si="32"/>
        <v>95</v>
      </c>
      <c r="J511" t="s">
        <v>21</v>
      </c>
      <c r="K511" t="s">
        <v>22</v>
      </c>
      <c r="L511">
        <v>1336194000</v>
      </c>
      <c r="M511">
        <v>1337058000</v>
      </c>
      <c r="N511" s="16">
        <f t="shared" si="33"/>
        <v>41034.208333333336</v>
      </c>
      <c r="O511" s="17">
        <f t="shared" si="34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 s="1"/>
      <c r="V511" s="1"/>
      <c r="W511" s="1"/>
      <c r="X511" s="1"/>
    </row>
    <row r="512" spans="1:24" x14ac:dyDescent="0.35">
      <c r="A512">
        <v>510</v>
      </c>
      <c r="B512" t="s">
        <v>1066</v>
      </c>
      <c r="C512" s="3" t="s">
        <v>1067</v>
      </c>
      <c r="D512" s="11">
        <v>7800</v>
      </c>
      <c r="E512" s="11">
        <v>9289</v>
      </c>
      <c r="F512" s="12">
        <f t="shared" si="31"/>
        <v>1.1908974358974358</v>
      </c>
      <c r="G512" t="s">
        <v>20</v>
      </c>
      <c r="H512">
        <v>131</v>
      </c>
      <c r="I512" s="8">
        <f t="shared" si="3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6">
        <f t="shared" si="33"/>
        <v>43251.208333333328</v>
      </c>
      <c r="O512" s="17">
        <f t="shared" si="34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 s="1"/>
      <c r="V512" s="1"/>
      <c r="W512" s="1"/>
      <c r="X512" s="1"/>
    </row>
    <row r="513" spans="1:24" x14ac:dyDescent="0.35">
      <c r="A513">
        <v>511</v>
      </c>
      <c r="B513" t="s">
        <v>1068</v>
      </c>
      <c r="C513" s="3" t="s">
        <v>1069</v>
      </c>
      <c r="D513" s="11">
        <v>147800</v>
      </c>
      <c r="E513" s="11">
        <v>35498</v>
      </c>
      <c r="F513" s="12">
        <f t="shared" si="31"/>
        <v>0.24017591339648173</v>
      </c>
      <c r="G513" t="s">
        <v>14</v>
      </c>
      <c r="H513">
        <v>362</v>
      </c>
      <c r="I513" s="8">
        <f t="shared" si="3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6">
        <f t="shared" si="33"/>
        <v>43671.208333333328</v>
      </c>
      <c r="O513" s="17">
        <f t="shared" si="34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 s="1"/>
      <c r="V513" s="1"/>
      <c r="W513" s="1"/>
      <c r="X513" s="1"/>
    </row>
    <row r="514" spans="1:24" x14ac:dyDescent="0.35">
      <c r="A514">
        <v>512</v>
      </c>
      <c r="B514" t="s">
        <v>1070</v>
      </c>
      <c r="C514" s="3" t="s">
        <v>1071</v>
      </c>
      <c r="D514" s="11">
        <v>9100</v>
      </c>
      <c r="E514" s="11">
        <v>12678</v>
      </c>
      <c r="F514" s="12">
        <f t="shared" si="31"/>
        <v>1.3931868131868133</v>
      </c>
      <c r="G514" t="s">
        <v>20</v>
      </c>
      <c r="H514">
        <v>239</v>
      </c>
      <c r="I514" s="8">
        <f t="shared" si="3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6">
        <f t="shared" si="33"/>
        <v>41825.208333333336</v>
      </c>
      <c r="O514" s="17">
        <f t="shared" si="34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 s="1"/>
      <c r="V514" s="1"/>
      <c r="W514" s="1"/>
      <c r="X514" s="1"/>
    </row>
    <row r="515" spans="1:24" x14ac:dyDescent="0.35">
      <c r="A515">
        <v>513</v>
      </c>
      <c r="B515" t="s">
        <v>1072</v>
      </c>
      <c r="C515" s="3" t="s">
        <v>1073</v>
      </c>
      <c r="D515" s="11">
        <v>8300</v>
      </c>
      <c r="E515" s="11">
        <v>3260</v>
      </c>
      <c r="F515" s="12">
        <f t="shared" ref="F515:F578" si="35">E515/D515</f>
        <v>0.39277108433734942</v>
      </c>
      <c r="G515" t="s">
        <v>74</v>
      </c>
      <c r="H515">
        <v>35</v>
      </c>
      <c r="I515" s="8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6">
        <f t="shared" si="33"/>
        <v>40430.208333333336</v>
      </c>
      <c r="O515" s="17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 s="1"/>
      <c r="V515" s="1"/>
      <c r="W515" s="1"/>
      <c r="X515" s="1"/>
    </row>
    <row r="516" spans="1:24" x14ac:dyDescent="0.35">
      <c r="A516">
        <v>514</v>
      </c>
      <c r="B516" t="s">
        <v>1074</v>
      </c>
      <c r="C516" s="3" t="s">
        <v>1075</v>
      </c>
      <c r="D516" s="11">
        <v>138700</v>
      </c>
      <c r="E516" s="11">
        <v>31123</v>
      </c>
      <c r="F516" s="12">
        <f t="shared" si="35"/>
        <v>0.22439077144917088</v>
      </c>
      <c r="G516" t="s">
        <v>74</v>
      </c>
      <c r="H516">
        <v>528</v>
      </c>
      <c r="I516" s="8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6">
        <f t="shared" si="33"/>
        <v>41614.25</v>
      </c>
      <c r="O516" s="1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 s="1"/>
      <c r="V516" s="1"/>
      <c r="W516" s="1"/>
      <c r="X516" s="1"/>
    </row>
    <row r="517" spans="1:24" x14ac:dyDescent="0.35">
      <c r="A517">
        <v>515</v>
      </c>
      <c r="B517" t="s">
        <v>1076</v>
      </c>
      <c r="C517" s="3" t="s">
        <v>1077</v>
      </c>
      <c r="D517" s="11">
        <v>8600</v>
      </c>
      <c r="E517" s="11">
        <v>4797</v>
      </c>
      <c r="F517" s="12">
        <f t="shared" si="35"/>
        <v>0.55779069767441858</v>
      </c>
      <c r="G517" t="s">
        <v>14</v>
      </c>
      <c r="H517">
        <v>133</v>
      </c>
      <c r="I517" s="8">
        <f t="shared" ref="I517:I580" si="36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6">
        <f t="shared" si="33"/>
        <v>40900.25</v>
      </c>
      <c r="O517" s="1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 s="1"/>
      <c r="V517" s="1"/>
      <c r="W517" s="1"/>
      <c r="X517" s="1"/>
    </row>
    <row r="518" spans="1:24" x14ac:dyDescent="0.35">
      <c r="A518">
        <v>516</v>
      </c>
      <c r="B518" t="s">
        <v>1078</v>
      </c>
      <c r="C518" s="3" t="s">
        <v>1079</v>
      </c>
      <c r="D518" s="11">
        <v>125400</v>
      </c>
      <c r="E518" s="11">
        <v>53324</v>
      </c>
      <c r="F518" s="12">
        <f t="shared" si="35"/>
        <v>0.42523125996810207</v>
      </c>
      <c r="G518" t="s">
        <v>14</v>
      </c>
      <c r="H518">
        <v>846</v>
      </c>
      <c r="I518" s="8">
        <f t="shared" si="3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6">
        <f t="shared" si="33"/>
        <v>40396.208333333336</v>
      </c>
      <c r="O518" s="1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 s="1"/>
      <c r="V518" s="1"/>
      <c r="W518" s="1"/>
      <c r="X518" s="1"/>
    </row>
    <row r="519" spans="1:24" x14ac:dyDescent="0.35">
      <c r="A519">
        <v>517</v>
      </c>
      <c r="B519" t="s">
        <v>1080</v>
      </c>
      <c r="C519" s="3" t="s">
        <v>1081</v>
      </c>
      <c r="D519" s="11">
        <v>5900</v>
      </c>
      <c r="E519" s="11">
        <v>6608</v>
      </c>
      <c r="F519" s="12">
        <f t="shared" si="35"/>
        <v>1.1200000000000001</v>
      </c>
      <c r="G519" t="s">
        <v>20</v>
      </c>
      <c r="H519">
        <v>78</v>
      </c>
      <c r="I519" s="8">
        <f t="shared" si="3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6">
        <f t="shared" si="33"/>
        <v>42860.208333333328</v>
      </c>
      <c r="O519" s="1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 s="1"/>
      <c r="V519" s="1"/>
      <c r="W519" s="1"/>
      <c r="X519" s="1"/>
    </row>
    <row r="520" spans="1:24" ht="31" x14ac:dyDescent="0.35">
      <c r="A520">
        <v>518</v>
      </c>
      <c r="B520" t="s">
        <v>1082</v>
      </c>
      <c r="C520" s="3" t="s">
        <v>1083</v>
      </c>
      <c r="D520" s="11">
        <v>8800</v>
      </c>
      <c r="E520" s="11">
        <v>622</v>
      </c>
      <c r="F520" s="12">
        <f t="shared" si="35"/>
        <v>7.0681818181818179E-2</v>
      </c>
      <c r="G520" t="s">
        <v>14</v>
      </c>
      <c r="H520">
        <v>10</v>
      </c>
      <c r="I520" s="8">
        <f t="shared" si="36"/>
        <v>62.2</v>
      </c>
      <c r="J520" t="s">
        <v>21</v>
      </c>
      <c r="K520" t="s">
        <v>22</v>
      </c>
      <c r="L520">
        <v>1519365600</v>
      </c>
      <c r="M520">
        <v>1519538400</v>
      </c>
      <c r="N520" s="16">
        <f t="shared" si="33"/>
        <v>43154.25</v>
      </c>
      <c r="O520" s="1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 s="1"/>
      <c r="V520" s="1"/>
      <c r="W520" s="1"/>
      <c r="X520" s="1"/>
    </row>
    <row r="521" spans="1:24" x14ac:dyDescent="0.35">
      <c r="A521">
        <v>519</v>
      </c>
      <c r="B521" t="s">
        <v>1084</v>
      </c>
      <c r="C521" s="3" t="s">
        <v>1085</v>
      </c>
      <c r="D521" s="11">
        <v>177700</v>
      </c>
      <c r="E521" s="11">
        <v>180802</v>
      </c>
      <c r="F521" s="12">
        <f t="shared" si="35"/>
        <v>1.0174563871693867</v>
      </c>
      <c r="G521" t="s">
        <v>20</v>
      </c>
      <c r="H521">
        <v>1773</v>
      </c>
      <c r="I521" s="8">
        <f t="shared" si="3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6">
        <f t="shared" si="33"/>
        <v>42012.25</v>
      </c>
      <c r="O521" s="1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 s="1"/>
      <c r="V521" s="1"/>
      <c r="W521" s="1"/>
      <c r="X521" s="1"/>
    </row>
    <row r="522" spans="1:24" x14ac:dyDescent="0.35">
      <c r="A522">
        <v>520</v>
      </c>
      <c r="B522" t="s">
        <v>1086</v>
      </c>
      <c r="C522" s="3" t="s">
        <v>1087</v>
      </c>
      <c r="D522" s="11">
        <v>800</v>
      </c>
      <c r="E522" s="11">
        <v>3406</v>
      </c>
      <c r="F522" s="12">
        <f t="shared" si="35"/>
        <v>4.2575000000000003</v>
      </c>
      <c r="G522" t="s">
        <v>20</v>
      </c>
      <c r="H522">
        <v>32</v>
      </c>
      <c r="I522" s="8">
        <f t="shared" si="3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6">
        <f t="shared" si="33"/>
        <v>43574.208333333328</v>
      </c>
      <c r="O522" s="1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 s="1"/>
      <c r="V522" s="1"/>
      <c r="W522" s="1"/>
      <c r="X522" s="1"/>
    </row>
    <row r="523" spans="1:24" x14ac:dyDescent="0.35">
      <c r="A523">
        <v>521</v>
      </c>
      <c r="B523" t="s">
        <v>1088</v>
      </c>
      <c r="C523" s="3" t="s">
        <v>141</v>
      </c>
      <c r="D523" s="11">
        <v>7600</v>
      </c>
      <c r="E523" s="11">
        <v>11061</v>
      </c>
      <c r="F523" s="12">
        <f t="shared" si="35"/>
        <v>1.4553947368421052</v>
      </c>
      <c r="G523" t="s">
        <v>20</v>
      </c>
      <c r="H523">
        <v>369</v>
      </c>
      <c r="I523" s="8">
        <f t="shared" si="3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6">
        <f t="shared" si="33"/>
        <v>42605.208333333328</v>
      </c>
      <c r="O523" s="1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 s="1"/>
      <c r="V523" s="1"/>
      <c r="W523" s="1"/>
      <c r="X523" s="1"/>
    </row>
    <row r="524" spans="1:24" ht="31" x14ac:dyDescent="0.35">
      <c r="A524">
        <v>522</v>
      </c>
      <c r="B524" t="s">
        <v>1089</v>
      </c>
      <c r="C524" s="3" t="s">
        <v>1090</v>
      </c>
      <c r="D524" s="11">
        <v>50500</v>
      </c>
      <c r="E524" s="11">
        <v>16389</v>
      </c>
      <c r="F524" s="12">
        <f t="shared" si="35"/>
        <v>0.32453465346534655</v>
      </c>
      <c r="G524" t="s">
        <v>14</v>
      </c>
      <c r="H524">
        <v>191</v>
      </c>
      <c r="I524" s="8">
        <f t="shared" si="3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6">
        <f t="shared" si="33"/>
        <v>41093.208333333336</v>
      </c>
      <c r="O524" s="1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 s="1"/>
      <c r="V524" s="1"/>
      <c r="W524" s="1"/>
      <c r="X524" s="1"/>
    </row>
    <row r="525" spans="1:24" x14ac:dyDescent="0.35">
      <c r="A525">
        <v>523</v>
      </c>
      <c r="B525" t="s">
        <v>1091</v>
      </c>
      <c r="C525" s="3" t="s">
        <v>1092</v>
      </c>
      <c r="D525" s="11">
        <v>900</v>
      </c>
      <c r="E525" s="11">
        <v>6303</v>
      </c>
      <c r="F525" s="12">
        <f t="shared" si="35"/>
        <v>7.003333333333333</v>
      </c>
      <c r="G525" t="s">
        <v>20</v>
      </c>
      <c r="H525">
        <v>89</v>
      </c>
      <c r="I525" s="8">
        <f t="shared" si="3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6">
        <f t="shared" si="33"/>
        <v>40241.25</v>
      </c>
      <c r="O525" s="1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 s="1"/>
      <c r="V525" s="1"/>
      <c r="W525" s="1"/>
      <c r="X525" s="1"/>
    </row>
    <row r="526" spans="1:24" x14ac:dyDescent="0.35">
      <c r="A526">
        <v>524</v>
      </c>
      <c r="B526" t="s">
        <v>1093</v>
      </c>
      <c r="C526" s="3" t="s">
        <v>1094</v>
      </c>
      <c r="D526" s="11">
        <v>96700</v>
      </c>
      <c r="E526" s="11">
        <v>81136</v>
      </c>
      <c r="F526" s="12">
        <f t="shared" si="35"/>
        <v>0.83904860392967939</v>
      </c>
      <c r="G526" t="s">
        <v>14</v>
      </c>
      <c r="H526">
        <v>1979</v>
      </c>
      <c r="I526" s="8">
        <f t="shared" si="3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6">
        <f t="shared" si="33"/>
        <v>40294.208333333336</v>
      </c>
      <c r="O526" s="1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 s="1"/>
      <c r="V526" s="1"/>
      <c r="W526" s="1"/>
      <c r="X526" s="1"/>
    </row>
    <row r="527" spans="1:24" x14ac:dyDescent="0.35">
      <c r="A527">
        <v>525</v>
      </c>
      <c r="B527" t="s">
        <v>1095</v>
      </c>
      <c r="C527" s="3" t="s">
        <v>1096</v>
      </c>
      <c r="D527" s="11">
        <v>2100</v>
      </c>
      <c r="E527" s="11">
        <v>1768</v>
      </c>
      <c r="F527" s="12">
        <f t="shared" si="35"/>
        <v>0.84190476190476193</v>
      </c>
      <c r="G527" t="s">
        <v>14</v>
      </c>
      <c r="H527">
        <v>63</v>
      </c>
      <c r="I527" s="8">
        <f t="shared" si="3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6">
        <f t="shared" si="33"/>
        <v>40505.25</v>
      </c>
      <c r="O527" s="1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 s="1"/>
      <c r="V527" s="1"/>
      <c r="W527" s="1"/>
      <c r="X527" s="1"/>
    </row>
    <row r="528" spans="1:24" ht="31" x14ac:dyDescent="0.35">
      <c r="A528">
        <v>526</v>
      </c>
      <c r="B528" t="s">
        <v>1097</v>
      </c>
      <c r="C528" s="3" t="s">
        <v>1098</v>
      </c>
      <c r="D528" s="11">
        <v>8300</v>
      </c>
      <c r="E528" s="11">
        <v>12944</v>
      </c>
      <c r="F528" s="12">
        <f t="shared" si="35"/>
        <v>1.5595180722891566</v>
      </c>
      <c r="G528" t="s">
        <v>20</v>
      </c>
      <c r="H528">
        <v>147</v>
      </c>
      <c r="I528" s="8">
        <f t="shared" si="3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6">
        <f t="shared" si="33"/>
        <v>42364.25</v>
      </c>
      <c r="O528" s="1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 s="1"/>
      <c r="V528" s="1"/>
      <c r="W528" s="1"/>
      <c r="X528" s="1"/>
    </row>
    <row r="529" spans="1:24" x14ac:dyDescent="0.35">
      <c r="A529">
        <v>527</v>
      </c>
      <c r="B529" t="s">
        <v>1099</v>
      </c>
      <c r="C529" s="3" t="s">
        <v>1100</v>
      </c>
      <c r="D529" s="11">
        <v>189200</v>
      </c>
      <c r="E529" s="11">
        <v>188480</v>
      </c>
      <c r="F529" s="12">
        <f t="shared" si="35"/>
        <v>0.99619450317124736</v>
      </c>
      <c r="G529" t="s">
        <v>14</v>
      </c>
      <c r="H529">
        <v>6080</v>
      </c>
      <c r="I529" s="8">
        <f t="shared" si="36"/>
        <v>31</v>
      </c>
      <c r="J529" t="s">
        <v>15</v>
      </c>
      <c r="K529" t="s">
        <v>16</v>
      </c>
      <c r="L529">
        <v>1454652000</v>
      </c>
      <c r="M529">
        <v>1457762400</v>
      </c>
      <c r="N529" s="16">
        <f t="shared" si="33"/>
        <v>42405.25</v>
      </c>
      <c r="O529" s="1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 s="1"/>
      <c r="V529" s="1"/>
      <c r="W529" s="1"/>
      <c r="X529" s="1"/>
    </row>
    <row r="530" spans="1:24" x14ac:dyDescent="0.35">
      <c r="A530">
        <v>528</v>
      </c>
      <c r="B530" t="s">
        <v>1101</v>
      </c>
      <c r="C530" s="3" t="s">
        <v>1102</v>
      </c>
      <c r="D530" s="11">
        <v>9000</v>
      </c>
      <c r="E530" s="11">
        <v>7227</v>
      </c>
      <c r="F530" s="12">
        <f t="shared" si="35"/>
        <v>0.80300000000000005</v>
      </c>
      <c r="G530" t="s">
        <v>14</v>
      </c>
      <c r="H530">
        <v>80</v>
      </c>
      <c r="I530" s="8">
        <f t="shared" si="3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6">
        <f t="shared" si="33"/>
        <v>41601.25</v>
      </c>
      <c r="O530" s="1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 s="1"/>
      <c r="V530" s="1"/>
      <c r="W530" s="1"/>
      <c r="X530" s="1"/>
    </row>
    <row r="531" spans="1:24" x14ac:dyDescent="0.35">
      <c r="A531">
        <v>529</v>
      </c>
      <c r="B531" t="s">
        <v>1103</v>
      </c>
      <c r="C531" s="3" t="s">
        <v>1104</v>
      </c>
      <c r="D531" s="11">
        <v>5100</v>
      </c>
      <c r="E531" s="11">
        <v>574</v>
      </c>
      <c r="F531" s="12">
        <f t="shared" si="35"/>
        <v>0.11254901960784314</v>
      </c>
      <c r="G531" t="s">
        <v>14</v>
      </c>
      <c r="H531">
        <v>9</v>
      </c>
      <c r="I531" s="8">
        <f t="shared" si="3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6">
        <f t="shared" si="33"/>
        <v>41769.208333333336</v>
      </c>
      <c r="O531" s="1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 s="1"/>
      <c r="V531" s="1"/>
      <c r="W531" s="1"/>
      <c r="X531" s="1"/>
    </row>
    <row r="532" spans="1:24" ht="31" x14ac:dyDescent="0.35">
      <c r="A532">
        <v>530</v>
      </c>
      <c r="B532" t="s">
        <v>1105</v>
      </c>
      <c r="C532" s="3" t="s">
        <v>1106</v>
      </c>
      <c r="D532" s="11">
        <v>105000</v>
      </c>
      <c r="E532" s="11">
        <v>96328</v>
      </c>
      <c r="F532" s="12">
        <f t="shared" si="35"/>
        <v>0.91740952380952379</v>
      </c>
      <c r="G532" t="s">
        <v>14</v>
      </c>
      <c r="H532">
        <v>1784</v>
      </c>
      <c r="I532" s="8">
        <f t="shared" si="3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6">
        <f t="shared" si="33"/>
        <v>40421.208333333336</v>
      </c>
      <c r="O532" s="1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 s="1"/>
      <c r="V532" s="1"/>
      <c r="W532" s="1"/>
      <c r="X532" s="1"/>
    </row>
    <row r="533" spans="1:24" ht="31" x14ac:dyDescent="0.35">
      <c r="A533">
        <v>531</v>
      </c>
      <c r="B533" t="s">
        <v>1107</v>
      </c>
      <c r="C533" s="3" t="s">
        <v>1108</v>
      </c>
      <c r="D533" s="11">
        <v>186700</v>
      </c>
      <c r="E533" s="11">
        <v>178338</v>
      </c>
      <c r="F533" s="12">
        <f t="shared" si="35"/>
        <v>0.95521156936261387</v>
      </c>
      <c r="G533" t="s">
        <v>47</v>
      </c>
      <c r="H533">
        <v>3640</v>
      </c>
      <c r="I533" s="8">
        <f t="shared" si="3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6">
        <f t="shared" si="33"/>
        <v>41589.25</v>
      </c>
      <c r="O533" s="1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 s="1"/>
      <c r="V533" s="1"/>
      <c r="W533" s="1"/>
      <c r="X533" s="1"/>
    </row>
    <row r="534" spans="1:24" x14ac:dyDescent="0.35">
      <c r="A534">
        <v>532</v>
      </c>
      <c r="B534" t="s">
        <v>1109</v>
      </c>
      <c r="C534" s="3" t="s">
        <v>1110</v>
      </c>
      <c r="D534" s="11">
        <v>1600</v>
      </c>
      <c r="E534" s="11">
        <v>8046</v>
      </c>
      <c r="F534" s="12">
        <f t="shared" si="35"/>
        <v>5.0287499999999996</v>
      </c>
      <c r="G534" t="s">
        <v>20</v>
      </c>
      <c r="H534">
        <v>126</v>
      </c>
      <c r="I534" s="8">
        <f t="shared" si="3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6">
        <f t="shared" si="33"/>
        <v>43125.25</v>
      </c>
      <c r="O534" s="1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 s="1"/>
      <c r="V534" s="1"/>
      <c r="W534" s="1"/>
      <c r="X534" s="1"/>
    </row>
    <row r="535" spans="1:24" x14ac:dyDescent="0.35">
      <c r="A535">
        <v>533</v>
      </c>
      <c r="B535" t="s">
        <v>1111</v>
      </c>
      <c r="C535" s="3" t="s">
        <v>1112</v>
      </c>
      <c r="D535" s="11">
        <v>115600</v>
      </c>
      <c r="E535" s="11">
        <v>184086</v>
      </c>
      <c r="F535" s="12">
        <f t="shared" si="35"/>
        <v>1.5924394463667819</v>
      </c>
      <c r="G535" t="s">
        <v>20</v>
      </c>
      <c r="H535">
        <v>2218</v>
      </c>
      <c r="I535" s="8">
        <f t="shared" si="3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6">
        <f t="shared" si="33"/>
        <v>41479.208333333336</v>
      </c>
      <c r="O535" s="1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 s="1"/>
      <c r="V535" s="1"/>
      <c r="W535" s="1"/>
      <c r="X535" s="1"/>
    </row>
    <row r="536" spans="1:24" x14ac:dyDescent="0.35">
      <c r="A536">
        <v>534</v>
      </c>
      <c r="B536" t="s">
        <v>1113</v>
      </c>
      <c r="C536" s="3" t="s">
        <v>1114</v>
      </c>
      <c r="D536" s="11">
        <v>89100</v>
      </c>
      <c r="E536" s="11">
        <v>13385</v>
      </c>
      <c r="F536" s="12">
        <f t="shared" si="35"/>
        <v>0.15022446689113356</v>
      </c>
      <c r="G536" t="s">
        <v>14</v>
      </c>
      <c r="H536">
        <v>243</v>
      </c>
      <c r="I536" s="8">
        <f t="shared" si="3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6">
        <f t="shared" si="33"/>
        <v>43329.208333333328</v>
      </c>
      <c r="O536" s="1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 s="1"/>
      <c r="V536" s="1"/>
      <c r="W536" s="1"/>
      <c r="X536" s="1"/>
    </row>
    <row r="537" spans="1:24" x14ac:dyDescent="0.35">
      <c r="A537">
        <v>535</v>
      </c>
      <c r="B537" t="s">
        <v>1115</v>
      </c>
      <c r="C537" s="3" t="s">
        <v>1116</v>
      </c>
      <c r="D537" s="11">
        <v>2600</v>
      </c>
      <c r="E537" s="11">
        <v>12533</v>
      </c>
      <c r="F537" s="12">
        <f t="shared" si="35"/>
        <v>4.820384615384615</v>
      </c>
      <c r="G537" t="s">
        <v>20</v>
      </c>
      <c r="H537">
        <v>202</v>
      </c>
      <c r="I537" s="8">
        <f t="shared" si="3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6">
        <f t="shared" si="33"/>
        <v>43259.208333333328</v>
      </c>
      <c r="O537" s="1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 s="1"/>
      <c r="V537" s="1"/>
      <c r="W537" s="1"/>
      <c r="X537" s="1"/>
    </row>
    <row r="538" spans="1:24" x14ac:dyDescent="0.35">
      <c r="A538">
        <v>536</v>
      </c>
      <c r="B538" t="s">
        <v>1117</v>
      </c>
      <c r="C538" s="3" t="s">
        <v>1118</v>
      </c>
      <c r="D538" s="11">
        <v>9800</v>
      </c>
      <c r="E538" s="11">
        <v>14697</v>
      </c>
      <c r="F538" s="12">
        <f t="shared" si="35"/>
        <v>1.4996938775510205</v>
      </c>
      <c r="G538" t="s">
        <v>20</v>
      </c>
      <c r="H538">
        <v>140</v>
      </c>
      <c r="I538" s="8">
        <f t="shared" si="3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6">
        <f t="shared" si="33"/>
        <v>40414.208333333336</v>
      </c>
      <c r="O538" s="1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 s="1"/>
      <c r="V538" s="1"/>
      <c r="W538" s="1"/>
      <c r="X538" s="1"/>
    </row>
    <row r="539" spans="1:24" x14ac:dyDescent="0.35">
      <c r="A539">
        <v>537</v>
      </c>
      <c r="B539" t="s">
        <v>1119</v>
      </c>
      <c r="C539" s="3" t="s">
        <v>1120</v>
      </c>
      <c r="D539" s="11">
        <v>84400</v>
      </c>
      <c r="E539" s="11">
        <v>98935</v>
      </c>
      <c r="F539" s="12">
        <f t="shared" si="35"/>
        <v>1.1722156398104266</v>
      </c>
      <c r="G539" t="s">
        <v>20</v>
      </c>
      <c r="H539">
        <v>1052</v>
      </c>
      <c r="I539" s="8">
        <f t="shared" si="3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6">
        <f t="shared" si="33"/>
        <v>43342.208333333328</v>
      </c>
      <c r="O539" s="1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 s="1"/>
      <c r="V539" s="1"/>
      <c r="W539" s="1"/>
      <c r="X539" s="1"/>
    </row>
    <row r="540" spans="1:24" x14ac:dyDescent="0.35">
      <c r="A540">
        <v>538</v>
      </c>
      <c r="B540" t="s">
        <v>1121</v>
      </c>
      <c r="C540" s="3" t="s">
        <v>1122</v>
      </c>
      <c r="D540" s="11">
        <v>151300</v>
      </c>
      <c r="E540" s="11">
        <v>57034</v>
      </c>
      <c r="F540" s="12">
        <f t="shared" si="35"/>
        <v>0.37695968274950431</v>
      </c>
      <c r="G540" t="s">
        <v>14</v>
      </c>
      <c r="H540">
        <v>1296</v>
      </c>
      <c r="I540" s="8">
        <f t="shared" si="3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6">
        <f t="shared" si="33"/>
        <v>41539.208333333336</v>
      </c>
      <c r="O540" s="1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 s="1"/>
      <c r="V540" s="1"/>
      <c r="W540" s="1"/>
      <c r="X540" s="1"/>
    </row>
    <row r="541" spans="1:24" x14ac:dyDescent="0.35">
      <c r="A541">
        <v>539</v>
      </c>
      <c r="B541" t="s">
        <v>1123</v>
      </c>
      <c r="C541" s="3" t="s">
        <v>1124</v>
      </c>
      <c r="D541" s="11">
        <v>9800</v>
      </c>
      <c r="E541" s="11">
        <v>7120</v>
      </c>
      <c r="F541" s="12">
        <f t="shared" si="35"/>
        <v>0.72653061224489801</v>
      </c>
      <c r="G541" t="s">
        <v>14</v>
      </c>
      <c r="H541">
        <v>77</v>
      </c>
      <c r="I541" s="8">
        <f t="shared" si="3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6">
        <f t="shared" si="33"/>
        <v>43647.208333333328</v>
      </c>
      <c r="O541" s="1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 s="1"/>
      <c r="V541" s="1"/>
      <c r="W541" s="1"/>
      <c r="X541" s="1"/>
    </row>
    <row r="542" spans="1:24" x14ac:dyDescent="0.35">
      <c r="A542">
        <v>540</v>
      </c>
      <c r="B542" t="s">
        <v>1125</v>
      </c>
      <c r="C542" s="3" t="s">
        <v>1126</v>
      </c>
      <c r="D542" s="11">
        <v>5300</v>
      </c>
      <c r="E542" s="11">
        <v>14097</v>
      </c>
      <c r="F542" s="12">
        <f t="shared" si="35"/>
        <v>2.6598113207547169</v>
      </c>
      <c r="G542" t="s">
        <v>20</v>
      </c>
      <c r="H542">
        <v>247</v>
      </c>
      <c r="I542" s="8">
        <f t="shared" si="3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6">
        <f t="shared" si="33"/>
        <v>43225.208333333328</v>
      </c>
      <c r="O542" s="1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 s="1"/>
      <c r="V542" s="1"/>
      <c r="W542" s="1"/>
      <c r="X542" s="1"/>
    </row>
    <row r="543" spans="1:24" x14ac:dyDescent="0.35">
      <c r="A543">
        <v>541</v>
      </c>
      <c r="B543" t="s">
        <v>1127</v>
      </c>
      <c r="C543" s="3" t="s">
        <v>1128</v>
      </c>
      <c r="D543" s="11">
        <v>178000</v>
      </c>
      <c r="E543" s="11">
        <v>43086</v>
      </c>
      <c r="F543" s="12">
        <f t="shared" si="35"/>
        <v>0.24205617977528091</v>
      </c>
      <c r="G543" t="s">
        <v>14</v>
      </c>
      <c r="H543">
        <v>395</v>
      </c>
      <c r="I543" s="8">
        <f t="shared" si="3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6">
        <f t="shared" si="33"/>
        <v>42165.208333333328</v>
      </c>
      <c r="O543" s="1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 s="1"/>
      <c r="V543" s="1"/>
      <c r="W543" s="1"/>
      <c r="X543" s="1"/>
    </row>
    <row r="544" spans="1:24" x14ac:dyDescent="0.35">
      <c r="A544">
        <v>542</v>
      </c>
      <c r="B544" t="s">
        <v>1129</v>
      </c>
      <c r="C544" s="3" t="s">
        <v>1130</v>
      </c>
      <c r="D544" s="11">
        <v>77000</v>
      </c>
      <c r="E544" s="11">
        <v>1930</v>
      </c>
      <c r="F544" s="12">
        <f t="shared" si="35"/>
        <v>2.5064935064935064E-2</v>
      </c>
      <c r="G544" t="s">
        <v>14</v>
      </c>
      <c r="H544">
        <v>49</v>
      </c>
      <c r="I544" s="8">
        <f t="shared" si="3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6">
        <f t="shared" si="33"/>
        <v>42391.25</v>
      </c>
      <c r="O544" s="1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 s="1"/>
      <c r="V544" s="1"/>
      <c r="W544" s="1"/>
      <c r="X544" s="1"/>
    </row>
    <row r="545" spans="1:24" x14ac:dyDescent="0.35">
      <c r="A545">
        <v>543</v>
      </c>
      <c r="B545" t="s">
        <v>1131</v>
      </c>
      <c r="C545" s="3" t="s">
        <v>1132</v>
      </c>
      <c r="D545" s="11">
        <v>84900</v>
      </c>
      <c r="E545" s="11">
        <v>13864</v>
      </c>
      <c r="F545" s="12">
        <f t="shared" si="35"/>
        <v>0.1632979976442874</v>
      </c>
      <c r="G545" t="s">
        <v>14</v>
      </c>
      <c r="H545">
        <v>180</v>
      </c>
      <c r="I545" s="8">
        <f t="shared" si="3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6">
        <f t="shared" si="33"/>
        <v>41528.208333333336</v>
      </c>
      <c r="O545" s="1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 s="1"/>
      <c r="V545" s="1"/>
      <c r="W545" s="1"/>
      <c r="X545" s="1"/>
    </row>
    <row r="546" spans="1:24" ht="31" x14ac:dyDescent="0.35">
      <c r="A546">
        <v>544</v>
      </c>
      <c r="B546" t="s">
        <v>1133</v>
      </c>
      <c r="C546" s="3" t="s">
        <v>1134</v>
      </c>
      <c r="D546" s="11">
        <v>2800</v>
      </c>
      <c r="E546" s="11">
        <v>7742</v>
      </c>
      <c r="F546" s="12">
        <f t="shared" si="35"/>
        <v>2.7650000000000001</v>
      </c>
      <c r="G546" t="s">
        <v>20</v>
      </c>
      <c r="H546">
        <v>84</v>
      </c>
      <c r="I546" s="8">
        <f t="shared" si="3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6">
        <f t="shared" si="33"/>
        <v>42377.25</v>
      </c>
      <c r="O546" s="1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 s="1"/>
      <c r="V546" s="1"/>
      <c r="W546" s="1"/>
      <c r="X546" s="1"/>
    </row>
    <row r="547" spans="1:24" x14ac:dyDescent="0.35">
      <c r="A547">
        <v>545</v>
      </c>
      <c r="B547" t="s">
        <v>1135</v>
      </c>
      <c r="C547" s="3" t="s">
        <v>1136</v>
      </c>
      <c r="D547" s="11">
        <v>184800</v>
      </c>
      <c r="E547" s="11">
        <v>164109</v>
      </c>
      <c r="F547" s="12">
        <f t="shared" si="35"/>
        <v>0.88803571428571426</v>
      </c>
      <c r="G547" t="s">
        <v>14</v>
      </c>
      <c r="H547">
        <v>2690</v>
      </c>
      <c r="I547" s="8">
        <f t="shared" si="3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6">
        <f t="shared" si="33"/>
        <v>43824.25</v>
      </c>
      <c r="O547" s="1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 s="1"/>
      <c r="V547" s="1"/>
      <c r="W547" s="1"/>
      <c r="X547" s="1"/>
    </row>
    <row r="548" spans="1:24" x14ac:dyDescent="0.35">
      <c r="A548">
        <v>546</v>
      </c>
      <c r="B548" t="s">
        <v>1137</v>
      </c>
      <c r="C548" s="3" t="s">
        <v>1138</v>
      </c>
      <c r="D548" s="11">
        <v>4200</v>
      </c>
      <c r="E548" s="11">
        <v>6870</v>
      </c>
      <c r="F548" s="12">
        <f t="shared" si="35"/>
        <v>1.6357142857142857</v>
      </c>
      <c r="G548" t="s">
        <v>20</v>
      </c>
      <c r="H548">
        <v>88</v>
      </c>
      <c r="I548" s="8">
        <f t="shared" si="3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6">
        <f t="shared" si="33"/>
        <v>43360.208333333328</v>
      </c>
      <c r="O548" s="1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 s="1"/>
      <c r="V548" s="1"/>
      <c r="W548" s="1"/>
      <c r="X548" s="1"/>
    </row>
    <row r="549" spans="1:24" x14ac:dyDescent="0.35">
      <c r="A549">
        <v>547</v>
      </c>
      <c r="B549" t="s">
        <v>1139</v>
      </c>
      <c r="C549" s="3" t="s">
        <v>1140</v>
      </c>
      <c r="D549" s="11">
        <v>1300</v>
      </c>
      <c r="E549" s="11">
        <v>12597</v>
      </c>
      <c r="F549" s="12">
        <f t="shared" si="35"/>
        <v>9.69</v>
      </c>
      <c r="G549" t="s">
        <v>20</v>
      </c>
      <c r="H549">
        <v>156</v>
      </c>
      <c r="I549" s="8">
        <f t="shared" si="36"/>
        <v>80.75</v>
      </c>
      <c r="J549" t="s">
        <v>21</v>
      </c>
      <c r="K549" t="s">
        <v>22</v>
      </c>
      <c r="L549">
        <v>1422165600</v>
      </c>
      <c r="M549">
        <v>1423202400</v>
      </c>
      <c r="N549" s="16">
        <f t="shared" si="33"/>
        <v>42029.25</v>
      </c>
      <c r="O549" s="1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 s="1"/>
      <c r="V549" s="1"/>
      <c r="W549" s="1"/>
      <c r="X549" s="1"/>
    </row>
    <row r="550" spans="1:24" x14ac:dyDescent="0.35">
      <c r="A550">
        <v>548</v>
      </c>
      <c r="B550" t="s">
        <v>1141</v>
      </c>
      <c r="C550" s="3" t="s">
        <v>1142</v>
      </c>
      <c r="D550" s="11">
        <v>66100</v>
      </c>
      <c r="E550" s="11">
        <v>179074</v>
      </c>
      <c r="F550" s="12">
        <f t="shared" si="35"/>
        <v>2.7091376701966716</v>
      </c>
      <c r="G550" t="s">
        <v>20</v>
      </c>
      <c r="H550">
        <v>2985</v>
      </c>
      <c r="I550" s="8">
        <f t="shared" si="3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6">
        <f t="shared" si="33"/>
        <v>42461.208333333328</v>
      </c>
      <c r="O550" s="1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 s="1"/>
      <c r="V550" s="1"/>
      <c r="W550" s="1"/>
      <c r="X550" s="1"/>
    </row>
    <row r="551" spans="1:24" ht="31" x14ac:dyDescent="0.35">
      <c r="A551">
        <v>549</v>
      </c>
      <c r="B551" t="s">
        <v>1143</v>
      </c>
      <c r="C551" s="3" t="s">
        <v>1144</v>
      </c>
      <c r="D551" s="11">
        <v>29500</v>
      </c>
      <c r="E551" s="11">
        <v>83843</v>
      </c>
      <c r="F551" s="12">
        <f t="shared" si="35"/>
        <v>2.8421355932203389</v>
      </c>
      <c r="G551" t="s">
        <v>20</v>
      </c>
      <c r="H551">
        <v>762</v>
      </c>
      <c r="I551" s="8">
        <f t="shared" si="3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6">
        <f t="shared" si="33"/>
        <v>41422.208333333336</v>
      </c>
      <c r="O551" s="1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 s="1"/>
      <c r="V551" s="1"/>
      <c r="W551" s="1"/>
      <c r="X551" s="1"/>
    </row>
    <row r="552" spans="1:24" ht="31" x14ac:dyDescent="0.35">
      <c r="A552">
        <v>550</v>
      </c>
      <c r="B552" t="s">
        <v>1145</v>
      </c>
      <c r="C552" s="3" t="s">
        <v>1146</v>
      </c>
      <c r="D552" s="11">
        <v>100</v>
      </c>
      <c r="E552" s="11">
        <v>4</v>
      </c>
      <c r="F552" s="12">
        <f t="shared" si="35"/>
        <v>0.04</v>
      </c>
      <c r="G552" t="s">
        <v>74</v>
      </c>
      <c r="H552">
        <v>1</v>
      </c>
      <c r="I552" s="8">
        <f t="shared" si="36"/>
        <v>4</v>
      </c>
      <c r="J552" t="s">
        <v>98</v>
      </c>
      <c r="K552" t="s">
        <v>99</v>
      </c>
      <c r="L552">
        <v>1330495200</v>
      </c>
      <c r="M552">
        <v>1332306000</v>
      </c>
      <c r="N552" s="16">
        <f t="shared" si="33"/>
        <v>40968.25</v>
      </c>
      <c r="O552" s="1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 s="1"/>
      <c r="V552" s="1"/>
      <c r="W552" s="1"/>
      <c r="X552" s="1"/>
    </row>
    <row r="553" spans="1:24" x14ac:dyDescent="0.35">
      <c r="A553">
        <v>551</v>
      </c>
      <c r="B553" t="s">
        <v>1147</v>
      </c>
      <c r="C553" s="3" t="s">
        <v>1148</v>
      </c>
      <c r="D553" s="11">
        <v>180100</v>
      </c>
      <c r="E553" s="11">
        <v>105598</v>
      </c>
      <c r="F553" s="12">
        <f t="shared" si="35"/>
        <v>0.58632981676846196</v>
      </c>
      <c r="G553" t="s">
        <v>14</v>
      </c>
      <c r="H553">
        <v>2779</v>
      </c>
      <c r="I553" s="8">
        <f t="shared" si="3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6">
        <f t="shared" si="33"/>
        <v>41993.25</v>
      </c>
      <c r="O553" s="1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 s="1"/>
      <c r="V553" s="1"/>
      <c r="W553" s="1"/>
      <c r="X553" s="1"/>
    </row>
    <row r="554" spans="1:24" x14ac:dyDescent="0.35">
      <c r="A554">
        <v>552</v>
      </c>
      <c r="B554" t="s">
        <v>1149</v>
      </c>
      <c r="C554" s="3" t="s">
        <v>1150</v>
      </c>
      <c r="D554" s="11">
        <v>9000</v>
      </c>
      <c r="E554" s="11">
        <v>8866</v>
      </c>
      <c r="F554" s="12">
        <f t="shared" si="35"/>
        <v>0.98511111111111116</v>
      </c>
      <c r="G554" t="s">
        <v>14</v>
      </c>
      <c r="H554">
        <v>92</v>
      </c>
      <c r="I554" s="8">
        <f t="shared" si="3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6">
        <f t="shared" si="33"/>
        <v>42700.25</v>
      </c>
      <c r="O554" s="1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 s="1"/>
      <c r="V554" s="1"/>
      <c r="W554" s="1"/>
      <c r="X554" s="1"/>
    </row>
    <row r="555" spans="1:24" ht="31" x14ac:dyDescent="0.35">
      <c r="A555">
        <v>553</v>
      </c>
      <c r="B555" t="s">
        <v>1151</v>
      </c>
      <c r="C555" s="3" t="s">
        <v>1152</v>
      </c>
      <c r="D555" s="11">
        <v>170600</v>
      </c>
      <c r="E555" s="11">
        <v>75022</v>
      </c>
      <c r="F555" s="12">
        <f t="shared" si="35"/>
        <v>0.43975381008206332</v>
      </c>
      <c r="G555" t="s">
        <v>14</v>
      </c>
      <c r="H555">
        <v>1028</v>
      </c>
      <c r="I555" s="8">
        <f t="shared" si="3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6">
        <f t="shared" si="33"/>
        <v>40545.25</v>
      </c>
      <c r="O555" s="1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 s="1"/>
      <c r="V555" s="1"/>
      <c r="W555" s="1"/>
      <c r="X555" s="1"/>
    </row>
    <row r="556" spans="1:24" ht="31" x14ac:dyDescent="0.35">
      <c r="A556">
        <v>554</v>
      </c>
      <c r="B556" t="s">
        <v>1153</v>
      </c>
      <c r="C556" s="3" t="s">
        <v>1154</v>
      </c>
      <c r="D556" s="11">
        <v>9500</v>
      </c>
      <c r="E556" s="11">
        <v>14408</v>
      </c>
      <c r="F556" s="12">
        <f t="shared" si="35"/>
        <v>1.5166315789473683</v>
      </c>
      <c r="G556" t="s">
        <v>20</v>
      </c>
      <c r="H556">
        <v>554</v>
      </c>
      <c r="I556" s="8">
        <f t="shared" si="3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6">
        <f t="shared" si="33"/>
        <v>42723.25</v>
      </c>
      <c r="O556" s="1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 s="1"/>
      <c r="V556" s="1"/>
      <c r="W556" s="1"/>
      <c r="X556" s="1"/>
    </row>
    <row r="557" spans="1:24" x14ac:dyDescent="0.35">
      <c r="A557">
        <v>555</v>
      </c>
      <c r="B557" t="s">
        <v>1155</v>
      </c>
      <c r="C557" s="3" t="s">
        <v>1156</v>
      </c>
      <c r="D557" s="11">
        <v>6300</v>
      </c>
      <c r="E557" s="11">
        <v>14089</v>
      </c>
      <c r="F557" s="12">
        <f t="shared" si="35"/>
        <v>2.2363492063492063</v>
      </c>
      <c r="G557" t="s">
        <v>20</v>
      </c>
      <c r="H557">
        <v>135</v>
      </c>
      <c r="I557" s="8">
        <f t="shared" si="3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6">
        <f t="shared" si="33"/>
        <v>41731.208333333336</v>
      </c>
      <c r="O557" s="1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 s="1"/>
      <c r="V557" s="1"/>
      <c r="W557" s="1"/>
      <c r="X557" s="1"/>
    </row>
    <row r="558" spans="1:24" x14ac:dyDescent="0.35">
      <c r="A558">
        <v>556</v>
      </c>
      <c r="B558" t="s">
        <v>442</v>
      </c>
      <c r="C558" s="3" t="s">
        <v>1157</v>
      </c>
      <c r="D558" s="11">
        <v>5200</v>
      </c>
      <c r="E558" s="11">
        <v>12467</v>
      </c>
      <c r="F558" s="12">
        <f t="shared" si="35"/>
        <v>2.3975</v>
      </c>
      <c r="G558" t="s">
        <v>20</v>
      </c>
      <c r="H558">
        <v>122</v>
      </c>
      <c r="I558" s="8">
        <f t="shared" si="3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6">
        <f t="shared" si="33"/>
        <v>40792.208333333336</v>
      </c>
      <c r="O558" s="1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 s="1"/>
      <c r="V558" s="1"/>
      <c r="W558" s="1"/>
      <c r="X558" s="1"/>
    </row>
    <row r="559" spans="1:24" x14ac:dyDescent="0.35">
      <c r="A559">
        <v>557</v>
      </c>
      <c r="B559" t="s">
        <v>1158</v>
      </c>
      <c r="C559" s="3" t="s">
        <v>1159</v>
      </c>
      <c r="D559" s="11">
        <v>6000</v>
      </c>
      <c r="E559" s="11">
        <v>11960</v>
      </c>
      <c r="F559" s="12">
        <f t="shared" si="35"/>
        <v>1.9933333333333334</v>
      </c>
      <c r="G559" t="s">
        <v>20</v>
      </c>
      <c r="H559">
        <v>221</v>
      </c>
      <c r="I559" s="8">
        <f t="shared" si="3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6">
        <f t="shared" si="33"/>
        <v>42279.208333333328</v>
      </c>
      <c r="O559" s="1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 s="1"/>
      <c r="V559" s="1"/>
      <c r="W559" s="1"/>
      <c r="X559" s="1"/>
    </row>
    <row r="560" spans="1:24" x14ac:dyDescent="0.35">
      <c r="A560">
        <v>558</v>
      </c>
      <c r="B560" t="s">
        <v>1160</v>
      </c>
      <c r="C560" s="3" t="s">
        <v>1161</v>
      </c>
      <c r="D560" s="11">
        <v>5800</v>
      </c>
      <c r="E560" s="11">
        <v>7966</v>
      </c>
      <c r="F560" s="12">
        <f t="shared" si="35"/>
        <v>1.373448275862069</v>
      </c>
      <c r="G560" t="s">
        <v>20</v>
      </c>
      <c r="H560">
        <v>126</v>
      </c>
      <c r="I560" s="8">
        <f t="shared" si="3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6">
        <f t="shared" si="33"/>
        <v>42424.25</v>
      </c>
      <c r="O560" s="1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 s="1"/>
      <c r="V560" s="1"/>
      <c r="W560" s="1"/>
      <c r="X560" s="1"/>
    </row>
    <row r="561" spans="1:24" x14ac:dyDescent="0.35">
      <c r="A561">
        <v>559</v>
      </c>
      <c r="B561" t="s">
        <v>1162</v>
      </c>
      <c r="C561" s="3" t="s">
        <v>1163</v>
      </c>
      <c r="D561" s="11">
        <v>105300</v>
      </c>
      <c r="E561" s="11">
        <v>106321</v>
      </c>
      <c r="F561" s="12">
        <f t="shared" si="35"/>
        <v>1.009696106362773</v>
      </c>
      <c r="G561" t="s">
        <v>20</v>
      </c>
      <c r="H561">
        <v>1022</v>
      </c>
      <c r="I561" s="8">
        <f t="shared" si="3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6">
        <f t="shared" si="33"/>
        <v>42584.208333333328</v>
      </c>
      <c r="O561" s="1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 s="1"/>
      <c r="V561" s="1"/>
      <c r="W561" s="1"/>
      <c r="X561" s="1"/>
    </row>
    <row r="562" spans="1:24" x14ac:dyDescent="0.35">
      <c r="A562">
        <v>560</v>
      </c>
      <c r="B562" t="s">
        <v>1164</v>
      </c>
      <c r="C562" s="3" t="s">
        <v>1165</v>
      </c>
      <c r="D562" s="11">
        <v>20000</v>
      </c>
      <c r="E562" s="11">
        <v>158832</v>
      </c>
      <c r="F562" s="12">
        <f t="shared" si="35"/>
        <v>7.9416000000000002</v>
      </c>
      <c r="G562" t="s">
        <v>20</v>
      </c>
      <c r="H562">
        <v>3177</v>
      </c>
      <c r="I562" s="8">
        <f t="shared" si="3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6">
        <f t="shared" si="33"/>
        <v>40865.25</v>
      </c>
      <c r="O562" s="1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 s="1"/>
      <c r="V562" s="1"/>
      <c r="W562" s="1"/>
      <c r="X562" s="1"/>
    </row>
    <row r="563" spans="1:24" x14ac:dyDescent="0.35">
      <c r="A563">
        <v>561</v>
      </c>
      <c r="B563" t="s">
        <v>1166</v>
      </c>
      <c r="C563" s="3" t="s">
        <v>1167</v>
      </c>
      <c r="D563" s="11">
        <v>3000</v>
      </c>
      <c r="E563" s="11">
        <v>11091</v>
      </c>
      <c r="F563" s="12">
        <f t="shared" si="35"/>
        <v>3.6970000000000001</v>
      </c>
      <c r="G563" t="s">
        <v>20</v>
      </c>
      <c r="H563">
        <v>198</v>
      </c>
      <c r="I563" s="8">
        <f t="shared" si="3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6">
        <f t="shared" si="33"/>
        <v>40833.208333333336</v>
      </c>
      <c r="O563" s="1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 s="1"/>
      <c r="V563" s="1"/>
      <c r="W563" s="1"/>
      <c r="X563" s="1"/>
    </row>
    <row r="564" spans="1:24" ht="31" x14ac:dyDescent="0.35">
      <c r="A564">
        <v>562</v>
      </c>
      <c r="B564" t="s">
        <v>1168</v>
      </c>
      <c r="C564" s="3" t="s">
        <v>1169</v>
      </c>
      <c r="D564" s="11">
        <v>9900</v>
      </c>
      <c r="E564" s="11">
        <v>1269</v>
      </c>
      <c r="F564" s="12">
        <f t="shared" si="35"/>
        <v>0.12818181818181817</v>
      </c>
      <c r="G564" t="s">
        <v>14</v>
      </c>
      <c r="H564">
        <v>26</v>
      </c>
      <c r="I564" s="8">
        <f t="shared" si="3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6">
        <f t="shared" si="33"/>
        <v>43536.208333333328</v>
      </c>
      <c r="O564" s="1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 s="1"/>
      <c r="V564" s="1"/>
      <c r="W564" s="1"/>
      <c r="X564" s="1"/>
    </row>
    <row r="565" spans="1:24" x14ac:dyDescent="0.35">
      <c r="A565">
        <v>563</v>
      </c>
      <c r="B565" t="s">
        <v>1170</v>
      </c>
      <c r="C565" s="3" t="s">
        <v>1171</v>
      </c>
      <c r="D565" s="11">
        <v>3700</v>
      </c>
      <c r="E565" s="11">
        <v>5107</v>
      </c>
      <c r="F565" s="12">
        <f t="shared" si="35"/>
        <v>1.3802702702702703</v>
      </c>
      <c r="G565" t="s">
        <v>20</v>
      </c>
      <c r="H565">
        <v>85</v>
      </c>
      <c r="I565" s="8">
        <f t="shared" si="3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6">
        <f t="shared" si="33"/>
        <v>43417.25</v>
      </c>
      <c r="O565" s="1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 s="1"/>
      <c r="V565" s="1"/>
      <c r="W565" s="1"/>
      <c r="X565" s="1"/>
    </row>
    <row r="566" spans="1:24" x14ac:dyDescent="0.35">
      <c r="A566">
        <v>564</v>
      </c>
      <c r="B566" t="s">
        <v>1172</v>
      </c>
      <c r="C566" s="3" t="s">
        <v>1173</v>
      </c>
      <c r="D566" s="11">
        <v>168700</v>
      </c>
      <c r="E566" s="11">
        <v>141393</v>
      </c>
      <c r="F566" s="12">
        <f t="shared" si="35"/>
        <v>0.83813278008298753</v>
      </c>
      <c r="G566" t="s">
        <v>14</v>
      </c>
      <c r="H566">
        <v>1790</v>
      </c>
      <c r="I566" s="8">
        <f t="shared" si="3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6">
        <f t="shared" ref="N566:N629" si="37">(((L566/60)/60)/24)+DATE(1970,1,1)</f>
        <v>42078.208333333328</v>
      </c>
      <c r="O566" s="1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 s="1"/>
      <c r="V566" s="1"/>
      <c r="W566" s="1"/>
      <c r="X566" s="1"/>
    </row>
    <row r="567" spans="1:24" x14ac:dyDescent="0.35">
      <c r="A567">
        <v>565</v>
      </c>
      <c r="B567" t="s">
        <v>1174</v>
      </c>
      <c r="C567" s="3" t="s">
        <v>1175</v>
      </c>
      <c r="D567" s="11">
        <v>94900</v>
      </c>
      <c r="E567" s="11">
        <v>194166</v>
      </c>
      <c r="F567" s="12">
        <f t="shared" si="35"/>
        <v>2.0460063224446787</v>
      </c>
      <c r="G567" t="s">
        <v>20</v>
      </c>
      <c r="H567">
        <v>3596</v>
      </c>
      <c r="I567" s="8">
        <f t="shared" si="3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6">
        <f t="shared" si="37"/>
        <v>40862.25</v>
      </c>
      <c r="O567" s="17">
        <f t="shared" ref="O567:O630" si="38"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 s="1"/>
      <c r="V567" s="1"/>
      <c r="W567" s="1"/>
      <c r="X567" s="1"/>
    </row>
    <row r="568" spans="1:24" x14ac:dyDescent="0.35">
      <c r="A568">
        <v>566</v>
      </c>
      <c r="B568" t="s">
        <v>1176</v>
      </c>
      <c r="C568" s="3" t="s">
        <v>1177</v>
      </c>
      <c r="D568" s="11">
        <v>9300</v>
      </c>
      <c r="E568" s="11">
        <v>4124</v>
      </c>
      <c r="F568" s="12">
        <f t="shared" si="35"/>
        <v>0.44344086021505374</v>
      </c>
      <c r="G568" t="s">
        <v>14</v>
      </c>
      <c r="H568">
        <v>37</v>
      </c>
      <c r="I568" s="8">
        <f t="shared" si="3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6">
        <f t="shared" si="37"/>
        <v>42424.25</v>
      </c>
      <c r="O568" s="17">
        <f t="shared" si="38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 s="1"/>
      <c r="V568" s="1"/>
      <c r="W568" s="1"/>
      <c r="X568" s="1"/>
    </row>
    <row r="569" spans="1:24" ht="31" x14ac:dyDescent="0.35">
      <c r="A569">
        <v>567</v>
      </c>
      <c r="B569" t="s">
        <v>1178</v>
      </c>
      <c r="C569" s="3" t="s">
        <v>1179</v>
      </c>
      <c r="D569" s="11">
        <v>6800</v>
      </c>
      <c r="E569" s="11">
        <v>14865</v>
      </c>
      <c r="F569" s="12">
        <f t="shared" si="35"/>
        <v>2.1860294117647059</v>
      </c>
      <c r="G569" t="s">
        <v>20</v>
      </c>
      <c r="H569">
        <v>244</v>
      </c>
      <c r="I569" s="8">
        <f t="shared" si="3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6">
        <f t="shared" si="37"/>
        <v>41830.208333333336</v>
      </c>
      <c r="O569" s="17">
        <f t="shared" si="38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 s="1"/>
      <c r="V569" s="1"/>
      <c r="W569" s="1"/>
      <c r="X569" s="1"/>
    </row>
    <row r="570" spans="1:24" x14ac:dyDescent="0.35">
      <c r="A570">
        <v>568</v>
      </c>
      <c r="B570" t="s">
        <v>1180</v>
      </c>
      <c r="C570" s="3" t="s">
        <v>1181</v>
      </c>
      <c r="D570" s="11">
        <v>72400</v>
      </c>
      <c r="E570" s="11">
        <v>134688</v>
      </c>
      <c r="F570" s="12">
        <f t="shared" si="35"/>
        <v>1.8603314917127072</v>
      </c>
      <c r="G570" t="s">
        <v>20</v>
      </c>
      <c r="H570">
        <v>5180</v>
      </c>
      <c r="I570" s="8">
        <f t="shared" si="3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6">
        <f t="shared" si="37"/>
        <v>40374.208333333336</v>
      </c>
      <c r="O570" s="17">
        <f t="shared" si="38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 s="1"/>
      <c r="V570" s="1"/>
      <c r="W570" s="1"/>
      <c r="X570" s="1"/>
    </row>
    <row r="571" spans="1:24" x14ac:dyDescent="0.35">
      <c r="A571">
        <v>569</v>
      </c>
      <c r="B571" t="s">
        <v>1182</v>
      </c>
      <c r="C571" s="3" t="s">
        <v>1183</v>
      </c>
      <c r="D571" s="11">
        <v>20100</v>
      </c>
      <c r="E571" s="11">
        <v>47705</v>
      </c>
      <c r="F571" s="12">
        <f t="shared" si="35"/>
        <v>2.3733830845771142</v>
      </c>
      <c r="G571" t="s">
        <v>20</v>
      </c>
      <c r="H571">
        <v>589</v>
      </c>
      <c r="I571" s="8">
        <f t="shared" si="3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6">
        <f t="shared" si="37"/>
        <v>40554.25</v>
      </c>
      <c r="O571" s="17">
        <f t="shared" si="38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 s="1"/>
      <c r="V571" s="1"/>
      <c r="W571" s="1"/>
      <c r="X571" s="1"/>
    </row>
    <row r="572" spans="1:24" x14ac:dyDescent="0.35">
      <c r="A572">
        <v>570</v>
      </c>
      <c r="B572" t="s">
        <v>1184</v>
      </c>
      <c r="C572" s="3" t="s">
        <v>1185</v>
      </c>
      <c r="D572" s="11">
        <v>31200</v>
      </c>
      <c r="E572" s="11">
        <v>95364</v>
      </c>
      <c r="F572" s="12">
        <f t="shared" si="35"/>
        <v>3.0565384615384614</v>
      </c>
      <c r="G572" t="s">
        <v>20</v>
      </c>
      <c r="H572">
        <v>2725</v>
      </c>
      <c r="I572" s="8">
        <f t="shared" si="3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6">
        <f t="shared" si="37"/>
        <v>41993.25</v>
      </c>
      <c r="O572" s="17">
        <f t="shared" si="38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 s="1"/>
      <c r="V572" s="1"/>
      <c r="W572" s="1"/>
      <c r="X572" s="1"/>
    </row>
    <row r="573" spans="1:24" x14ac:dyDescent="0.35">
      <c r="A573">
        <v>571</v>
      </c>
      <c r="B573" t="s">
        <v>1186</v>
      </c>
      <c r="C573" s="3" t="s">
        <v>1187</v>
      </c>
      <c r="D573" s="11">
        <v>3500</v>
      </c>
      <c r="E573" s="11">
        <v>3295</v>
      </c>
      <c r="F573" s="12">
        <f t="shared" si="35"/>
        <v>0.94142857142857139</v>
      </c>
      <c r="G573" t="s">
        <v>14</v>
      </c>
      <c r="H573">
        <v>35</v>
      </c>
      <c r="I573" s="8">
        <f t="shared" si="3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6">
        <f t="shared" si="37"/>
        <v>42174.208333333328</v>
      </c>
      <c r="O573" s="17">
        <f t="shared" si="38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 s="1"/>
      <c r="V573" s="1"/>
      <c r="W573" s="1"/>
      <c r="X573" s="1"/>
    </row>
    <row r="574" spans="1:24" x14ac:dyDescent="0.35">
      <c r="A574">
        <v>572</v>
      </c>
      <c r="B574" t="s">
        <v>1188</v>
      </c>
      <c r="C574" s="3" t="s">
        <v>1189</v>
      </c>
      <c r="D574" s="11">
        <v>9000</v>
      </c>
      <c r="E574" s="11">
        <v>4896</v>
      </c>
      <c r="F574" s="12">
        <f t="shared" si="35"/>
        <v>0.54400000000000004</v>
      </c>
      <c r="G574" t="s">
        <v>74</v>
      </c>
      <c r="H574">
        <v>94</v>
      </c>
      <c r="I574" s="8">
        <f t="shared" si="3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6">
        <f t="shared" si="37"/>
        <v>42275.208333333328</v>
      </c>
      <c r="O574" s="17">
        <f t="shared" si="38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 s="1"/>
      <c r="V574" s="1"/>
      <c r="W574" s="1"/>
      <c r="X574" s="1"/>
    </row>
    <row r="575" spans="1:24" x14ac:dyDescent="0.35">
      <c r="A575">
        <v>573</v>
      </c>
      <c r="B575" t="s">
        <v>1190</v>
      </c>
      <c r="C575" s="3" t="s">
        <v>1191</v>
      </c>
      <c r="D575" s="11">
        <v>6700</v>
      </c>
      <c r="E575" s="11">
        <v>7496</v>
      </c>
      <c r="F575" s="12">
        <f t="shared" si="35"/>
        <v>1.1188059701492536</v>
      </c>
      <c r="G575" t="s">
        <v>20</v>
      </c>
      <c r="H575">
        <v>300</v>
      </c>
      <c r="I575" s="8">
        <f t="shared" si="3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6">
        <f t="shared" si="37"/>
        <v>41761.208333333336</v>
      </c>
      <c r="O575" s="17">
        <f t="shared" si="38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 s="1"/>
      <c r="V575" s="1"/>
      <c r="W575" s="1"/>
      <c r="X575" s="1"/>
    </row>
    <row r="576" spans="1:24" x14ac:dyDescent="0.35">
      <c r="A576">
        <v>574</v>
      </c>
      <c r="B576" t="s">
        <v>1192</v>
      </c>
      <c r="C576" s="3" t="s">
        <v>1193</v>
      </c>
      <c r="D576" s="11">
        <v>2700</v>
      </c>
      <c r="E576" s="11">
        <v>9967</v>
      </c>
      <c r="F576" s="12">
        <f t="shared" si="35"/>
        <v>3.6914814814814814</v>
      </c>
      <c r="G576" t="s">
        <v>20</v>
      </c>
      <c r="H576">
        <v>144</v>
      </c>
      <c r="I576" s="8">
        <f t="shared" si="3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6">
        <f t="shared" si="37"/>
        <v>43806.25</v>
      </c>
      <c r="O576" s="17">
        <f t="shared" si="38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 s="1"/>
      <c r="V576" s="1"/>
      <c r="W576" s="1"/>
      <c r="X576" s="1"/>
    </row>
    <row r="577" spans="1:24" x14ac:dyDescent="0.35">
      <c r="A577">
        <v>575</v>
      </c>
      <c r="B577" t="s">
        <v>1194</v>
      </c>
      <c r="C577" s="3" t="s">
        <v>1195</v>
      </c>
      <c r="D577" s="11">
        <v>83300</v>
      </c>
      <c r="E577" s="11">
        <v>52421</v>
      </c>
      <c r="F577" s="12">
        <f t="shared" si="35"/>
        <v>0.62930372148859548</v>
      </c>
      <c r="G577" t="s">
        <v>14</v>
      </c>
      <c r="H577">
        <v>558</v>
      </c>
      <c r="I577" s="8">
        <f t="shared" si="3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6">
        <f t="shared" si="37"/>
        <v>41779.208333333336</v>
      </c>
      <c r="O577" s="17">
        <f t="shared" si="38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 s="1"/>
      <c r="V577" s="1"/>
      <c r="W577" s="1"/>
      <c r="X577" s="1"/>
    </row>
    <row r="578" spans="1:24" ht="31" x14ac:dyDescent="0.35">
      <c r="A578">
        <v>576</v>
      </c>
      <c r="B578" t="s">
        <v>1196</v>
      </c>
      <c r="C578" s="3" t="s">
        <v>1197</v>
      </c>
      <c r="D578" s="11">
        <v>9700</v>
      </c>
      <c r="E578" s="11">
        <v>6298</v>
      </c>
      <c r="F578" s="12">
        <f t="shared" si="35"/>
        <v>0.6492783505154639</v>
      </c>
      <c r="G578" t="s">
        <v>14</v>
      </c>
      <c r="H578">
        <v>64</v>
      </c>
      <c r="I578" s="8">
        <f t="shared" si="3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6">
        <f t="shared" si="37"/>
        <v>43040.208333333328</v>
      </c>
      <c r="O578" s="17">
        <f t="shared" si="38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 s="1"/>
      <c r="V578" s="1"/>
      <c r="W578" s="1"/>
      <c r="X578" s="1"/>
    </row>
    <row r="579" spans="1:24" x14ac:dyDescent="0.35">
      <c r="A579">
        <v>577</v>
      </c>
      <c r="B579" t="s">
        <v>1198</v>
      </c>
      <c r="C579" s="3" t="s">
        <v>1199</v>
      </c>
      <c r="D579" s="11">
        <v>8200</v>
      </c>
      <c r="E579" s="11">
        <v>1546</v>
      </c>
      <c r="F579" s="12">
        <f t="shared" ref="F579:F642" si="39">E579/D579</f>
        <v>0.18853658536585366</v>
      </c>
      <c r="G579" t="s">
        <v>74</v>
      </c>
      <c r="H579">
        <v>37</v>
      </c>
      <c r="I579" s="8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6">
        <f t="shared" si="37"/>
        <v>40613.25</v>
      </c>
      <c r="O579" s="17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 s="1"/>
      <c r="V579" s="1"/>
      <c r="W579" s="1"/>
      <c r="X579" s="1"/>
    </row>
    <row r="580" spans="1:24" x14ac:dyDescent="0.35">
      <c r="A580">
        <v>578</v>
      </c>
      <c r="B580" t="s">
        <v>1200</v>
      </c>
      <c r="C580" s="3" t="s">
        <v>1201</v>
      </c>
      <c r="D580" s="11">
        <v>96500</v>
      </c>
      <c r="E580" s="11">
        <v>16168</v>
      </c>
      <c r="F580" s="12">
        <f t="shared" si="39"/>
        <v>0.1675440414507772</v>
      </c>
      <c r="G580" t="s">
        <v>14</v>
      </c>
      <c r="H580">
        <v>245</v>
      </c>
      <c r="I580" s="8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6">
        <f t="shared" si="37"/>
        <v>40878.25</v>
      </c>
      <c r="O580" s="1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 s="1"/>
      <c r="V580" s="1"/>
      <c r="W580" s="1"/>
      <c r="X580" s="1"/>
    </row>
    <row r="581" spans="1:24" x14ac:dyDescent="0.35">
      <c r="A581">
        <v>579</v>
      </c>
      <c r="B581" t="s">
        <v>1202</v>
      </c>
      <c r="C581" s="3" t="s">
        <v>1203</v>
      </c>
      <c r="D581" s="11">
        <v>6200</v>
      </c>
      <c r="E581" s="11">
        <v>6269</v>
      </c>
      <c r="F581" s="12">
        <f t="shared" si="39"/>
        <v>1.0111290322580646</v>
      </c>
      <c r="G581" t="s">
        <v>20</v>
      </c>
      <c r="H581">
        <v>87</v>
      </c>
      <c r="I581" s="8">
        <f t="shared" ref="I581:I644" si="40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6">
        <f t="shared" si="37"/>
        <v>40762.208333333336</v>
      </c>
      <c r="O581" s="1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 s="1"/>
      <c r="V581" s="1"/>
      <c r="W581" s="1"/>
      <c r="X581" s="1"/>
    </row>
    <row r="582" spans="1:24" x14ac:dyDescent="0.35">
      <c r="A582">
        <v>580</v>
      </c>
      <c r="B582" t="s">
        <v>556</v>
      </c>
      <c r="C582" s="3" t="s">
        <v>1204</v>
      </c>
      <c r="D582" s="11">
        <v>43800</v>
      </c>
      <c r="E582" s="11">
        <v>149578</v>
      </c>
      <c r="F582" s="12">
        <f t="shared" si="39"/>
        <v>3.4150228310502282</v>
      </c>
      <c r="G582" t="s">
        <v>20</v>
      </c>
      <c r="H582">
        <v>3116</v>
      </c>
      <c r="I582" s="8">
        <f t="shared" si="4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6">
        <f t="shared" si="37"/>
        <v>41696.25</v>
      </c>
      <c r="O582" s="1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 s="1"/>
      <c r="V582" s="1"/>
      <c r="W582" s="1"/>
      <c r="X582" s="1"/>
    </row>
    <row r="583" spans="1:24" x14ac:dyDescent="0.35">
      <c r="A583">
        <v>581</v>
      </c>
      <c r="B583" t="s">
        <v>1205</v>
      </c>
      <c r="C583" s="3" t="s">
        <v>1206</v>
      </c>
      <c r="D583" s="11">
        <v>6000</v>
      </c>
      <c r="E583" s="11">
        <v>3841</v>
      </c>
      <c r="F583" s="12">
        <f t="shared" si="39"/>
        <v>0.64016666666666666</v>
      </c>
      <c r="G583" t="s">
        <v>14</v>
      </c>
      <c r="H583">
        <v>71</v>
      </c>
      <c r="I583" s="8">
        <f t="shared" si="4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6">
        <f t="shared" si="37"/>
        <v>40662.208333333336</v>
      </c>
      <c r="O583" s="1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 s="1"/>
      <c r="V583" s="1"/>
      <c r="W583" s="1"/>
      <c r="X583" s="1"/>
    </row>
    <row r="584" spans="1:24" x14ac:dyDescent="0.35">
      <c r="A584">
        <v>582</v>
      </c>
      <c r="B584" t="s">
        <v>1207</v>
      </c>
      <c r="C584" s="3" t="s">
        <v>1208</v>
      </c>
      <c r="D584" s="11">
        <v>8700</v>
      </c>
      <c r="E584" s="11">
        <v>4531</v>
      </c>
      <c r="F584" s="12">
        <f t="shared" si="39"/>
        <v>0.5208045977011494</v>
      </c>
      <c r="G584" t="s">
        <v>14</v>
      </c>
      <c r="H584">
        <v>42</v>
      </c>
      <c r="I584" s="8">
        <f t="shared" si="4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6">
        <f t="shared" si="37"/>
        <v>42165.208333333328</v>
      </c>
      <c r="O584" s="1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 s="1"/>
      <c r="V584" s="1"/>
      <c r="W584" s="1"/>
      <c r="X584" s="1"/>
    </row>
    <row r="585" spans="1:24" ht="31" x14ac:dyDescent="0.35">
      <c r="A585">
        <v>583</v>
      </c>
      <c r="B585" t="s">
        <v>1209</v>
      </c>
      <c r="C585" s="3" t="s">
        <v>1210</v>
      </c>
      <c r="D585" s="11">
        <v>18900</v>
      </c>
      <c r="E585" s="11">
        <v>60934</v>
      </c>
      <c r="F585" s="12">
        <f t="shared" si="39"/>
        <v>3.2240211640211642</v>
      </c>
      <c r="G585" t="s">
        <v>20</v>
      </c>
      <c r="H585">
        <v>909</v>
      </c>
      <c r="I585" s="8">
        <f t="shared" si="4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6">
        <f t="shared" si="37"/>
        <v>40959.25</v>
      </c>
      <c r="O585" s="1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 s="1"/>
      <c r="V585" s="1"/>
      <c r="W585" s="1"/>
      <c r="X585" s="1"/>
    </row>
    <row r="586" spans="1:24" x14ac:dyDescent="0.35">
      <c r="A586">
        <v>584</v>
      </c>
      <c r="B586" t="s">
        <v>45</v>
      </c>
      <c r="C586" s="3" t="s">
        <v>1211</v>
      </c>
      <c r="D586" s="11">
        <v>86400</v>
      </c>
      <c r="E586" s="11">
        <v>103255</v>
      </c>
      <c r="F586" s="12">
        <f t="shared" si="39"/>
        <v>1.1950810185185186</v>
      </c>
      <c r="G586" t="s">
        <v>20</v>
      </c>
      <c r="H586">
        <v>1613</v>
      </c>
      <c r="I586" s="8">
        <f t="shared" si="4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6">
        <f t="shared" si="37"/>
        <v>41024.208333333336</v>
      </c>
      <c r="O586" s="1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 s="1"/>
      <c r="V586" s="1"/>
      <c r="W586" s="1"/>
      <c r="X586" s="1"/>
    </row>
    <row r="587" spans="1:24" x14ac:dyDescent="0.35">
      <c r="A587">
        <v>585</v>
      </c>
      <c r="B587" t="s">
        <v>1212</v>
      </c>
      <c r="C587" s="3" t="s">
        <v>1213</v>
      </c>
      <c r="D587" s="11">
        <v>8900</v>
      </c>
      <c r="E587" s="11">
        <v>13065</v>
      </c>
      <c r="F587" s="12">
        <f t="shared" si="39"/>
        <v>1.4679775280898877</v>
      </c>
      <c r="G587" t="s">
        <v>20</v>
      </c>
      <c r="H587">
        <v>136</v>
      </c>
      <c r="I587" s="8">
        <f t="shared" si="4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6">
        <f t="shared" si="37"/>
        <v>40255.208333333336</v>
      </c>
      <c r="O587" s="1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 s="1"/>
      <c r="V587" s="1"/>
      <c r="W587" s="1"/>
      <c r="X587" s="1"/>
    </row>
    <row r="588" spans="1:24" x14ac:dyDescent="0.35">
      <c r="A588">
        <v>586</v>
      </c>
      <c r="B588" t="s">
        <v>1214</v>
      </c>
      <c r="C588" s="3" t="s">
        <v>1215</v>
      </c>
      <c r="D588" s="11">
        <v>700</v>
      </c>
      <c r="E588" s="11">
        <v>6654</v>
      </c>
      <c r="F588" s="12">
        <f t="shared" si="39"/>
        <v>9.5057142857142853</v>
      </c>
      <c r="G588" t="s">
        <v>20</v>
      </c>
      <c r="H588">
        <v>130</v>
      </c>
      <c r="I588" s="8">
        <f t="shared" si="4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6">
        <f t="shared" si="37"/>
        <v>40499.25</v>
      </c>
      <c r="O588" s="1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 s="1"/>
      <c r="V588" s="1"/>
      <c r="W588" s="1"/>
      <c r="X588" s="1"/>
    </row>
    <row r="589" spans="1:24" x14ac:dyDescent="0.35">
      <c r="A589">
        <v>587</v>
      </c>
      <c r="B589" t="s">
        <v>1216</v>
      </c>
      <c r="C589" s="3" t="s">
        <v>1217</v>
      </c>
      <c r="D589" s="11">
        <v>9400</v>
      </c>
      <c r="E589" s="11">
        <v>6852</v>
      </c>
      <c r="F589" s="12">
        <f t="shared" si="39"/>
        <v>0.72893617021276591</v>
      </c>
      <c r="G589" t="s">
        <v>14</v>
      </c>
      <c r="H589">
        <v>156</v>
      </c>
      <c r="I589" s="8">
        <f t="shared" si="4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6">
        <f t="shared" si="37"/>
        <v>43484.25</v>
      </c>
      <c r="O589" s="1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 s="1"/>
      <c r="V589" s="1"/>
      <c r="W589" s="1"/>
      <c r="X589" s="1"/>
    </row>
    <row r="590" spans="1:24" x14ac:dyDescent="0.35">
      <c r="A590">
        <v>588</v>
      </c>
      <c r="B590" t="s">
        <v>1218</v>
      </c>
      <c r="C590" s="3" t="s">
        <v>1219</v>
      </c>
      <c r="D590" s="11">
        <v>157600</v>
      </c>
      <c r="E590" s="11">
        <v>124517</v>
      </c>
      <c r="F590" s="12">
        <f t="shared" si="39"/>
        <v>0.7900824873096447</v>
      </c>
      <c r="G590" t="s">
        <v>14</v>
      </c>
      <c r="H590">
        <v>1368</v>
      </c>
      <c r="I590" s="8">
        <f t="shared" si="4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6">
        <f t="shared" si="37"/>
        <v>40262.208333333336</v>
      </c>
      <c r="O590" s="1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 s="1"/>
      <c r="V590" s="1"/>
      <c r="W590" s="1"/>
      <c r="X590" s="1"/>
    </row>
    <row r="591" spans="1:24" x14ac:dyDescent="0.35">
      <c r="A591">
        <v>589</v>
      </c>
      <c r="B591" t="s">
        <v>1220</v>
      </c>
      <c r="C591" s="3" t="s">
        <v>1221</v>
      </c>
      <c r="D591" s="11">
        <v>7900</v>
      </c>
      <c r="E591" s="11">
        <v>5113</v>
      </c>
      <c r="F591" s="12">
        <f t="shared" si="39"/>
        <v>0.64721518987341775</v>
      </c>
      <c r="G591" t="s">
        <v>14</v>
      </c>
      <c r="H591">
        <v>102</v>
      </c>
      <c r="I591" s="8">
        <f t="shared" si="4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6">
        <f t="shared" si="37"/>
        <v>42190.208333333328</v>
      </c>
      <c r="O591" s="1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 s="1"/>
      <c r="V591" s="1"/>
      <c r="W591" s="1"/>
      <c r="X591" s="1"/>
    </row>
    <row r="592" spans="1:24" ht="31" x14ac:dyDescent="0.35">
      <c r="A592">
        <v>590</v>
      </c>
      <c r="B592" t="s">
        <v>1222</v>
      </c>
      <c r="C592" s="3" t="s">
        <v>1223</v>
      </c>
      <c r="D592" s="11">
        <v>7100</v>
      </c>
      <c r="E592" s="11">
        <v>5824</v>
      </c>
      <c r="F592" s="12">
        <f t="shared" si="39"/>
        <v>0.82028169014084507</v>
      </c>
      <c r="G592" t="s">
        <v>14</v>
      </c>
      <c r="H592">
        <v>86</v>
      </c>
      <c r="I592" s="8">
        <f t="shared" si="4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6">
        <f t="shared" si="37"/>
        <v>41994.25</v>
      </c>
      <c r="O592" s="1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 s="1"/>
      <c r="V592" s="1"/>
      <c r="W592" s="1"/>
      <c r="X592" s="1"/>
    </row>
    <row r="593" spans="1:24" x14ac:dyDescent="0.35">
      <c r="A593">
        <v>591</v>
      </c>
      <c r="B593" t="s">
        <v>1224</v>
      </c>
      <c r="C593" s="3" t="s">
        <v>1225</v>
      </c>
      <c r="D593" s="11">
        <v>600</v>
      </c>
      <c r="E593" s="11">
        <v>6226</v>
      </c>
      <c r="F593" s="12">
        <f t="shared" si="39"/>
        <v>10.376666666666667</v>
      </c>
      <c r="G593" t="s">
        <v>20</v>
      </c>
      <c r="H593">
        <v>102</v>
      </c>
      <c r="I593" s="8">
        <f t="shared" si="4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6">
        <f t="shared" si="37"/>
        <v>40373.208333333336</v>
      </c>
      <c r="O593" s="1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 s="1"/>
      <c r="V593" s="1"/>
      <c r="W593" s="1"/>
      <c r="X593" s="1"/>
    </row>
    <row r="594" spans="1:24" ht="31" x14ac:dyDescent="0.35">
      <c r="A594">
        <v>592</v>
      </c>
      <c r="B594" t="s">
        <v>1226</v>
      </c>
      <c r="C594" s="3" t="s">
        <v>1227</v>
      </c>
      <c r="D594" s="11">
        <v>156800</v>
      </c>
      <c r="E594" s="11">
        <v>20243</v>
      </c>
      <c r="F594" s="12">
        <f t="shared" si="39"/>
        <v>0.12910076530612244</v>
      </c>
      <c r="G594" t="s">
        <v>14</v>
      </c>
      <c r="H594">
        <v>253</v>
      </c>
      <c r="I594" s="8">
        <f t="shared" si="4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6">
        <f t="shared" si="37"/>
        <v>41789.208333333336</v>
      </c>
      <c r="O594" s="1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 s="1"/>
      <c r="V594" s="1"/>
      <c r="W594" s="1"/>
      <c r="X594" s="1"/>
    </row>
    <row r="595" spans="1:24" x14ac:dyDescent="0.35">
      <c r="A595">
        <v>593</v>
      </c>
      <c r="B595" t="s">
        <v>1228</v>
      </c>
      <c r="C595" s="3" t="s">
        <v>1229</v>
      </c>
      <c r="D595" s="11">
        <v>121600</v>
      </c>
      <c r="E595" s="11">
        <v>188288</v>
      </c>
      <c r="F595" s="12">
        <f t="shared" si="39"/>
        <v>1.5484210526315789</v>
      </c>
      <c r="G595" t="s">
        <v>20</v>
      </c>
      <c r="H595">
        <v>4006</v>
      </c>
      <c r="I595" s="8">
        <f t="shared" si="4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6">
        <f t="shared" si="37"/>
        <v>41724.208333333336</v>
      </c>
      <c r="O595" s="1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 s="1"/>
      <c r="V595" s="1"/>
      <c r="W595" s="1"/>
      <c r="X595" s="1"/>
    </row>
    <row r="596" spans="1:24" ht="31" x14ac:dyDescent="0.35">
      <c r="A596">
        <v>594</v>
      </c>
      <c r="B596" t="s">
        <v>1230</v>
      </c>
      <c r="C596" s="3" t="s">
        <v>1231</v>
      </c>
      <c r="D596" s="11">
        <v>157300</v>
      </c>
      <c r="E596" s="11">
        <v>11167</v>
      </c>
      <c r="F596" s="12">
        <f t="shared" si="39"/>
        <v>7.0991735537190084E-2</v>
      </c>
      <c r="G596" t="s">
        <v>14</v>
      </c>
      <c r="H596">
        <v>157</v>
      </c>
      <c r="I596" s="8">
        <f t="shared" si="4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6">
        <f t="shared" si="37"/>
        <v>42548.208333333328</v>
      </c>
      <c r="O596" s="1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 s="1"/>
      <c r="V596" s="1"/>
      <c r="W596" s="1"/>
      <c r="X596" s="1"/>
    </row>
    <row r="597" spans="1:24" ht="31" x14ac:dyDescent="0.35">
      <c r="A597">
        <v>595</v>
      </c>
      <c r="B597" t="s">
        <v>1232</v>
      </c>
      <c r="C597" s="3" t="s">
        <v>1233</v>
      </c>
      <c r="D597" s="11">
        <v>70300</v>
      </c>
      <c r="E597" s="11">
        <v>146595</v>
      </c>
      <c r="F597" s="12">
        <f t="shared" si="39"/>
        <v>2.0852773826458035</v>
      </c>
      <c r="G597" t="s">
        <v>20</v>
      </c>
      <c r="H597">
        <v>1629</v>
      </c>
      <c r="I597" s="8">
        <f t="shared" si="4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6">
        <f t="shared" si="37"/>
        <v>40253.208333333336</v>
      </c>
      <c r="O597" s="1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 s="1"/>
      <c r="V597" s="1"/>
      <c r="W597" s="1"/>
      <c r="X597" s="1"/>
    </row>
    <row r="598" spans="1:24" x14ac:dyDescent="0.35">
      <c r="A598">
        <v>596</v>
      </c>
      <c r="B598" t="s">
        <v>1234</v>
      </c>
      <c r="C598" s="3" t="s">
        <v>1235</v>
      </c>
      <c r="D598" s="11">
        <v>7900</v>
      </c>
      <c r="E598" s="11">
        <v>7875</v>
      </c>
      <c r="F598" s="12">
        <f t="shared" si="39"/>
        <v>0.99683544303797467</v>
      </c>
      <c r="G598" t="s">
        <v>14</v>
      </c>
      <c r="H598">
        <v>183</v>
      </c>
      <c r="I598" s="8">
        <f t="shared" si="4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6">
        <f t="shared" si="37"/>
        <v>42434.25</v>
      </c>
      <c r="O598" s="1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 s="1"/>
      <c r="V598" s="1"/>
      <c r="W598" s="1"/>
      <c r="X598" s="1"/>
    </row>
    <row r="599" spans="1:24" x14ac:dyDescent="0.35">
      <c r="A599">
        <v>597</v>
      </c>
      <c r="B599" t="s">
        <v>1236</v>
      </c>
      <c r="C599" s="3" t="s">
        <v>1237</v>
      </c>
      <c r="D599" s="11">
        <v>73800</v>
      </c>
      <c r="E599" s="11">
        <v>148779</v>
      </c>
      <c r="F599" s="12">
        <f t="shared" si="39"/>
        <v>2.0159756097560977</v>
      </c>
      <c r="G599" t="s">
        <v>20</v>
      </c>
      <c r="H599">
        <v>2188</v>
      </c>
      <c r="I599" s="8">
        <f t="shared" si="4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6">
        <f t="shared" si="37"/>
        <v>43786.25</v>
      </c>
      <c r="O599" s="1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 s="1"/>
      <c r="V599" s="1"/>
      <c r="W599" s="1"/>
      <c r="X599" s="1"/>
    </row>
    <row r="600" spans="1:24" x14ac:dyDescent="0.35">
      <c r="A600">
        <v>598</v>
      </c>
      <c r="B600" t="s">
        <v>1238</v>
      </c>
      <c r="C600" s="3" t="s">
        <v>1239</v>
      </c>
      <c r="D600" s="11">
        <v>108500</v>
      </c>
      <c r="E600" s="11">
        <v>175868</v>
      </c>
      <c r="F600" s="12">
        <f t="shared" si="39"/>
        <v>1.6209032258064515</v>
      </c>
      <c r="G600" t="s">
        <v>20</v>
      </c>
      <c r="H600">
        <v>2409</v>
      </c>
      <c r="I600" s="8">
        <f t="shared" si="4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6">
        <f t="shared" si="37"/>
        <v>40344.208333333336</v>
      </c>
      <c r="O600" s="1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 s="1"/>
      <c r="V600" s="1"/>
      <c r="W600" s="1"/>
      <c r="X600" s="1"/>
    </row>
    <row r="601" spans="1:24" ht="31" x14ac:dyDescent="0.35">
      <c r="A601">
        <v>599</v>
      </c>
      <c r="B601" t="s">
        <v>1240</v>
      </c>
      <c r="C601" s="3" t="s">
        <v>1241</v>
      </c>
      <c r="D601" s="11">
        <v>140300</v>
      </c>
      <c r="E601" s="11">
        <v>5112</v>
      </c>
      <c r="F601" s="12">
        <f t="shared" si="39"/>
        <v>3.6436208125445471E-2</v>
      </c>
      <c r="G601" t="s">
        <v>14</v>
      </c>
      <c r="H601">
        <v>82</v>
      </c>
      <c r="I601" s="8">
        <f t="shared" si="4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6">
        <f t="shared" si="37"/>
        <v>42047.25</v>
      </c>
      <c r="O601" s="1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 s="1"/>
      <c r="V601" s="1"/>
      <c r="W601" s="1"/>
      <c r="X601" s="1"/>
    </row>
    <row r="602" spans="1:24" x14ac:dyDescent="0.35">
      <c r="A602">
        <v>600</v>
      </c>
      <c r="B602" t="s">
        <v>1242</v>
      </c>
      <c r="C602" s="3" t="s">
        <v>1243</v>
      </c>
      <c r="D602" s="11">
        <v>100</v>
      </c>
      <c r="E602" s="11">
        <v>5</v>
      </c>
      <c r="F602" s="12">
        <f t="shared" si="39"/>
        <v>0.05</v>
      </c>
      <c r="G602" t="s">
        <v>14</v>
      </c>
      <c r="H602">
        <v>1</v>
      </c>
      <c r="I602" s="8">
        <f t="shared" si="40"/>
        <v>5</v>
      </c>
      <c r="J602" t="s">
        <v>40</v>
      </c>
      <c r="K602" t="s">
        <v>41</v>
      </c>
      <c r="L602">
        <v>1375160400</v>
      </c>
      <c r="M602">
        <v>1376197200</v>
      </c>
      <c r="N602" s="16">
        <f t="shared" si="37"/>
        <v>41485.208333333336</v>
      </c>
      <c r="O602" s="1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 s="1"/>
      <c r="V602" s="1"/>
      <c r="W602" s="1"/>
      <c r="X602" s="1"/>
    </row>
    <row r="603" spans="1:24" x14ac:dyDescent="0.35">
      <c r="A603">
        <v>601</v>
      </c>
      <c r="B603" t="s">
        <v>1244</v>
      </c>
      <c r="C603" s="3" t="s">
        <v>1245</v>
      </c>
      <c r="D603" s="11">
        <v>6300</v>
      </c>
      <c r="E603" s="11">
        <v>13018</v>
      </c>
      <c r="F603" s="12">
        <f t="shared" si="39"/>
        <v>2.0663492063492064</v>
      </c>
      <c r="G603" t="s">
        <v>20</v>
      </c>
      <c r="H603">
        <v>194</v>
      </c>
      <c r="I603" s="8">
        <f t="shared" si="4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6">
        <f t="shared" si="37"/>
        <v>41789.208333333336</v>
      </c>
      <c r="O603" s="1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 s="1"/>
      <c r="V603" s="1"/>
      <c r="W603" s="1"/>
      <c r="X603" s="1"/>
    </row>
    <row r="604" spans="1:24" ht="31" x14ac:dyDescent="0.35">
      <c r="A604">
        <v>602</v>
      </c>
      <c r="B604" t="s">
        <v>1246</v>
      </c>
      <c r="C604" s="3" t="s">
        <v>1247</v>
      </c>
      <c r="D604" s="11">
        <v>71100</v>
      </c>
      <c r="E604" s="11">
        <v>91176</v>
      </c>
      <c r="F604" s="12">
        <f t="shared" si="39"/>
        <v>1.2823628691983122</v>
      </c>
      <c r="G604" t="s">
        <v>20</v>
      </c>
      <c r="H604">
        <v>1140</v>
      </c>
      <c r="I604" s="8">
        <f t="shared" si="4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6">
        <f t="shared" si="37"/>
        <v>42160.208333333328</v>
      </c>
      <c r="O604" s="1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 s="1"/>
      <c r="V604" s="1"/>
      <c r="W604" s="1"/>
      <c r="X604" s="1"/>
    </row>
    <row r="605" spans="1:24" x14ac:dyDescent="0.35">
      <c r="A605">
        <v>603</v>
      </c>
      <c r="B605" t="s">
        <v>1248</v>
      </c>
      <c r="C605" s="3" t="s">
        <v>1249</v>
      </c>
      <c r="D605" s="11">
        <v>5300</v>
      </c>
      <c r="E605" s="11">
        <v>6342</v>
      </c>
      <c r="F605" s="12">
        <f t="shared" si="39"/>
        <v>1.1966037735849056</v>
      </c>
      <c r="G605" t="s">
        <v>20</v>
      </c>
      <c r="H605">
        <v>102</v>
      </c>
      <c r="I605" s="8">
        <f t="shared" si="4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6">
        <f t="shared" si="37"/>
        <v>43573.208333333328</v>
      </c>
      <c r="O605" s="1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 s="1"/>
      <c r="V605" s="1"/>
      <c r="W605" s="1"/>
      <c r="X605" s="1"/>
    </row>
    <row r="606" spans="1:24" x14ac:dyDescent="0.35">
      <c r="A606">
        <v>604</v>
      </c>
      <c r="B606" t="s">
        <v>1250</v>
      </c>
      <c r="C606" s="3" t="s">
        <v>1251</v>
      </c>
      <c r="D606" s="11">
        <v>88700</v>
      </c>
      <c r="E606" s="11">
        <v>151438</v>
      </c>
      <c r="F606" s="12">
        <f t="shared" si="39"/>
        <v>1.7073055242390078</v>
      </c>
      <c r="G606" t="s">
        <v>20</v>
      </c>
      <c r="H606">
        <v>2857</v>
      </c>
      <c r="I606" s="8">
        <f t="shared" si="4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6">
        <f t="shared" si="37"/>
        <v>40565.25</v>
      </c>
      <c r="O606" s="1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 s="1"/>
      <c r="V606" s="1"/>
      <c r="W606" s="1"/>
      <c r="X606" s="1"/>
    </row>
    <row r="607" spans="1:24" x14ac:dyDescent="0.35">
      <c r="A607">
        <v>605</v>
      </c>
      <c r="B607" t="s">
        <v>1252</v>
      </c>
      <c r="C607" s="3" t="s">
        <v>1253</v>
      </c>
      <c r="D607" s="11">
        <v>3300</v>
      </c>
      <c r="E607" s="11">
        <v>6178</v>
      </c>
      <c r="F607" s="12">
        <f t="shared" si="39"/>
        <v>1.8721212121212121</v>
      </c>
      <c r="G607" t="s">
        <v>20</v>
      </c>
      <c r="H607">
        <v>107</v>
      </c>
      <c r="I607" s="8">
        <f t="shared" si="4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6">
        <f t="shared" si="37"/>
        <v>42280.208333333328</v>
      </c>
      <c r="O607" s="1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 s="1"/>
      <c r="V607" s="1"/>
      <c r="W607" s="1"/>
      <c r="X607" s="1"/>
    </row>
    <row r="608" spans="1:24" x14ac:dyDescent="0.35">
      <c r="A608">
        <v>606</v>
      </c>
      <c r="B608" t="s">
        <v>1254</v>
      </c>
      <c r="C608" s="3" t="s">
        <v>1255</v>
      </c>
      <c r="D608" s="11">
        <v>3400</v>
      </c>
      <c r="E608" s="11">
        <v>6405</v>
      </c>
      <c r="F608" s="12">
        <f t="shared" si="39"/>
        <v>1.8838235294117647</v>
      </c>
      <c r="G608" t="s">
        <v>20</v>
      </c>
      <c r="H608">
        <v>160</v>
      </c>
      <c r="I608" s="8">
        <f t="shared" si="4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6">
        <f t="shared" si="37"/>
        <v>42436.25</v>
      </c>
      <c r="O608" s="1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 s="1"/>
      <c r="V608" s="1"/>
      <c r="W608" s="1"/>
      <c r="X608" s="1"/>
    </row>
    <row r="609" spans="1:24" x14ac:dyDescent="0.35">
      <c r="A609">
        <v>607</v>
      </c>
      <c r="B609" t="s">
        <v>1256</v>
      </c>
      <c r="C609" s="3" t="s">
        <v>1257</v>
      </c>
      <c r="D609" s="11">
        <v>137600</v>
      </c>
      <c r="E609" s="11">
        <v>180667</v>
      </c>
      <c r="F609" s="12">
        <f t="shared" si="39"/>
        <v>1.3129869186046512</v>
      </c>
      <c r="G609" t="s">
        <v>20</v>
      </c>
      <c r="H609">
        <v>2230</v>
      </c>
      <c r="I609" s="8">
        <f t="shared" si="4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6">
        <f t="shared" si="37"/>
        <v>41721.208333333336</v>
      </c>
      <c r="O609" s="1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 s="1"/>
      <c r="V609" s="1"/>
      <c r="W609" s="1"/>
      <c r="X609" s="1"/>
    </row>
    <row r="610" spans="1:24" x14ac:dyDescent="0.35">
      <c r="A610">
        <v>608</v>
      </c>
      <c r="B610" t="s">
        <v>1258</v>
      </c>
      <c r="C610" s="3" t="s">
        <v>1259</v>
      </c>
      <c r="D610" s="11">
        <v>3900</v>
      </c>
      <c r="E610" s="11">
        <v>11075</v>
      </c>
      <c r="F610" s="12">
        <f t="shared" si="39"/>
        <v>2.8397435897435899</v>
      </c>
      <c r="G610" t="s">
        <v>20</v>
      </c>
      <c r="H610">
        <v>316</v>
      </c>
      <c r="I610" s="8">
        <f t="shared" si="4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6">
        <f t="shared" si="37"/>
        <v>43530.25</v>
      </c>
      <c r="O610" s="1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 s="1"/>
      <c r="V610" s="1"/>
      <c r="W610" s="1"/>
      <c r="X610" s="1"/>
    </row>
    <row r="611" spans="1:24" x14ac:dyDescent="0.35">
      <c r="A611">
        <v>609</v>
      </c>
      <c r="B611" t="s">
        <v>1260</v>
      </c>
      <c r="C611" s="3" t="s">
        <v>1261</v>
      </c>
      <c r="D611" s="11">
        <v>10000</v>
      </c>
      <c r="E611" s="11">
        <v>12042</v>
      </c>
      <c r="F611" s="12">
        <f t="shared" si="39"/>
        <v>1.2041999999999999</v>
      </c>
      <c r="G611" t="s">
        <v>20</v>
      </c>
      <c r="H611">
        <v>117</v>
      </c>
      <c r="I611" s="8">
        <f t="shared" si="4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6">
        <f t="shared" si="37"/>
        <v>43481.25</v>
      </c>
      <c r="O611" s="1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 s="1"/>
      <c r="V611" s="1"/>
      <c r="W611" s="1"/>
      <c r="X611" s="1"/>
    </row>
    <row r="612" spans="1:24" ht="31" x14ac:dyDescent="0.35">
      <c r="A612">
        <v>610</v>
      </c>
      <c r="B612" t="s">
        <v>1262</v>
      </c>
      <c r="C612" s="3" t="s">
        <v>1263</v>
      </c>
      <c r="D612" s="11">
        <v>42800</v>
      </c>
      <c r="E612" s="11">
        <v>179356</v>
      </c>
      <c r="F612" s="12">
        <f t="shared" si="39"/>
        <v>4.1905607476635511</v>
      </c>
      <c r="G612" t="s">
        <v>20</v>
      </c>
      <c r="H612">
        <v>6406</v>
      </c>
      <c r="I612" s="8">
        <f t="shared" si="4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6">
        <f t="shared" si="37"/>
        <v>41259.25</v>
      </c>
      <c r="O612" s="1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 s="1"/>
      <c r="V612" s="1"/>
      <c r="W612" s="1"/>
      <c r="X612" s="1"/>
    </row>
    <row r="613" spans="1:24" x14ac:dyDescent="0.35">
      <c r="A613">
        <v>611</v>
      </c>
      <c r="B613" t="s">
        <v>1264</v>
      </c>
      <c r="C613" s="3" t="s">
        <v>1265</v>
      </c>
      <c r="D613" s="11">
        <v>8200</v>
      </c>
      <c r="E613" s="11">
        <v>1136</v>
      </c>
      <c r="F613" s="12">
        <f t="shared" si="39"/>
        <v>0.13853658536585367</v>
      </c>
      <c r="G613" t="s">
        <v>74</v>
      </c>
      <c r="H613">
        <v>15</v>
      </c>
      <c r="I613" s="8">
        <f t="shared" si="4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6">
        <f t="shared" si="37"/>
        <v>41480.208333333336</v>
      </c>
      <c r="O613" s="1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 s="1"/>
      <c r="V613" s="1"/>
      <c r="W613" s="1"/>
      <c r="X613" s="1"/>
    </row>
    <row r="614" spans="1:24" x14ac:dyDescent="0.35">
      <c r="A614">
        <v>612</v>
      </c>
      <c r="B614" t="s">
        <v>1266</v>
      </c>
      <c r="C614" s="3" t="s">
        <v>1267</v>
      </c>
      <c r="D614" s="11">
        <v>6200</v>
      </c>
      <c r="E614" s="11">
        <v>8645</v>
      </c>
      <c r="F614" s="12">
        <f t="shared" si="39"/>
        <v>1.3943548387096774</v>
      </c>
      <c r="G614" t="s">
        <v>20</v>
      </c>
      <c r="H614">
        <v>192</v>
      </c>
      <c r="I614" s="8">
        <f t="shared" si="4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6">
        <f t="shared" si="37"/>
        <v>40474.208333333336</v>
      </c>
      <c r="O614" s="1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 s="1"/>
      <c r="V614" s="1"/>
      <c r="W614" s="1"/>
      <c r="X614" s="1"/>
    </row>
    <row r="615" spans="1:24" x14ac:dyDescent="0.35">
      <c r="A615">
        <v>613</v>
      </c>
      <c r="B615" t="s">
        <v>1268</v>
      </c>
      <c r="C615" s="3" t="s">
        <v>1269</v>
      </c>
      <c r="D615" s="11">
        <v>1100</v>
      </c>
      <c r="E615" s="11">
        <v>1914</v>
      </c>
      <c r="F615" s="12">
        <f t="shared" si="39"/>
        <v>1.74</v>
      </c>
      <c r="G615" t="s">
        <v>20</v>
      </c>
      <c r="H615">
        <v>26</v>
      </c>
      <c r="I615" s="8">
        <f t="shared" si="4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6">
        <f t="shared" si="37"/>
        <v>42973.208333333328</v>
      </c>
      <c r="O615" s="1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 s="1"/>
      <c r="V615" s="1"/>
      <c r="W615" s="1"/>
      <c r="X615" s="1"/>
    </row>
    <row r="616" spans="1:24" ht="31" x14ac:dyDescent="0.35">
      <c r="A616">
        <v>614</v>
      </c>
      <c r="B616" t="s">
        <v>1270</v>
      </c>
      <c r="C616" s="3" t="s">
        <v>1271</v>
      </c>
      <c r="D616" s="11">
        <v>26500</v>
      </c>
      <c r="E616" s="11">
        <v>41205</v>
      </c>
      <c r="F616" s="12">
        <f t="shared" si="39"/>
        <v>1.5549056603773586</v>
      </c>
      <c r="G616" t="s">
        <v>20</v>
      </c>
      <c r="H616">
        <v>723</v>
      </c>
      <c r="I616" s="8">
        <f t="shared" si="4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6">
        <f t="shared" si="37"/>
        <v>42746.25</v>
      </c>
      <c r="O616" s="1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 s="1"/>
      <c r="V616" s="1"/>
      <c r="W616" s="1"/>
      <c r="X616" s="1"/>
    </row>
    <row r="617" spans="1:24" x14ac:dyDescent="0.35">
      <c r="A617">
        <v>615</v>
      </c>
      <c r="B617" t="s">
        <v>1272</v>
      </c>
      <c r="C617" s="3" t="s">
        <v>1273</v>
      </c>
      <c r="D617" s="11">
        <v>8500</v>
      </c>
      <c r="E617" s="11">
        <v>14488</v>
      </c>
      <c r="F617" s="12">
        <f t="shared" si="39"/>
        <v>1.7044705882352942</v>
      </c>
      <c r="G617" t="s">
        <v>20</v>
      </c>
      <c r="H617">
        <v>170</v>
      </c>
      <c r="I617" s="8">
        <f t="shared" si="4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6">
        <f t="shared" si="37"/>
        <v>42489.208333333328</v>
      </c>
      <c r="O617" s="1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 s="1"/>
      <c r="V617" s="1"/>
      <c r="W617" s="1"/>
      <c r="X617" s="1"/>
    </row>
    <row r="618" spans="1:24" x14ac:dyDescent="0.35">
      <c r="A618">
        <v>616</v>
      </c>
      <c r="B618" t="s">
        <v>1274</v>
      </c>
      <c r="C618" s="3" t="s">
        <v>1275</v>
      </c>
      <c r="D618" s="11">
        <v>6400</v>
      </c>
      <c r="E618" s="11">
        <v>12129</v>
      </c>
      <c r="F618" s="12">
        <f t="shared" si="39"/>
        <v>1.8951562500000001</v>
      </c>
      <c r="G618" t="s">
        <v>20</v>
      </c>
      <c r="H618">
        <v>238</v>
      </c>
      <c r="I618" s="8">
        <f t="shared" si="4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6">
        <f t="shared" si="37"/>
        <v>41537.208333333336</v>
      </c>
      <c r="O618" s="1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 s="1"/>
      <c r="V618" s="1"/>
      <c r="W618" s="1"/>
      <c r="X618" s="1"/>
    </row>
    <row r="619" spans="1:24" x14ac:dyDescent="0.35">
      <c r="A619">
        <v>617</v>
      </c>
      <c r="B619" t="s">
        <v>1276</v>
      </c>
      <c r="C619" s="3" t="s">
        <v>1277</v>
      </c>
      <c r="D619" s="11">
        <v>1400</v>
      </c>
      <c r="E619" s="11">
        <v>3496</v>
      </c>
      <c r="F619" s="12">
        <f t="shared" si="39"/>
        <v>2.4971428571428573</v>
      </c>
      <c r="G619" t="s">
        <v>20</v>
      </c>
      <c r="H619">
        <v>55</v>
      </c>
      <c r="I619" s="8">
        <f t="shared" si="4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6">
        <f t="shared" si="37"/>
        <v>41794.208333333336</v>
      </c>
      <c r="O619" s="1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 s="1"/>
      <c r="V619" s="1"/>
      <c r="W619" s="1"/>
      <c r="X619" s="1"/>
    </row>
    <row r="620" spans="1:24" x14ac:dyDescent="0.35">
      <c r="A620">
        <v>618</v>
      </c>
      <c r="B620" t="s">
        <v>1278</v>
      </c>
      <c r="C620" s="3" t="s">
        <v>1279</v>
      </c>
      <c r="D620" s="11">
        <v>198600</v>
      </c>
      <c r="E620" s="11">
        <v>97037</v>
      </c>
      <c r="F620" s="12">
        <f t="shared" si="39"/>
        <v>0.48860523665659616</v>
      </c>
      <c r="G620" t="s">
        <v>14</v>
      </c>
      <c r="H620">
        <v>1198</v>
      </c>
      <c r="I620" s="8">
        <f t="shared" si="4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6">
        <f t="shared" si="37"/>
        <v>41396.208333333336</v>
      </c>
      <c r="O620" s="1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 s="1"/>
      <c r="V620" s="1"/>
      <c r="W620" s="1"/>
      <c r="X620" s="1"/>
    </row>
    <row r="621" spans="1:24" x14ac:dyDescent="0.35">
      <c r="A621">
        <v>619</v>
      </c>
      <c r="B621" t="s">
        <v>1280</v>
      </c>
      <c r="C621" s="3" t="s">
        <v>1281</v>
      </c>
      <c r="D621" s="11">
        <v>195900</v>
      </c>
      <c r="E621" s="11">
        <v>55757</v>
      </c>
      <c r="F621" s="12">
        <f t="shared" si="39"/>
        <v>0.28461970393057684</v>
      </c>
      <c r="G621" t="s">
        <v>14</v>
      </c>
      <c r="H621">
        <v>648</v>
      </c>
      <c r="I621" s="8">
        <f t="shared" si="4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6">
        <f t="shared" si="37"/>
        <v>40669.208333333336</v>
      </c>
      <c r="O621" s="1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 s="1"/>
      <c r="V621" s="1"/>
      <c r="W621" s="1"/>
      <c r="X621" s="1"/>
    </row>
    <row r="622" spans="1:24" x14ac:dyDescent="0.35">
      <c r="A622">
        <v>620</v>
      </c>
      <c r="B622" t="s">
        <v>1282</v>
      </c>
      <c r="C622" s="3" t="s">
        <v>1283</v>
      </c>
      <c r="D622" s="11">
        <v>4300</v>
      </c>
      <c r="E622" s="11">
        <v>11525</v>
      </c>
      <c r="F622" s="12">
        <f t="shared" si="39"/>
        <v>2.6802325581395348</v>
      </c>
      <c r="G622" t="s">
        <v>20</v>
      </c>
      <c r="H622">
        <v>128</v>
      </c>
      <c r="I622" s="8">
        <f t="shared" si="4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6">
        <f t="shared" si="37"/>
        <v>42559.208333333328</v>
      </c>
      <c r="O622" s="1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 s="1"/>
      <c r="V622" s="1"/>
      <c r="W622" s="1"/>
      <c r="X622" s="1"/>
    </row>
    <row r="623" spans="1:24" x14ac:dyDescent="0.35">
      <c r="A623">
        <v>621</v>
      </c>
      <c r="B623" t="s">
        <v>1284</v>
      </c>
      <c r="C623" s="3" t="s">
        <v>1285</v>
      </c>
      <c r="D623" s="11">
        <v>25600</v>
      </c>
      <c r="E623" s="11">
        <v>158669</v>
      </c>
      <c r="F623" s="12">
        <f t="shared" si="39"/>
        <v>6.1980078125000002</v>
      </c>
      <c r="G623" t="s">
        <v>20</v>
      </c>
      <c r="H623">
        <v>2144</v>
      </c>
      <c r="I623" s="8">
        <f t="shared" si="4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6">
        <f t="shared" si="37"/>
        <v>42626.208333333328</v>
      </c>
      <c r="O623" s="1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 s="1"/>
      <c r="V623" s="1"/>
      <c r="W623" s="1"/>
      <c r="X623" s="1"/>
    </row>
    <row r="624" spans="1:24" x14ac:dyDescent="0.35">
      <c r="A624">
        <v>622</v>
      </c>
      <c r="B624" t="s">
        <v>1286</v>
      </c>
      <c r="C624" s="3" t="s">
        <v>1287</v>
      </c>
      <c r="D624" s="11">
        <v>189000</v>
      </c>
      <c r="E624" s="11">
        <v>5916</v>
      </c>
      <c r="F624" s="12">
        <f t="shared" si="39"/>
        <v>3.1301587301587303E-2</v>
      </c>
      <c r="G624" t="s">
        <v>14</v>
      </c>
      <c r="H624">
        <v>64</v>
      </c>
      <c r="I624" s="8">
        <f t="shared" si="4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6">
        <f t="shared" si="37"/>
        <v>43205.208333333328</v>
      </c>
      <c r="O624" s="1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 s="1"/>
      <c r="V624" s="1"/>
      <c r="W624" s="1"/>
      <c r="X624" s="1"/>
    </row>
    <row r="625" spans="1:24" x14ac:dyDescent="0.35">
      <c r="A625">
        <v>623</v>
      </c>
      <c r="B625" t="s">
        <v>1288</v>
      </c>
      <c r="C625" s="3" t="s">
        <v>1289</v>
      </c>
      <c r="D625" s="11">
        <v>94300</v>
      </c>
      <c r="E625" s="11">
        <v>150806</v>
      </c>
      <c r="F625" s="12">
        <f t="shared" si="39"/>
        <v>1.5992152704135738</v>
      </c>
      <c r="G625" t="s">
        <v>20</v>
      </c>
      <c r="H625">
        <v>2693</v>
      </c>
      <c r="I625" s="8">
        <f t="shared" si="4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6">
        <f t="shared" si="37"/>
        <v>42201.208333333328</v>
      </c>
      <c r="O625" s="1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 s="1"/>
      <c r="V625" s="1"/>
      <c r="W625" s="1"/>
      <c r="X625" s="1"/>
    </row>
    <row r="626" spans="1:24" x14ac:dyDescent="0.35">
      <c r="A626">
        <v>624</v>
      </c>
      <c r="B626" t="s">
        <v>1290</v>
      </c>
      <c r="C626" s="3" t="s">
        <v>1291</v>
      </c>
      <c r="D626" s="11">
        <v>5100</v>
      </c>
      <c r="E626" s="11">
        <v>14249</v>
      </c>
      <c r="F626" s="12">
        <f t="shared" si="39"/>
        <v>2.793921568627451</v>
      </c>
      <c r="G626" t="s">
        <v>20</v>
      </c>
      <c r="H626">
        <v>432</v>
      </c>
      <c r="I626" s="8">
        <f t="shared" si="4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6">
        <f t="shared" si="37"/>
        <v>42029.25</v>
      </c>
      <c r="O626" s="1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 s="1"/>
      <c r="V626" s="1"/>
      <c r="W626" s="1"/>
      <c r="X626" s="1"/>
    </row>
    <row r="627" spans="1:24" ht="31" x14ac:dyDescent="0.35">
      <c r="A627">
        <v>625</v>
      </c>
      <c r="B627" t="s">
        <v>1292</v>
      </c>
      <c r="C627" s="3" t="s">
        <v>1293</v>
      </c>
      <c r="D627" s="11">
        <v>7500</v>
      </c>
      <c r="E627" s="11">
        <v>5803</v>
      </c>
      <c r="F627" s="12">
        <f t="shared" si="39"/>
        <v>0.77373333333333338</v>
      </c>
      <c r="G627" t="s">
        <v>14</v>
      </c>
      <c r="H627">
        <v>62</v>
      </c>
      <c r="I627" s="8">
        <f t="shared" si="4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6">
        <f t="shared" si="37"/>
        <v>43857.25</v>
      </c>
      <c r="O627" s="1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 s="1"/>
      <c r="V627" s="1"/>
      <c r="W627" s="1"/>
      <c r="X627" s="1"/>
    </row>
    <row r="628" spans="1:24" ht="31" x14ac:dyDescent="0.35">
      <c r="A628">
        <v>626</v>
      </c>
      <c r="B628" t="s">
        <v>1294</v>
      </c>
      <c r="C628" s="3" t="s">
        <v>1295</v>
      </c>
      <c r="D628" s="11">
        <v>6400</v>
      </c>
      <c r="E628" s="11">
        <v>13205</v>
      </c>
      <c r="F628" s="12">
        <f t="shared" si="39"/>
        <v>2.0632812500000002</v>
      </c>
      <c r="G628" t="s">
        <v>20</v>
      </c>
      <c r="H628">
        <v>189</v>
      </c>
      <c r="I628" s="8">
        <f t="shared" si="4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6">
        <f t="shared" si="37"/>
        <v>40449.208333333336</v>
      </c>
      <c r="O628" s="1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 s="1"/>
      <c r="V628" s="1"/>
      <c r="W628" s="1"/>
      <c r="X628" s="1"/>
    </row>
    <row r="629" spans="1:24" x14ac:dyDescent="0.35">
      <c r="A629">
        <v>627</v>
      </c>
      <c r="B629" t="s">
        <v>1296</v>
      </c>
      <c r="C629" s="3" t="s">
        <v>1297</v>
      </c>
      <c r="D629" s="11">
        <v>1600</v>
      </c>
      <c r="E629" s="11">
        <v>11108</v>
      </c>
      <c r="F629" s="12">
        <f t="shared" si="39"/>
        <v>6.9424999999999999</v>
      </c>
      <c r="G629" t="s">
        <v>20</v>
      </c>
      <c r="H629">
        <v>154</v>
      </c>
      <c r="I629" s="8">
        <f t="shared" si="4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6">
        <f t="shared" si="37"/>
        <v>40345.208333333336</v>
      </c>
      <c r="O629" s="1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 s="1"/>
      <c r="V629" s="1"/>
      <c r="W629" s="1"/>
      <c r="X629" s="1"/>
    </row>
    <row r="630" spans="1:24" x14ac:dyDescent="0.35">
      <c r="A630">
        <v>628</v>
      </c>
      <c r="B630" t="s">
        <v>1298</v>
      </c>
      <c r="C630" s="3" t="s">
        <v>1299</v>
      </c>
      <c r="D630" s="11">
        <v>1900</v>
      </c>
      <c r="E630" s="11">
        <v>2884</v>
      </c>
      <c r="F630" s="12">
        <f t="shared" si="39"/>
        <v>1.5178947368421052</v>
      </c>
      <c r="G630" t="s">
        <v>20</v>
      </c>
      <c r="H630">
        <v>96</v>
      </c>
      <c r="I630" s="8">
        <f t="shared" si="4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6">
        <f t="shared" ref="N630:N693" si="41">(((L630/60)/60)/24)+DATE(1970,1,1)</f>
        <v>40455.208333333336</v>
      </c>
      <c r="O630" s="1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 s="1"/>
      <c r="V630" s="1"/>
      <c r="W630" s="1"/>
      <c r="X630" s="1"/>
    </row>
    <row r="631" spans="1:24" x14ac:dyDescent="0.35">
      <c r="A631">
        <v>629</v>
      </c>
      <c r="B631" t="s">
        <v>1300</v>
      </c>
      <c r="C631" s="3" t="s">
        <v>1301</v>
      </c>
      <c r="D631" s="11">
        <v>85900</v>
      </c>
      <c r="E631" s="11">
        <v>55476</v>
      </c>
      <c r="F631" s="12">
        <f t="shared" si="39"/>
        <v>0.64582072176949945</v>
      </c>
      <c r="G631" t="s">
        <v>14</v>
      </c>
      <c r="H631">
        <v>750</v>
      </c>
      <c r="I631" s="8">
        <f t="shared" si="4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6">
        <f t="shared" si="41"/>
        <v>42557.208333333328</v>
      </c>
      <c r="O631" s="17">
        <f t="shared" ref="O631:O694" si="42"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 s="1"/>
      <c r="V631" s="1"/>
      <c r="W631" s="1"/>
      <c r="X631" s="1"/>
    </row>
    <row r="632" spans="1:24" x14ac:dyDescent="0.35">
      <c r="A632">
        <v>630</v>
      </c>
      <c r="B632" t="s">
        <v>1302</v>
      </c>
      <c r="C632" s="3" t="s">
        <v>1303</v>
      </c>
      <c r="D632" s="11">
        <v>9500</v>
      </c>
      <c r="E632" s="11">
        <v>5973</v>
      </c>
      <c r="F632" s="12">
        <f t="shared" si="39"/>
        <v>0.62873684210526315</v>
      </c>
      <c r="G632" t="s">
        <v>74</v>
      </c>
      <c r="H632">
        <v>87</v>
      </c>
      <c r="I632" s="8">
        <f t="shared" si="4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6">
        <f t="shared" si="41"/>
        <v>43586.208333333328</v>
      </c>
      <c r="O632" s="17">
        <f t="shared" si="42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 s="1"/>
      <c r="V632" s="1"/>
      <c r="W632" s="1"/>
      <c r="X632" s="1"/>
    </row>
    <row r="633" spans="1:24" x14ac:dyDescent="0.35">
      <c r="A633">
        <v>631</v>
      </c>
      <c r="B633" t="s">
        <v>1304</v>
      </c>
      <c r="C633" s="3" t="s">
        <v>1305</v>
      </c>
      <c r="D633" s="11">
        <v>59200</v>
      </c>
      <c r="E633" s="11">
        <v>183756</v>
      </c>
      <c r="F633" s="12">
        <f t="shared" si="39"/>
        <v>3.1039864864864866</v>
      </c>
      <c r="G633" t="s">
        <v>20</v>
      </c>
      <c r="H633">
        <v>3063</v>
      </c>
      <c r="I633" s="8">
        <f t="shared" si="4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6">
        <f t="shared" si="41"/>
        <v>43550.208333333328</v>
      </c>
      <c r="O633" s="17">
        <f t="shared" si="42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 s="1"/>
      <c r="V633" s="1"/>
      <c r="W633" s="1"/>
      <c r="X633" s="1"/>
    </row>
    <row r="634" spans="1:24" x14ac:dyDescent="0.35">
      <c r="A634">
        <v>632</v>
      </c>
      <c r="B634" t="s">
        <v>1306</v>
      </c>
      <c r="C634" s="3" t="s">
        <v>1307</v>
      </c>
      <c r="D634" s="11">
        <v>72100</v>
      </c>
      <c r="E634" s="11">
        <v>30902</v>
      </c>
      <c r="F634" s="12">
        <f t="shared" si="39"/>
        <v>0.42859916782246882</v>
      </c>
      <c r="G634" t="s">
        <v>47</v>
      </c>
      <c r="H634">
        <v>278</v>
      </c>
      <c r="I634" s="8">
        <f t="shared" si="4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6">
        <f t="shared" si="41"/>
        <v>41945.208333333336</v>
      </c>
      <c r="O634" s="17">
        <f t="shared" si="42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 s="1"/>
      <c r="V634" s="1"/>
      <c r="W634" s="1"/>
      <c r="X634" s="1"/>
    </row>
    <row r="635" spans="1:24" x14ac:dyDescent="0.35">
      <c r="A635">
        <v>633</v>
      </c>
      <c r="B635" t="s">
        <v>1308</v>
      </c>
      <c r="C635" s="3" t="s">
        <v>1309</v>
      </c>
      <c r="D635" s="11">
        <v>6700</v>
      </c>
      <c r="E635" s="11">
        <v>5569</v>
      </c>
      <c r="F635" s="12">
        <f t="shared" si="39"/>
        <v>0.83119402985074631</v>
      </c>
      <c r="G635" t="s">
        <v>14</v>
      </c>
      <c r="H635">
        <v>105</v>
      </c>
      <c r="I635" s="8">
        <f t="shared" si="4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6">
        <f t="shared" si="41"/>
        <v>42315.25</v>
      </c>
      <c r="O635" s="17">
        <f t="shared" si="42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 s="1"/>
      <c r="V635" s="1"/>
      <c r="W635" s="1"/>
      <c r="X635" s="1"/>
    </row>
    <row r="636" spans="1:24" x14ac:dyDescent="0.35">
      <c r="A636">
        <v>634</v>
      </c>
      <c r="B636" t="s">
        <v>1310</v>
      </c>
      <c r="C636" s="3" t="s">
        <v>1311</v>
      </c>
      <c r="D636" s="11">
        <v>118200</v>
      </c>
      <c r="E636" s="11">
        <v>92824</v>
      </c>
      <c r="F636" s="12">
        <f t="shared" si="39"/>
        <v>0.78531302876480547</v>
      </c>
      <c r="G636" t="s">
        <v>74</v>
      </c>
      <c r="H636">
        <v>1658</v>
      </c>
      <c r="I636" s="8">
        <f t="shared" si="4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6">
        <f t="shared" si="41"/>
        <v>42819.208333333328</v>
      </c>
      <c r="O636" s="17">
        <f t="shared" si="42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 s="1"/>
      <c r="V636" s="1"/>
      <c r="W636" s="1"/>
      <c r="X636" s="1"/>
    </row>
    <row r="637" spans="1:24" x14ac:dyDescent="0.35">
      <c r="A637">
        <v>635</v>
      </c>
      <c r="B637" t="s">
        <v>1312</v>
      </c>
      <c r="C637" s="3" t="s">
        <v>1313</v>
      </c>
      <c r="D637" s="11">
        <v>139000</v>
      </c>
      <c r="E637" s="11">
        <v>158590</v>
      </c>
      <c r="F637" s="12">
        <f t="shared" si="39"/>
        <v>1.1409352517985611</v>
      </c>
      <c r="G637" t="s">
        <v>20</v>
      </c>
      <c r="H637">
        <v>2266</v>
      </c>
      <c r="I637" s="8">
        <f t="shared" si="4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6">
        <f t="shared" si="41"/>
        <v>41314.25</v>
      </c>
      <c r="O637" s="17">
        <f t="shared" si="42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 s="1"/>
      <c r="V637" s="1"/>
      <c r="W637" s="1"/>
      <c r="X637" s="1"/>
    </row>
    <row r="638" spans="1:24" x14ac:dyDescent="0.35">
      <c r="A638">
        <v>636</v>
      </c>
      <c r="B638" t="s">
        <v>1314</v>
      </c>
      <c r="C638" s="3" t="s">
        <v>1315</v>
      </c>
      <c r="D638" s="11">
        <v>197700</v>
      </c>
      <c r="E638" s="11">
        <v>127591</v>
      </c>
      <c r="F638" s="12">
        <f t="shared" si="39"/>
        <v>0.64537683358624176</v>
      </c>
      <c r="G638" t="s">
        <v>14</v>
      </c>
      <c r="H638">
        <v>2604</v>
      </c>
      <c r="I638" s="8">
        <f t="shared" si="4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6">
        <f t="shared" si="41"/>
        <v>40926.25</v>
      </c>
      <c r="O638" s="17">
        <f t="shared" si="42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 s="1"/>
      <c r="V638" s="1"/>
      <c r="W638" s="1"/>
      <c r="X638" s="1"/>
    </row>
    <row r="639" spans="1:24" x14ac:dyDescent="0.35">
      <c r="A639">
        <v>637</v>
      </c>
      <c r="B639" t="s">
        <v>1316</v>
      </c>
      <c r="C639" s="3" t="s">
        <v>1317</v>
      </c>
      <c r="D639" s="11">
        <v>8500</v>
      </c>
      <c r="E639" s="11">
        <v>6750</v>
      </c>
      <c r="F639" s="12">
        <f t="shared" si="39"/>
        <v>0.79411764705882348</v>
      </c>
      <c r="G639" t="s">
        <v>14</v>
      </c>
      <c r="H639">
        <v>65</v>
      </c>
      <c r="I639" s="8">
        <f t="shared" si="4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6">
        <f t="shared" si="41"/>
        <v>42688.25</v>
      </c>
      <c r="O639" s="17">
        <f t="shared" si="42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 s="1"/>
      <c r="V639" s="1"/>
      <c r="W639" s="1"/>
      <c r="X639" s="1"/>
    </row>
    <row r="640" spans="1:24" x14ac:dyDescent="0.35">
      <c r="A640">
        <v>638</v>
      </c>
      <c r="B640" t="s">
        <v>1318</v>
      </c>
      <c r="C640" s="3" t="s">
        <v>1319</v>
      </c>
      <c r="D640" s="11">
        <v>81600</v>
      </c>
      <c r="E640" s="11">
        <v>9318</v>
      </c>
      <c r="F640" s="12">
        <f t="shared" si="39"/>
        <v>0.11419117647058824</v>
      </c>
      <c r="G640" t="s">
        <v>14</v>
      </c>
      <c r="H640">
        <v>94</v>
      </c>
      <c r="I640" s="8">
        <f t="shared" si="4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6">
        <f t="shared" si="41"/>
        <v>40386.208333333336</v>
      </c>
      <c r="O640" s="17">
        <f t="shared" si="42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 s="1"/>
      <c r="V640" s="1"/>
      <c r="W640" s="1"/>
      <c r="X640" s="1"/>
    </row>
    <row r="641" spans="1:24" x14ac:dyDescent="0.35">
      <c r="A641">
        <v>639</v>
      </c>
      <c r="B641" t="s">
        <v>1320</v>
      </c>
      <c r="C641" s="3" t="s">
        <v>1321</v>
      </c>
      <c r="D641" s="11">
        <v>8600</v>
      </c>
      <c r="E641" s="11">
        <v>4832</v>
      </c>
      <c r="F641" s="12">
        <f t="shared" si="39"/>
        <v>0.56186046511627907</v>
      </c>
      <c r="G641" t="s">
        <v>47</v>
      </c>
      <c r="H641">
        <v>45</v>
      </c>
      <c r="I641" s="8">
        <f t="shared" si="4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6">
        <f t="shared" si="41"/>
        <v>43309.208333333328</v>
      </c>
      <c r="O641" s="17">
        <f t="shared" si="42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 s="1"/>
      <c r="V641" s="1"/>
      <c r="W641" s="1"/>
      <c r="X641" s="1"/>
    </row>
    <row r="642" spans="1:24" x14ac:dyDescent="0.35">
      <c r="A642">
        <v>640</v>
      </c>
      <c r="B642" t="s">
        <v>1322</v>
      </c>
      <c r="C642" s="3" t="s">
        <v>1323</v>
      </c>
      <c r="D642" s="11">
        <v>119800</v>
      </c>
      <c r="E642" s="11">
        <v>19769</v>
      </c>
      <c r="F642" s="12">
        <f t="shared" si="39"/>
        <v>0.16501669449081802</v>
      </c>
      <c r="G642" t="s">
        <v>14</v>
      </c>
      <c r="H642">
        <v>257</v>
      </c>
      <c r="I642" s="8">
        <f t="shared" si="4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6">
        <f t="shared" si="41"/>
        <v>42387.25</v>
      </c>
      <c r="O642" s="17">
        <f t="shared" si="42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 s="1"/>
      <c r="V642" s="1"/>
      <c r="W642" s="1"/>
      <c r="X642" s="1"/>
    </row>
    <row r="643" spans="1:24" ht="31" x14ac:dyDescent="0.35">
      <c r="A643">
        <v>641</v>
      </c>
      <c r="B643" t="s">
        <v>1324</v>
      </c>
      <c r="C643" s="3" t="s">
        <v>1325</v>
      </c>
      <c r="D643" s="11">
        <v>9400</v>
      </c>
      <c r="E643" s="11">
        <v>11277</v>
      </c>
      <c r="F643" s="12">
        <f t="shared" ref="F643:F706" si="43">E643/D643</f>
        <v>1.1996808510638297</v>
      </c>
      <c r="G643" t="s">
        <v>20</v>
      </c>
      <c r="H643">
        <v>194</v>
      </c>
      <c r="I643" s="8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6">
        <f t="shared" si="41"/>
        <v>42786.25</v>
      </c>
      <c r="O643" s="17">
        <f t="shared" si="4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 s="1"/>
      <c r="V643" s="1"/>
      <c r="W643" s="1"/>
      <c r="X643" s="1"/>
    </row>
    <row r="644" spans="1:24" x14ac:dyDescent="0.35">
      <c r="A644">
        <v>642</v>
      </c>
      <c r="B644" t="s">
        <v>1326</v>
      </c>
      <c r="C644" s="3" t="s">
        <v>1327</v>
      </c>
      <c r="D644" s="11">
        <v>9200</v>
      </c>
      <c r="E644" s="11">
        <v>13382</v>
      </c>
      <c r="F644" s="12">
        <f t="shared" si="43"/>
        <v>1.4545652173913044</v>
      </c>
      <c r="G644" t="s">
        <v>20</v>
      </c>
      <c r="H644">
        <v>129</v>
      </c>
      <c r="I644" s="8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6">
        <f t="shared" si="41"/>
        <v>43451.25</v>
      </c>
      <c r="O644" s="1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 s="1"/>
      <c r="V644" s="1"/>
      <c r="W644" s="1"/>
      <c r="X644" s="1"/>
    </row>
    <row r="645" spans="1:24" x14ac:dyDescent="0.35">
      <c r="A645">
        <v>643</v>
      </c>
      <c r="B645" t="s">
        <v>1328</v>
      </c>
      <c r="C645" s="3" t="s">
        <v>1329</v>
      </c>
      <c r="D645" s="11">
        <v>14900</v>
      </c>
      <c r="E645" s="11">
        <v>32986</v>
      </c>
      <c r="F645" s="12">
        <f t="shared" si="43"/>
        <v>2.2138255033557046</v>
      </c>
      <c r="G645" t="s">
        <v>20</v>
      </c>
      <c r="H645">
        <v>375</v>
      </c>
      <c r="I645" s="8">
        <f t="shared" ref="I645:I708" si="44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6">
        <f t="shared" si="41"/>
        <v>42795.25</v>
      </c>
      <c r="O645" s="1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 s="1"/>
      <c r="V645" s="1"/>
      <c r="W645" s="1"/>
      <c r="X645" s="1"/>
    </row>
    <row r="646" spans="1:24" x14ac:dyDescent="0.35">
      <c r="A646">
        <v>644</v>
      </c>
      <c r="B646" t="s">
        <v>1330</v>
      </c>
      <c r="C646" s="3" t="s">
        <v>1331</v>
      </c>
      <c r="D646" s="11">
        <v>169400</v>
      </c>
      <c r="E646" s="11">
        <v>81984</v>
      </c>
      <c r="F646" s="12">
        <f t="shared" si="43"/>
        <v>0.48396694214876035</v>
      </c>
      <c r="G646" t="s">
        <v>14</v>
      </c>
      <c r="H646">
        <v>2928</v>
      </c>
      <c r="I646" s="8">
        <f t="shared" si="44"/>
        <v>28</v>
      </c>
      <c r="J646" t="s">
        <v>15</v>
      </c>
      <c r="K646" t="s">
        <v>16</v>
      </c>
      <c r="L646">
        <v>1545112800</v>
      </c>
      <c r="M646">
        <v>1546495200</v>
      </c>
      <c r="N646" s="16">
        <f t="shared" si="41"/>
        <v>43452.25</v>
      </c>
      <c r="O646" s="1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 s="1"/>
      <c r="V646" s="1"/>
      <c r="W646" s="1"/>
      <c r="X646" s="1"/>
    </row>
    <row r="647" spans="1:24" x14ac:dyDescent="0.35">
      <c r="A647">
        <v>645</v>
      </c>
      <c r="B647" t="s">
        <v>1332</v>
      </c>
      <c r="C647" s="3" t="s">
        <v>1333</v>
      </c>
      <c r="D647" s="11">
        <v>192100</v>
      </c>
      <c r="E647" s="11">
        <v>178483</v>
      </c>
      <c r="F647" s="12">
        <f t="shared" si="43"/>
        <v>0.92911504424778757</v>
      </c>
      <c r="G647" t="s">
        <v>14</v>
      </c>
      <c r="H647">
        <v>4697</v>
      </c>
      <c r="I647" s="8">
        <f t="shared" si="4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6">
        <f t="shared" si="41"/>
        <v>43369.208333333328</v>
      </c>
      <c r="O647" s="1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 s="1"/>
      <c r="V647" s="1"/>
      <c r="W647" s="1"/>
      <c r="X647" s="1"/>
    </row>
    <row r="648" spans="1:24" x14ac:dyDescent="0.35">
      <c r="A648">
        <v>646</v>
      </c>
      <c r="B648" t="s">
        <v>1334</v>
      </c>
      <c r="C648" s="3" t="s">
        <v>1335</v>
      </c>
      <c r="D648" s="11">
        <v>98700</v>
      </c>
      <c r="E648" s="11">
        <v>87448</v>
      </c>
      <c r="F648" s="12">
        <f t="shared" si="43"/>
        <v>0.88599797365754818</v>
      </c>
      <c r="G648" t="s">
        <v>14</v>
      </c>
      <c r="H648">
        <v>2915</v>
      </c>
      <c r="I648" s="8">
        <f t="shared" si="4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6">
        <f t="shared" si="41"/>
        <v>41346.208333333336</v>
      </c>
      <c r="O648" s="1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 s="1"/>
      <c r="V648" s="1"/>
      <c r="W648" s="1"/>
      <c r="X648" s="1"/>
    </row>
    <row r="649" spans="1:24" x14ac:dyDescent="0.35">
      <c r="A649">
        <v>647</v>
      </c>
      <c r="B649" t="s">
        <v>1336</v>
      </c>
      <c r="C649" s="3" t="s">
        <v>1337</v>
      </c>
      <c r="D649" s="11">
        <v>4500</v>
      </c>
      <c r="E649" s="11">
        <v>1863</v>
      </c>
      <c r="F649" s="12">
        <f t="shared" si="43"/>
        <v>0.41399999999999998</v>
      </c>
      <c r="G649" t="s">
        <v>14</v>
      </c>
      <c r="H649">
        <v>18</v>
      </c>
      <c r="I649" s="8">
        <f t="shared" si="44"/>
        <v>103.5</v>
      </c>
      <c r="J649" t="s">
        <v>21</v>
      </c>
      <c r="K649" t="s">
        <v>22</v>
      </c>
      <c r="L649">
        <v>1523250000</v>
      </c>
      <c r="M649">
        <v>1525323600</v>
      </c>
      <c r="N649" s="16">
        <f t="shared" si="41"/>
        <v>43199.208333333328</v>
      </c>
      <c r="O649" s="1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 s="1"/>
      <c r="V649" s="1"/>
      <c r="W649" s="1"/>
      <c r="X649" s="1"/>
    </row>
    <row r="650" spans="1:24" x14ac:dyDescent="0.35">
      <c r="A650">
        <v>648</v>
      </c>
      <c r="B650" t="s">
        <v>1338</v>
      </c>
      <c r="C650" s="3" t="s">
        <v>1339</v>
      </c>
      <c r="D650" s="11">
        <v>98600</v>
      </c>
      <c r="E650" s="11">
        <v>62174</v>
      </c>
      <c r="F650" s="12">
        <f t="shared" si="43"/>
        <v>0.63056795131845844</v>
      </c>
      <c r="G650" t="s">
        <v>74</v>
      </c>
      <c r="H650">
        <v>723</v>
      </c>
      <c r="I650" s="8">
        <f t="shared" si="4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6">
        <f t="shared" si="41"/>
        <v>42922.208333333328</v>
      </c>
      <c r="O650" s="1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 s="1"/>
      <c r="V650" s="1"/>
      <c r="W650" s="1"/>
      <c r="X650" s="1"/>
    </row>
    <row r="651" spans="1:24" x14ac:dyDescent="0.35">
      <c r="A651">
        <v>649</v>
      </c>
      <c r="B651" t="s">
        <v>1340</v>
      </c>
      <c r="C651" s="3" t="s">
        <v>1341</v>
      </c>
      <c r="D651" s="11">
        <v>121700</v>
      </c>
      <c r="E651" s="11">
        <v>59003</v>
      </c>
      <c r="F651" s="12">
        <f t="shared" si="43"/>
        <v>0.48482333607230893</v>
      </c>
      <c r="G651" t="s">
        <v>14</v>
      </c>
      <c r="H651">
        <v>602</v>
      </c>
      <c r="I651" s="8">
        <f t="shared" si="4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6">
        <f t="shared" si="41"/>
        <v>40471.208333333336</v>
      </c>
      <c r="O651" s="1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 s="1"/>
      <c r="V651" s="1"/>
      <c r="W651" s="1"/>
      <c r="X651" s="1"/>
    </row>
    <row r="652" spans="1:24" x14ac:dyDescent="0.35">
      <c r="A652">
        <v>650</v>
      </c>
      <c r="B652" t="s">
        <v>1342</v>
      </c>
      <c r="C652" s="3" t="s">
        <v>1343</v>
      </c>
      <c r="D652" s="11">
        <v>100</v>
      </c>
      <c r="E652" s="11">
        <v>2</v>
      </c>
      <c r="F652" s="12">
        <f t="shared" si="43"/>
        <v>0.02</v>
      </c>
      <c r="G652" t="s">
        <v>14</v>
      </c>
      <c r="H652">
        <v>1</v>
      </c>
      <c r="I652" s="8">
        <f t="shared" si="44"/>
        <v>2</v>
      </c>
      <c r="J652" t="s">
        <v>21</v>
      </c>
      <c r="K652" t="s">
        <v>22</v>
      </c>
      <c r="L652">
        <v>1404795600</v>
      </c>
      <c r="M652">
        <v>1407128400</v>
      </c>
      <c r="N652" s="16">
        <f t="shared" si="41"/>
        <v>41828.208333333336</v>
      </c>
      <c r="O652" s="1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 s="1"/>
      <c r="V652" s="1"/>
      <c r="W652" s="1"/>
      <c r="X652" s="1"/>
    </row>
    <row r="653" spans="1:24" x14ac:dyDescent="0.35">
      <c r="A653">
        <v>651</v>
      </c>
      <c r="B653" t="s">
        <v>1344</v>
      </c>
      <c r="C653" s="3" t="s">
        <v>1345</v>
      </c>
      <c r="D653" s="11">
        <v>196700</v>
      </c>
      <c r="E653" s="11">
        <v>174039</v>
      </c>
      <c r="F653" s="12">
        <f t="shared" si="43"/>
        <v>0.88479410269445857</v>
      </c>
      <c r="G653" t="s">
        <v>14</v>
      </c>
      <c r="H653">
        <v>3868</v>
      </c>
      <c r="I653" s="8">
        <f t="shared" si="4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6">
        <f t="shared" si="41"/>
        <v>41692.25</v>
      </c>
      <c r="O653" s="1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 s="1"/>
      <c r="V653" s="1"/>
      <c r="W653" s="1"/>
      <c r="X653" s="1"/>
    </row>
    <row r="654" spans="1:24" x14ac:dyDescent="0.35">
      <c r="A654">
        <v>652</v>
      </c>
      <c r="B654" t="s">
        <v>1346</v>
      </c>
      <c r="C654" s="3" t="s">
        <v>1347</v>
      </c>
      <c r="D654" s="11">
        <v>10000</v>
      </c>
      <c r="E654" s="11">
        <v>12684</v>
      </c>
      <c r="F654" s="12">
        <f t="shared" si="43"/>
        <v>1.2684</v>
      </c>
      <c r="G654" t="s">
        <v>20</v>
      </c>
      <c r="H654">
        <v>409</v>
      </c>
      <c r="I654" s="8">
        <f t="shared" si="4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6">
        <f t="shared" si="41"/>
        <v>42587.208333333328</v>
      </c>
      <c r="O654" s="1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 s="1"/>
      <c r="V654" s="1"/>
      <c r="W654" s="1"/>
      <c r="X654" s="1"/>
    </row>
    <row r="655" spans="1:24" x14ac:dyDescent="0.35">
      <c r="A655">
        <v>653</v>
      </c>
      <c r="B655" t="s">
        <v>1348</v>
      </c>
      <c r="C655" s="3" t="s">
        <v>1349</v>
      </c>
      <c r="D655" s="11">
        <v>600</v>
      </c>
      <c r="E655" s="11">
        <v>14033</v>
      </c>
      <c r="F655" s="12">
        <f t="shared" si="43"/>
        <v>23.388333333333332</v>
      </c>
      <c r="G655" t="s">
        <v>20</v>
      </c>
      <c r="H655">
        <v>234</v>
      </c>
      <c r="I655" s="8">
        <f t="shared" si="4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6">
        <f t="shared" si="41"/>
        <v>42468.208333333328</v>
      </c>
      <c r="O655" s="1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 s="1"/>
      <c r="V655" s="1"/>
      <c r="W655" s="1"/>
      <c r="X655" s="1"/>
    </row>
    <row r="656" spans="1:24" x14ac:dyDescent="0.35">
      <c r="A656">
        <v>654</v>
      </c>
      <c r="B656" t="s">
        <v>1350</v>
      </c>
      <c r="C656" s="3" t="s">
        <v>1351</v>
      </c>
      <c r="D656" s="11">
        <v>35000</v>
      </c>
      <c r="E656" s="11">
        <v>177936</v>
      </c>
      <c r="F656" s="12">
        <f t="shared" si="43"/>
        <v>5.0838857142857146</v>
      </c>
      <c r="G656" t="s">
        <v>20</v>
      </c>
      <c r="H656">
        <v>3016</v>
      </c>
      <c r="I656" s="8">
        <f t="shared" si="4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6">
        <f t="shared" si="41"/>
        <v>42240.208333333328</v>
      </c>
      <c r="O656" s="1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 s="1"/>
      <c r="V656" s="1"/>
      <c r="W656" s="1"/>
      <c r="X656" s="1"/>
    </row>
    <row r="657" spans="1:24" x14ac:dyDescent="0.35">
      <c r="A657">
        <v>655</v>
      </c>
      <c r="B657" t="s">
        <v>1352</v>
      </c>
      <c r="C657" s="3" t="s">
        <v>1353</v>
      </c>
      <c r="D657" s="11">
        <v>6900</v>
      </c>
      <c r="E657" s="11">
        <v>13212</v>
      </c>
      <c r="F657" s="12">
        <f t="shared" si="43"/>
        <v>1.9147826086956521</v>
      </c>
      <c r="G657" t="s">
        <v>20</v>
      </c>
      <c r="H657">
        <v>264</v>
      </c>
      <c r="I657" s="8">
        <f t="shared" si="4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6">
        <f t="shared" si="41"/>
        <v>42796.25</v>
      </c>
      <c r="O657" s="1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 s="1"/>
      <c r="V657" s="1"/>
      <c r="W657" s="1"/>
      <c r="X657" s="1"/>
    </row>
    <row r="658" spans="1:24" ht="31" x14ac:dyDescent="0.35">
      <c r="A658">
        <v>656</v>
      </c>
      <c r="B658" t="s">
        <v>1354</v>
      </c>
      <c r="C658" s="3" t="s">
        <v>1355</v>
      </c>
      <c r="D658" s="11">
        <v>118400</v>
      </c>
      <c r="E658" s="11">
        <v>49879</v>
      </c>
      <c r="F658" s="12">
        <f t="shared" si="43"/>
        <v>0.42127533783783783</v>
      </c>
      <c r="G658" t="s">
        <v>14</v>
      </c>
      <c r="H658">
        <v>504</v>
      </c>
      <c r="I658" s="8">
        <f t="shared" si="4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6">
        <f t="shared" si="41"/>
        <v>43097.25</v>
      </c>
      <c r="O658" s="1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 s="1"/>
      <c r="V658" s="1"/>
      <c r="W658" s="1"/>
      <c r="X658" s="1"/>
    </row>
    <row r="659" spans="1:24" x14ac:dyDescent="0.35">
      <c r="A659">
        <v>657</v>
      </c>
      <c r="B659" t="s">
        <v>1356</v>
      </c>
      <c r="C659" s="3" t="s">
        <v>1357</v>
      </c>
      <c r="D659" s="11">
        <v>10000</v>
      </c>
      <c r="E659" s="11">
        <v>824</v>
      </c>
      <c r="F659" s="12">
        <f t="shared" si="43"/>
        <v>8.2400000000000001E-2</v>
      </c>
      <c r="G659" t="s">
        <v>14</v>
      </c>
      <c r="H659">
        <v>14</v>
      </c>
      <c r="I659" s="8">
        <f t="shared" si="4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6">
        <f t="shared" si="41"/>
        <v>43096.25</v>
      </c>
      <c r="O659" s="1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 s="1"/>
      <c r="V659" s="1"/>
      <c r="W659" s="1"/>
      <c r="X659" s="1"/>
    </row>
    <row r="660" spans="1:24" x14ac:dyDescent="0.35">
      <c r="A660">
        <v>658</v>
      </c>
      <c r="B660" t="s">
        <v>1358</v>
      </c>
      <c r="C660" s="3" t="s">
        <v>1359</v>
      </c>
      <c r="D660" s="11">
        <v>52600</v>
      </c>
      <c r="E660" s="11">
        <v>31594</v>
      </c>
      <c r="F660" s="12">
        <f t="shared" si="43"/>
        <v>0.60064638783269964</v>
      </c>
      <c r="G660" t="s">
        <v>74</v>
      </c>
      <c r="H660">
        <v>390</v>
      </c>
      <c r="I660" s="8">
        <f t="shared" si="4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6">
        <f t="shared" si="41"/>
        <v>42246.208333333328</v>
      </c>
      <c r="O660" s="1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 s="1"/>
      <c r="V660" s="1"/>
      <c r="W660" s="1"/>
      <c r="X660" s="1"/>
    </row>
    <row r="661" spans="1:24" x14ac:dyDescent="0.35">
      <c r="A661">
        <v>659</v>
      </c>
      <c r="B661" t="s">
        <v>1360</v>
      </c>
      <c r="C661" s="3" t="s">
        <v>1361</v>
      </c>
      <c r="D661" s="11">
        <v>120700</v>
      </c>
      <c r="E661" s="11">
        <v>57010</v>
      </c>
      <c r="F661" s="12">
        <f t="shared" si="43"/>
        <v>0.47232808616404309</v>
      </c>
      <c r="G661" t="s">
        <v>14</v>
      </c>
      <c r="H661">
        <v>750</v>
      </c>
      <c r="I661" s="8">
        <f t="shared" si="4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6">
        <f t="shared" si="41"/>
        <v>40570.25</v>
      </c>
      <c r="O661" s="1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 s="1"/>
      <c r="V661" s="1"/>
      <c r="W661" s="1"/>
      <c r="X661" s="1"/>
    </row>
    <row r="662" spans="1:24" x14ac:dyDescent="0.35">
      <c r="A662">
        <v>660</v>
      </c>
      <c r="B662" t="s">
        <v>1362</v>
      </c>
      <c r="C662" s="3" t="s">
        <v>1363</v>
      </c>
      <c r="D662" s="11">
        <v>9100</v>
      </c>
      <c r="E662" s="11">
        <v>7438</v>
      </c>
      <c r="F662" s="12">
        <f t="shared" si="43"/>
        <v>0.81736263736263737</v>
      </c>
      <c r="G662" t="s">
        <v>14</v>
      </c>
      <c r="H662">
        <v>77</v>
      </c>
      <c r="I662" s="8">
        <f t="shared" si="4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6">
        <f t="shared" si="41"/>
        <v>42237.208333333328</v>
      </c>
      <c r="O662" s="1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 s="1"/>
      <c r="V662" s="1"/>
      <c r="W662" s="1"/>
      <c r="X662" s="1"/>
    </row>
    <row r="663" spans="1:24" x14ac:dyDescent="0.35">
      <c r="A663">
        <v>661</v>
      </c>
      <c r="B663" t="s">
        <v>1364</v>
      </c>
      <c r="C663" s="3" t="s">
        <v>1365</v>
      </c>
      <c r="D663" s="11">
        <v>106800</v>
      </c>
      <c r="E663" s="11">
        <v>57872</v>
      </c>
      <c r="F663" s="12">
        <f t="shared" si="43"/>
        <v>0.54187265917603</v>
      </c>
      <c r="G663" t="s">
        <v>14</v>
      </c>
      <c r="H663">
        <v>752</v>
      </c>
      <c r="I663" s="8">
        <f t="shared" si="4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6">
        <f t="shared" si="41"/>
        <v>40996.208333333336</v>
      </c>
      <c r="O663" s="1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 s="1"/>
      <c r="V663" s="1"/>
      <c r="W663" s="1"/>
      <c r="X663" s="1"/>
    </row>
    <row r="664" spans="1:24" x14ac:dyDescent="0.35">
      <c r="A664">
        <v>662</v>
      </c>
      <c r="B664" t="s">
        <v>1366</v>
      </c>
      <c r="C664" s="3" t="s">
        <v>1367</v>
      </c>
      <c r="D664" s="11">
        <v>9100</v>
      </c>
      <c r="E664" s="11">
        <v>8906</v>
      </c>
      <c r="F664" s="12">
        <f t="shared" si="43"/>
        <v>0.97868131868131869</v>
      </c>
      <c r="G664" t="s">
        <v>14</v>
      </c>
      <c r="H664">
        <v>131</v>
      </c>
      <c r="I664" s="8">
        <f t="shared" si="4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6">
        <f t="shared" si="41"/>
        <v>43443.25</v>
      </c>
      <c r="O664" s="1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 s="1"/>
      <c r="V664" s="1"/>
      <c r="W664" s="1"/>
      <c r="X664" s="1"/>
    </row>
    <row r="665" spans="1:24" x14ac:dyDescent="0.35">
      <c r="A665">
        <v>663</v>
      </c>
      <c r="B665" t="s">
        <v>1368</v>
      </c>
      <c r="C665" s="3" t="s">
        <v>1369</v>
      </c>
      <c r="D665" s="11">
        <v>10000</v>
      </c>
      <c r="E665" s="11">
        <v>7724</v>
      </c>
      <c r="F665" s="12">
        <f t="shared" si="43"/>
        <v>0.77239999999999998</v>
      </c>
      <c r="G665" t="s">
        <v>14</v>
      </c>
      <c r="H665">
        <v>87</v>
      </c>
      <c r="I665" s="8">
        <f t="shared" si="4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6">
        <f t="shared" si="41"/>
        <v>40458.208333333336</v>
      </c>
      <c r="O665" s="1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 s="1"/>
      <c r="V665" s="1"/>
      <c r="W665" s="1"/>
      <c r="X665" s="1"/>
    </row>
    <row r="666" spans="1:24" x14ac:dyDescent="0.35">
      <c r="A666">
        <v>664</v>
      </c>
      <c r="B666" t="s">
        <v>708</v>
      </c>
      <c r="C666" s="3" t="s">
        <v>1370</v>
      </c>
      <c r="D666" s="11">
        <v>79400</v>
      </c>
      <c r="E666" s="11">
        <v>26571</v>
      </c>
      <c r="F666" s="12">
        <f t="shared" si="43"/>
        <v>0.33464735516372796</v>
      </c>
      <c r="G666" t="s">
        <v>14</v>
      </c>
      <c r="H666">
        <v>1063</v>
      </c>
      <c r="I666" s="8">
        <f t="shared" si="4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6">
        <f t="shared" si="41"/>
        <v>40959.25</v>
      </c>
      <c r="O666" s="1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 s="1"/>
      <c r="V666" s="1"/>
      <c r="W666" s="1"/>
      <c r="X666" s="1"/>
    </row>
    <row r="667" spans="1:24" x14ac:dyDescent="0.35">
      <c r="A667">
        <v>665</v>
      </c>
      <c r="B667" t="s">
        <v>1371</v>
      </c>
      <c r="C667" s="3" t="s">
        <v>1372</v>
      </c>
      <c r="D667" s="11">
        <v>5100</v>
      </c>
      <c r="E667" s="11">
        <v>12219</v>
      </c>
      <c r="F667" s="12">
        <f t="shared" si="43"/>
        <v>2.3958823529411766</v>
      </c>
      <c r="G667" t="s">
        <v>20</v>
      </c>
      <c r="H667">
        <v>272</v>
      </c>
      <c r="I667" s="8">
        <f t="shared" si="4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6">
        <f t="shared" si="41"/>
        <v>40733.208333333336</v>
      </c>
      <c r="O667" s="1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 s="1"/>
      <c r="V667" s="1"/>
      <c r="W667" s="1"/>
      <c r="X667" s="1"/>
    </row>
    <row r="668" spans="1:24" x14ac:dyDescent="0.35">
      <c r="A668">
        <v>666</v>
      </c>
      <c r="B668" t="s">
        <v>1373</v>
      </c>
      <c r="C668" s="3" t="s">
        <v>1374</v>
      </c>
      <c r="D668" s="11">
        <v>3100</v>
      </c>
      <c r="E668" s="11">
        <v>1985</v>
      </c>
      <c r="F668" s="12">
        <f t="shared" si="43"/>
        <v>0.64032258064516134</v>
      </c>
      <c r="G668" t="s">
        <v>74</v>
      </c>
      <c r="H668">
        <v>25</v>
      </c>
      <c r="I668" s="8">
        <f t="shared" si="4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6">
        <f t="shared" si="41"/>
        <v>41516.208333333336</v>
      </c>
      <c r="O668" s="1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 s="1"/>
      <c r="V668" s="1"/>
      <c r="W668" s="1"/>
      <c r="X668" s="1"/>
    </row>
    <row r="669" spans="1:24" ht="31" x14ac:dyDescent="0.35">
      <c r="A669">
        <v>667</v>
      </c>
      <c r="B669" t="s">
        <v>1375</v>
      </c>
      <c r="C669" s="3" t="s">
        <v>1376</v>
      </c>
      <c r="D669" s="11">
        <v>6900</v>
      </c>
      <c r="E669" s="11">
        <v>12155</v>
      </c>
      <c r="F669" s="12">
        <f t="shared" si="43"/>
        <v>1.7615942028985507</v>
      </c>
      <c r="G669" t="s">
        <v>20</v>
      </c>
      <c r="H669">
        <v>419</v>
      </c>
      <c r="I669" s="8">
        <f t="shared" si="4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6">
        <f t="shared" si="41"/>
        <v>41892.208333333336</v>
      </c>
      <c r="O669" s="1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 s="1"/>
      <c r="V669" s="1"/>
      <c r="W669" s="1"/>
      <c r="X669" s="1"/>
    </row>
    <row r="670" spans="1:24" ht="31" x14ac:dyDescent="0.35">
      <c r="A670">
        <v>668</v>
      </c>
      <c r="B670" t="s">
        <v>1377</v>
      </c>
      <c r="C670" s="3" t="s">
        <v>1378</v>
      </c>
      <c r="D670" s="11">
        <v>27500</v>
      </c>
      <c r="E670" s="11">
        <v>5593</v>
      </c>
      <c r="F670" s="12">
        <f t="shared" si="43"/>
        <v>0.20338181818181819</v>
      </c>
      <c r="G670" t="s">
        <v>14</v>
      </c>
      <c r="H670">
        <v>76</v>
      </c>
      <c r="I670" s="8">
        <f t="shared" si="4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6">
        <f t="shared" si="41"/>
        <v>41122.208333333336</v>
      </c>
      <c r="O670" s="1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 s="1"/>
      <c r="V670" s="1"/>
      <c r="W670" s="1"/>
      <c r="X670" s="1"/>
    </row>
    <row r="671" spans="1:24" x14ac:dyDescent="0.35">
      <c r="A671">
        <v>669</v>
      </c>
      <c r="B671" t="s">
        <v>1379</v>
      </c>
      <c r="C671" s="3" t="s">
        <v>1380</v>
      </c>
      <c r="D671" s="11">
        <v>48800</v>
      </c>
      <c r="E671" s="11">
        <v>175020</v>
      </c>
      <c r="F671" s="12">
        <f t="shared" si="43"/>
        <v>3.5864754098360656</v>
      </c>
      <c r="G671" t="s">
        <v>20</v>
      </c>
      <c r="H671">
        <v>1621</v>
      </c>
      <c r="I671" s="8">
        <f t="shared" si="4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6">
        <f t="shared" si="41"/>
        <v>42912.208333333328</v>
      </c>
      <c r="O671" s="1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 s="1"/>
      <c r="V671" s="1"/>
      <c r="W671" s="1"/>
      <c r="X671" s="1"/>
    </row>
    <row r="672" spans="1:24" ht="31" x14ac:dyDescent="0.35">
      <c r="A672">
        <v>670</v>
      </c>
      <c r="B672" t="s">
        <v>1334</v>
      </c>
      <c r="C672" s="3" t="s">
        <v>1381</v>
      </c>
      <c r="D672" s="11">
        <v>16200</v>
      </c>
      <c r="E672" s="11">
        <v>75955</v>
      </c>
      <c r="F672" s="12">
        <f t="shared" si="43"/>
        <v>4.6885802469135802</v>
      </c>
      <c r="G672" t="s">
        <v>20</v>
      </c>
      <c r="H672">
        <v>1101</v>
      </c>
      <c r="I672" s="8">
        <f t="shared" si="4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6">
        <f t="shared" si="41"/>
        <v>42425.25</v>
      </c>
      <c r="O672" s="1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 s="1"/>
      <c r="V672" s="1"/>
      <c r="W672" s="1"/>
      <c r="X672" s="1"/>
    </row>
    <row r="673" spans="1:24" ht="31" x14ac:dyDescent="0.35">
      <c r="A673">
        <v>671</v>
      </c>
      <c r="B673" t="s">
        <v>1382</v>
      </c>
      <c r="C673" s="3" t="s">
        <v>1383</v>
      </c>
      <c r="D673" s="11">
        <v>97600</v>
      </c>
      <c r="E673" s="11">
        <v>119127</v>
      </c>
      <c r="F673" s="12">
        <f t="shared" si="43"/>
        <v>1.220563524590164</v>
      </c>
      <c r="G673" t="s">
        <v>20</v>
      </c>
      <c r="H673">
        <v>1073</v>
      </c>
      <c r="I673" s="8">
        <f t="shared" si="4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6">
        <f t="shared" si="41"/>
        <v>40390.208333333336</v>
      </c>
      <c r="O673" s="1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 s="1"/>
      <c r="V673" s="1"/>
      <c r="W673" s="1"/>
      <c r="X673" s="1"/>
    </row>
    <row r="674" spans="1:24" x14ac:dyDescent="0.35">
      <c r="A674">
        <v>672</v>
      </c>
      <c r="B674" t="s">
        <v>1384</v>
      </c>
      <c r="C674" s="3" t="s">
        <v>1385</v>
      </c>
      <c r="D674" s="11">
        <v>197900</v>
      </c>
      <c r="E674" s="11">
        <v>110689</v>
      </c>
      <c r="F674" s="12">
        <f t="shared" si="43"/>
        <v>0.55931783729156137</v>
      </c>
      <c r="G674" t="s">
        <v>14</v>
      </c>
      <c r="H674">
        <v>4428</v>
      </c>
      <c r="I674" s="8">
        <f t="shared" si="4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6">
        <f t="shared" si="41"/>
        <v>43180.208333333328</v>
      </c>
      <c r="O674" s="1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 s="1"/>
      <c r="V674" s="1"/>
      <c r="W674" s="1"/>
      <c r="X674" s="1"/>
    </row>
    <row r="675" spans="1:24" x14ac:dyDescent="0.35">
      <c r="A675">
        <v>673</v>
      </c>
      <c r="B675" t="s">
        <v>1386</v>
      </c>
      <c r="C675" s="3" t="s">
        <v>1387</v>
      </c>
      <c r="D675" s="11">
        <v>5600</v>
      </c>
      <c r="E675" s="11">
        <v>2445</v>
      </c>
      <c r="F675" s="12">
        <f t="shared" si="43"/>
        <v>0.43660714285714286</v>
      </c>
      <c r="G675" t="s">
        <v>14</v>
      </c>
      <c r="H675">
        <v>58</v>
      </c>
      <c r="I675" s="8">
        <f t="shared" si="4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6">
        <f t="shared" si="41"/>
        <v>42475.208333333328</v>
      </c>
      <c r="O675" s="1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 s="1"/>
      <c r="V675" s="1"/>
      <c r="W675" s="1"/>
      <c r="X675" s="1"/>
    </row>
    <row r="676" spans="1:24" x14ac:dyDescent="0.35">
      <c r="A676">
        <v>674</v>
      </c>
      <c r="B676" t="s">
        <v>1388</v>
      </c>
      <c r="C676" s="3" t="s">
        <v>1389</v>
      </c>
      <c r="D676" s="11">
        <v>170700</v>
      </c>
      <c r="E676" s="11">
        <v>57250</v>
      </c>
      <c r="F676" s="12">
        <f t="shared" si="43"/>
        <v>0.33538371411833628</v>
      </c>
      <c r="G676" t="s">
        <v>74</v>
      </c>
      <c r="H676">
        <v>1218</v>
      </c>
      <c r="I676" s="8">
        <f t="shared" si="4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6">
        <f t="shared" si="41"/>
        <v>40774.208333333336</v>
      </c>
      <c r="O676" s="1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 s="1"/>
      <c r="V676" s="1"/>
      <c r="W676" s="1"/>
      <c r="X676" s="1"/>
    </row>
    <row r="677" spans="1:24" x14ac:dyDescent="0.35">
      <c r="A677">
        <v>675</v>
      </c>
      <c r="B677" t="s">
        <v>1390</v>
      </c>
      <c r="C677" s="3" t="s">
        <v>1391</v>
      </c>
      <c r="D677" s="11">
        <v>9700</v>
      </c>
      <c r="E677" s="11">
        <v>11929</v>
      </c>
      <c r="F677" s="12">
        <f t="shared" si="43"/>
        <v>1.2297938144329896</v>
      </c>
      <c r="G677" t="s">
        <v>20</v>
      </c>
      <c r="H677">
        <v>331</v>
      </c>
      <c r="I677" s="8">
        <f t="shared" si="4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6">
        <f t="shared" si="41"/>
        <v>43719.208333333328</v>
      </c>
      <c r="O677" s="1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 s="1"/>
      <c r="V677" s="1"/>
      <c r="W677" s="1"/>
      <c r="X677" s="1"/>
    </row>
    <row r="678" spans="1:24" x14ac:dyDescent="0.35">
      <c r="A678">
        <v>676</v>
      </c>
      <c r="B678" t="s">
        <v>1392</v>
      </c>
      <c r="C678" s="3" t="s">
        <v>1393</v>
      </c>
      <c r="D678" s="11">
        <v>62300</v>
      </c>
      <c r="E678" s="11">
        <v>118214</v>
      </c>
      <c r="F678" s="12">
        <f t="shared" si="43"/>
        <v>1.8974959871589085</v>
      </c>
      <c r="G678" t="s">
        <v>20</v>
      </c>
      <c r="H678">
        <v>1170</v>
      </c>
      <c r="I678" s="8">
        <f t="shared" si="4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6">
        <f t="shared" si="41"/>
        <v>41178.208333333336</v>
      </c>
      <c r="O678" s="1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 s="1"/>
      <c r="V678" s="1"/>
      <c r="W678" s="1"/>
      <c r="X678" s="1"/>
    </row>
    <row r="679" spans="1:24" x14ac:dyDescent="0.35">
      <c r="A679">
        <v>677</v>
      </c>
      <c r="B679" t="s">
        <v>1394</v>
      </c>
      <c r="C679" s="3" t="s">
        <v>1395</v>
      </c>
      <c r="D679" s="11">
        <v>5300</v>
      </c>
      <c r="E679" s="11">
        <v>4432</v>
      </c>
      <c r="F679" s="12">
        <f t="shared" si="43"/>
        <v>0.83622641509433959</v>
      </c>
      <c r="G679" t="s">
        <v>14</v>
      </c>
      <c r="H679">
        <v>111</v>
      </c>
      <c r="I679" s="8">
        <f t="shared" si="4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6">
        <f t="shared" si="41"/>
        <v>42561.208333333328</v>
      </c>
      <c r="O679" s="1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 s="1"/>
      <c r="V679" s="1"/>
      <c r="W679" s="1"/>
      <c r="X679" s="1"/>
    </row>
    <row r="680" spans="1:24" x14ac:dyDescent="0.35">
      <c r="A680">
        <v>678</v>
      </c>
      <c r="B680" t="s">
        <v>1396</v>
      </c>
      <c r="C680" s="3" t="s">
        <v>1397</v>
      </c>
      <c r="D680" s="11">
        <v>99500</v>
      </c>
      <c r="E680" s="11">
        <v>17879</v>
      </c>
      <c r="F680" s="12">
        <f t="shared" si="43"/>
        <v>0.17968844221105529</v>
      </c>
      <c r="G680" t="s">
        <v>74</v>
      </c>
      <c r="H680">
        <v>215</v>
      </c>
      <c r="I680" s="8">
        <f t="shared" si="4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6">
        <f t="shared" si="41"/>
        <v>43484.25</v>
      </c>
      <c r="O680" s="1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 s="1"/>
      <c r="V680" s="1"/>
      <c r="W680" s="1"/>
      <c r="X680" s="1"/>
    </row>
    <row r="681" spans="1:24" x14ac:dyDescent="0.35">
      <c r="A681">
        <v>679</v>
      </c>
      <c r="B681" t="s">
        <v>668</v>
      </c>
      <c r="C681" s="3" t="s">
        <v>1398</v>
      </c>
      <c r="D681" s="11">
        <v>1400</v>
      </c>
      <c r="E681" s="11">
        <v>14511</v>
      </c>
      <c r="F681" s="12">
        <f t="shared" si="43"/>
        <v>10.365</v>
      </c>
      <c r="G681" t="s">
        <v>20</v>
      </c>
      <c r="H681">
        <v>363</v>
      </c>
      <c r="I681" s="8">
        <f t="shared" si="4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6">
        <f t="shared" si="41"/>
        <v>43756.208333333328</v>
      </c>
      <c r="O681" s="1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 s="1"/>
      <c r="V681" s="1"/>
      <c r="W681" s="1"/>
      <c r="X681" s="1"/>
    </row>
    <row r="682" spans="1:24" ht="31" x14ac:dyDescent="0.35">
      <c r="A682">
        <v>680</v>
      </c>
      <c r="B682" t="s">
        <v>1399</v>
      </c>
      <c r="C682" s="3" t="s">
        <v>1400</v>
      </c>
      <c r="D682" s="11">
        <v>145600</v>
      </c>
      <c r="E682" s="11">
        <v>141822</v>
      </c>
      <c r="F682" s="12">
        <f t="shared" si="43"/>
        <v>0.97405219780219776</v>
      </c>
      <c r="G682" t="s">
        <v>14</v>
      </c>
      <c r="H682">
        <v>2955</v>
      </c>
      <c r="I682" s="8">
        <f t="shared" si="4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6">
        <f t="shared" si="41"/>
        <v>43813.25</v>
      </c>
      <c r="O682" s="1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 s="1"/>
      <c r="V682" s="1"/>
      <c r="W682" s="1"/>
      <c r="X682" s="1"/>
    </row>
    <row r="683" spans="1:24" ht="31" x14ac:dyDescent="0.35">
      <c r="A683">
        <v>681</v>
      </c>
      <c r="B683" t="s">
        <v>1401</v>
      </c>
      <c r="C683" s="3" t="s">
        <v>1402</v>
      </c>
      <c r="D683" s="11">
        <v>184100</v>
      </c>
      <c r="E683" s="11">
        <v>159037</v>
      </c>
      <c r="F683" s="12">
        <f t="shared" si="43"/>
        <v>0.86386203150461705</v>
      </c>
      <c r="G683" t="s">
        <v>14</v>
      </c>
      <c r="H683">
        <v>1657</v>
      </c>
      <c r="I683" s="8">
        <f t="shared" si="4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6">
        <f t="shared" si="41"/>
        <v>40898.25</v>
      </c>
      <c r="O683" s="1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 s="1"/>
      <c r="V683" s="1"/>
      <c r="W683" s="1"/>
      <c r="X683" s="1"/>
    </row>
    <row r="684" spans="1:24" x14ac:dyDescent="0.35">
      <c r="A684">
        <v>682</v>
      </c>
      <c r="B684" t="s">
        <v>1403</v>
      </c>
      <c r="C684" s="3" t="s">
        <v>1404</v>
      </c>
      <c r="D684" s="11">
        <v>5400</v>
      </c>
      <c r="E684" s="11">
        <v>8109</v>
      </c>
      <c r="F684" s="12">
        <f t="shared" si="43"/>
        <v>1.5016666666666667</v>
      </c>
      <c r="G684" t="s">
        <v>20</v>
      </c>
      <c r="H684">
        <v>103</v>
      </c>
      <c r="I684" s="8">
        <f t="shared" si="4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6">
        <f t="shared" si="41"/>
        <v>41619.25</v>
      </c>
      <c r="O684" s="1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 s="1"/>
      <c r="V684" s="1"/>
      <c r="W684" s="1"/>
      <c r="X684" s="1"/>
    </row>
    <row r="685" spans="1:24" x14ac:dyDescent="0.35">
      <c r="A685">
        <v>683</v>
      </c>
      <c r="B685" t="s">
        <v>1405</v>
      </c>
      <c r="C685" s="3" t="s">
        <v>1406</v>
      </c>
      <c r="D685" s="11">
        <v>2300</v>
      </c>
      <c r="E685" s="11">
        <v>8244</v>
      </c>
      <c r="F685" s="12">
        <f t="shared" si="43"/>
        <v>3.5843478260869563</v>
      </c>
      <c r="G685" t="s">
        <v>20</v>
      </c>
      <c r="H685">
        <v>147</v>
      </c>
      <c r="I685" s="8">
        <f t="shared" si="4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6">
        <f t="shared" si="41"/>
        <v>43359.208333333328</v>
      </c>
      <c r="O685" s="1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 s="1"/>
      <c r="V685" s="1"/>
      <c r="W685" s="1"/>
      <c r="X685" s="1"/>
    </row>
    <row r="686" spans="1:24" x14ac:dyDescent="0.35">
      <c r="A686">
        <v>684</v>
      </c>
      <c r="B686" t="s">
        <v>1407</v>
      </c>
      <c r="C686" s="3" t="s">
        <v>1408</v>
      </c>
      <c r="D686" s="11">
        <v>1400</v>
      </c>
      <c r="E686" s="11">
        <v>7600</v>
      </c>
      <c r="F686" s="12">
        <f t="shared" si="43"/>
        <v>5.4285714285714288</v>
      </c>
      <c r="G686" t="s">
        <v>20</v>
      </c>
      <c r="H686">
        <v>110</v>
      </c>
      <c r="I686" s="8">
        <f t="shared" si="4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6">
        <f t="shared" si="41"/>
        <v>40358.208333333336</v>
      </c>
      <c r="O686" s="1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 s="1"/>
      <c r="V686" s="1"/>
      <c r="W686" s="1"/>
      <c r="X686" s="1"/>
    </row>
    <row r="687" spans="1:24" x14ac:dyDescent="0.35">
      <c r="A687">
        <v>685</v>
      </c>
      <c r="B687" t="s">
        <v>1409</v>
      </c>
      <c r="C687" s="3" t="s">
        <v>1410</v>
      </c>
      <c r="D687" s="11">
        <v>140000</v>
      </c>
      <c r="E687" s="11">
        <v>94501</v>
      </c>
      <c r="F687" s="12">
        <f t="shared" si="43"/>
        <v>0.67500714285714281</v>
      </c>
      <c r="G687" t="s">
        <v>14</v>
      </c>
      <c r="H687">
        <v>926</v>
      </c>
      <c r="I687" s="8">
        <f t="shared" si="4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6">
        <f t="shared" si="41"/>
        <v>42239.208333333328</v>
      </c>
      <c r="O687" s="1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 s="1"/>
      <c r="V687" s="1"/>
      <c r="W687" s="1"/>
      <c r="X687" s="1"/>
    </row>
    <row r="688" spans="1:24" x14ac:dyDescent="0.35">
      <c r="A688">
        <v>686</v>
      </c>
      <c r="B688" t="s">
        <v>1411</v>
      </c>
      <c r="C688" s="3" t="s">
        <v>1412</v>
      </c>
      <c r="D688" s="11">
        <v>7500</v>
      </c>
      <c r="E688" s="11">
        <v>14381</v>
      </c>
      <c r="F688" s="12">
        <f t="shared" si="43"/>
        <v>1.9174666666666667</v>
      </c>
      <c r="G688" t="s">
        <v>20</v>
      </c>
      <c r="H688">
        <v>134</v>
      </c>
      <c r="I688" s="8">
        <f t="shared" si="4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6">
        <f t="shared" si="41"/>
        <v>43186.208333333328</v>
      </c>
      <c r="O688" s="1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 s="1"/>
      <c r="V688" s="1"/>
      <c r="W688" s="1"/>
      <c r="X688" s="1"/>
    </row>
    <row r="689" spans="1:24" x14ac:dyDescent="0.35">
      <c r="A689">
        <v>687</v>
      </c>
      <c r="B689" t="s">
        <v>1413</v>
      </c>
      <c r="C689" s="3" t="s">
        <v>1414</v>
      </c>
      <c r="D689" s="11">
        <v>1500</v>
      </c>
      <c r="E689" s="11">
        <v>13980</v>
      </c>
      <c r="F689" s="12">
        <f t="shared" si="43"/>
        <v>9.32</v>
      </c>
      <c r="G689" t="s">
        <v>20</v>
      </c>
      <c r="H689">
        <v>269</v>
      </c>
      <c r="I689" s="8">
        <f t="shared" si="4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6">
        <f t="shared" si="41"/>
        <v>42806.25</v>
      </c>
      <c r="O689" s="1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 s="1"/>
      <c r="V689" s="1"/>
      <c r="W689" s="1"/>
      <c r="X689" s="1"/>
    </row>
    <row r="690" spans="1:24" x14ac:dyDescent="0.35">
      <c r="A690">
        <v>688</v>
      </c>
      <c r="B690" t="s">
        <v>1415</v>
      </c>
      <c r="C690" s="3" t="s">
        <v>1416</v>
      </c>
      <c r="D690" s="11">
        <v>2900</v>
      </c>
      <c r="E690" s="11">
        <v>12449</v>
      </c>
      <c r="F690" s="12">
        <f t="shared" si="43"/>
        <v>4.2927586206896553</v>
      </c>
      <c r="G690" t="s">
        <v>20</v>
      </c>
      <c r="H690">
        <v>175</v>
      </c>
      <c r="I690" s="8">
        <f t="shared" si="4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6">
        <f t="shared" si="41"/>
        <v>43475.25</v>
      </c>
      <c r="O690" s="1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 s="1"/>
      <c r="V690" s="1"/>
      <c r="W690" s="1"/>
      <c r="X690" s="1"/>
    </row>
    <row r="691" spans="1:24" x14ac:dyDescent="0.35">
      <c r="A691">
        <v>689</v>
      </c>
      <c r="B691" t="s">
        <v>1417</v>
      </c>
      <c r="C691" s="3" t="s">
        <v>1418</v>
      </c>
      <c r="D691" s="11">
        <v>7300</v>
      </c>
      <c r="E691" s="11">
        <v>7348</v>
      </c>
      <c r="F691" s="12">
        <f t="shared" si="43"/>
        <v>1.0065753424657535</v>
      </c>
      <c r="G691" t="s">
        <v>20</v>
      </c>
      <c r="H691">
        <v>69</v>
      </c>
      <c r="I691" s="8">
        <f t="shared" si="4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6">
        <f t="shared" si="41"/>
        <v>41576.208333333336</v>
      </c>
      <c r="O691" s="1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 s="1"/>
      <c r="V691" s="1"/>
      <c r="W691" s="1"/>
      <c r="X691" s="1"/>
    </row>
    <row r="692" spans="1:24" x14ac:dyDescent="0.35">
      <c r="A692">
        <v>690</v>
      </c>
      <c r="B692" t="s">
        <v>1419</v>
      </c>
      <c r="C692" s="3" t="s">
        <v>1420</v>
      </c>
      <c r="D692" s="11">
        <v>3600</v>
      </c>
      <c r="E692" s="11">
        <v>8158</v>
      </c>
      <c r="F692" s="12">
        <f t="shared" si="43"/>
        <v>2.266111111111111</v>
      </c>
      <c r="G692" t="s">
        <v>20</v>
      </c>
      <c r="H692">
        <v>190</v>
      </c>
      <c r="I692" s="8">
        <f t="shared" si="4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6">
        <f t="shared" si="41"/>
        <v>40874.25</v>
      </c>
      <c r="O692" s="1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 s="1"/>
      <c r="V692" s="1"/>
      <c r="W692" s="1"/>
      <c r="X692" s="1"/>
    </row>
    <row r="693" spans="1:24" x14ac:dyDescent="0.35">
      <c r="A693">
        <v>691</v>
      </c>
      <c r="B693" t="s">
        <v>1421</v>
      </c>
      <c r="C693" s="3" t="s">
        <v>1422</v>
      </c>
      <c r="D693" s="11">
        <v>5000</v>
      </c>
      <c r="E693" s="11">
        <v>7119</v>
      </c>
      <c r="F693" s="12">
        <f t="shared" si="43"/>
        <v>1.4238</v>
      </c>
      <c r="G693" t="s">
        <v>20</v>
      </c>
      <c r="H693">
        <v>237</v>
      </c>
      <c r="I693" s="8">
        <f t="shared" si="4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6">
        <f t="shared" si="41"/>
        <v>41185.208333333336</v>
      </c>
      <c r="O693" s="1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 s="1"/>
      <c r="V693" s="1"/>
      <c r="W693" s="1"/>
      <c r="X693" s="1"/>
    </row>
    <row r="694" spans="1:24" x14ac:dyDescent="0.35">
      <c r="A694">
        <v>692</v>
      </c>
      <c r="B694" t="s">
        <v>1423</v>
      </c>
      <c r="C694" s="3" t="s">
        <v>1424</v>
      </c>
      <c r="D694" s="11">
        <v>6000</v>
      </c>
      <c r="E694" s="11">
        <v>5438</v>
      </c>
      <c r="F694" s="12">
        <f t="shared" si="43"/>
        <v>0.90633333333333332</v>
      </c>
      <c r="G694" t="s">
        <v>14</v>
      </c>
      <c r="H694">
        <v>77</v>
      </c>
      <c r="I694" s="8">
        <f t="shared" si="4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6">
        <f t="shared" ref="N694:N757" si="45">(((L694/60)/60)/24)+DATE(1970,1,1)</f>
        <v>43655.208333333328</v>
      </c>
      <c r="O694" s="1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 s="1"/>
      <c r="V694" s="1"/>
      <c r="W694" s="1"/>
      <c r="X694" s="1"/>
    </row>
    <row r="695" spans="1:24" ht="31" x14ac:dyDescent="0.35">
      <c r="A695">
        <v>693</v>
      </c>
      <c r="B695" t="s">
        <v>1425</v>
      </c>
      <c r="C695" s="3" t="s">
        <v>1426</v>
      </c>
      <c r="D695" s="11">
        <v>180400</v>
      </c>
      <c r="E695" s="11">
        <v>115396</v>
      </c>
      <c r="F695" s="12">
        <f t="shared" si="43"/>
        <v>0.63966740576496672</v>
      </c>
      <c r="G695" t="s">
        <v>14</v>
      </c>
      <c r="H695">
        <v>1748</v>
      </c>
      <c r="I695" s="8">
        <f t="shared" si="4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6">
        <f t="shared" si="45"/>
        <v>43025.208333333328</v>
      </c>
      <c r="O695" s="17">
        <f t="shared" ref="O695:O758" si="46"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 s="1"/>
      <c r="V695" s="1"/>
      <c r="W695" s="1"/>
      <c r="X695" s="1"/>
    </row>
    <row r="696" spans="1:24" x14ac:dyDescent="0.35">
      <c r="A696">
        <v>694</v>
      </c>
      <c r="B696" t="s">
        <v>1427</v>
      </c>
      <c r="C696" s="3" t="s">
        <v>1428</v>
      </c>
      <c r="D696" s="11">
        <v>9100</v>
      </c>
      <c r="E696" s="11">
        <v>7656</v>
      </c>
      <c r="F696" s="12">
        <f t="shared" si="43"/>
        <v>0.84131868131868137</v>
      </c>
      <c r="G696" t="s">
        <v>14</v>
      </c>
      <c r="H696">
        <v>79</v>
      </c>
      <c r="I696" s="8">
        <f t="shared" si="4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6">
        <f t="shared" si="45"/>
        <v>43066.25</v>
      </c>
      <c r="O696" s="17">
        <f t="shared" si="46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 s="1"/>
      <c r="V696" s="1"/>
      <c r="W696" s="1"/>
      <c r="X696" s="1"/>
    </row>
    <row r="697" spans="1:24" x14ac:dyDescent="0.35">
      <c r="A697">
        <v>695</v>
      </c>
      <c r="B697" t="s">
        <v>1429</v>
      </c>
      <c r="C697" s="3" t="s">
        <v>1430</v>
      </c>
      <c r="D697" s="11">
        <v>9200</v>
      </c>
      <c r="E697" s="11">
        <v>12322</v>
      </c>
      <c r="F697" s="12">
        <f t="shared" si="43"/>
        <v>1.3393478260869565</v>
      </c>
      <c r="G697" t="s">
        <v>20</v>
      </c>
      <c r="H697">
        <v>196</v>
      </c>
      <c r="I697" s="8">
        <f t="shared" si="4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6">
        <f t="shared" si="45"/>
        <v>42322.25</v>
      </c>
      <c r="O697" s="17">
        <f t="shared" si="46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 s="1"/>
      <c r="V697" s="1"/>
      <c r="W697" s="1"/>
      <c r="X697" s="1"/>
    </row>
    <row r="698" spans="1:24" x14ac:dyDescent="0.35">
      <c r="A698">
        <v>696</v>
      </c>
      <c r="B698" t="s">
        <v>1431</v>
      </c>
      <c r="C698" s="3" t="s">
        <v>1432</v>
      </c>
      <c r="D698" s="11">
        <v>164100</v>
      </c>
      <c r="E698" s="11">
        <v>96888</v>
      </c>
      <c r="F698" s="12">
        <f t="shared" si="43"/>
        <v>0.59042047531992692</v>
      </c>
      <c r="G698" t="s">
        <v>14</v>
      </c>
      <c r="H698">
        <v>889</v>
      </c>
      <c r="I698" s="8">
        <f t="shared" si="4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6">
        <f t="shared" si="45"/>
        <v>42114.208333333328</v>
      </c>
      <c r="O698" s="17">
        <f t="shared" si="46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 s="1"/>
      <c r="V698" s="1"/>
      <c r="W698" s="1"/>
      <c r="X698" s="1"/>
    </row>
    <row r="699" spans="1:24" ht="31" x14ac:dyDescent="0.35">
      <c r="A699">
        <v>697</v>
      </c>
      <c r="B699" t="s">
        <v>1433</v>
      </c>
      <c r="C699" s="3" t="s">
        <v>1434</v>
      </c>
      <c r="D699" s="11">
        <v>128900</v>
      </c>
      <c r="E699" s="11">
        <v>196960</v>
      </c>
      <c r="F699" s="12">
        <f t="shared" si="43"/>
        <v>1.5280062063615205</v>
      </c>
      <c r="G699" t="s">
        <v>20</v>
      </c>
      <c r="H699">
        <v>7295</v>
      </c>
      <c r="I699" s="8">
        <f t="shared" si="4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6">
        <f t="shared" si="45"/>
        <v>43190.208333333328</v>
      </c>
      <c r="O699" s="17">
        <f t="shared" si="46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 s="1"/>
      <c r="V699" s="1"/>
      <c r="W699" s="1"/>
      <c r="X699" s="1"/>
    </row>
    <row r="700" spans="1:24" x14ac:dyDescent="0.35">
      <c r="A700">
        <v>698</v>
      </c>
      <c r="B700" t="s">
        <v>1435</v>
      </c>
      <c r="C700" s="3" t="s">
        <v>1436</v>
      </c>
      <c r="D700" s="11">
        <v>42100</v>
      </c>
      <c r="E700" s="11">
        <v>188057</v>
      </c>
      <c r="F700" s="12">
        <f t="shared" si="43"/>
        <v>4.466912114014252</v>
      </c>
      <c r="G700" t="s">
        <v>20</v>
      </c>
      <c r="H700">
        <v>2893</v>
      </c>
      <c r="I700" s="8">
        <f t="shared" si="4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6">
        <f t="shared" si="45"/>
        <v>40871.25</v>
      </c>
      <c r="O700" s="17">
        <f t="shared" si="46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 s="1"/>
      <c r="V700" s="1"/>
      <c r="W700" s="1"/>
      <c r="X700" s="1"/>
    </row>
    <row r="701" spans="1:24" x14ac:dyDescent="0.35">
      <c r="A701">
        <v>699</v>
      </c>
      <c r="B701" t="s">
        <v>444</v>
      </c>
      <c r="C701" s="3" t="s">
        <v>1437</v>
      </c>
      <c r="D701" s="11">
        <v>7400</v>
      </c>
      <c r="E701" s="11">
        <v>6245</v>
      </c>
      <c r="F701" s="12">
        <f t="shared" si="43"/>
        <v>0.8439189189189189</v>
      </c>
      <c r="G701" t="s">
        <v>14</v>
      </c>
      <c r="H701">
        <v>56</v>
      </c>
      <c r="I701" s="8">
        <f t="shared" si="4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6">
        <f t="shared" si="45"/>
        <v>43641.208333333328</v>
      </c>
      <c r="O701" s="17">
        <f t="shared" si="46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 s="1"/>
      <c r="V701" s="1"/>
      <c r="W701" s="1"/>
      <c r="X701" s="1"/>
    </row>
    <row r="702" spans="1:24" ht="31" x14ac:dyDescent="0.35">
      <c r="A702">
        <v>700</v>
      </c>
      <c r="B702" t="s">
        <v>1438</v>
      </c>
      <c r="C702" s="3" t="s">
        <v>1439</v>
      </c>
      <c r="D702" s="11">
        <v>100</v>
      </c>
      <c r="E702" s="11">
        <v>3</v>
      </c>
      <c r="F702" s="12">
        <f t="shared" si="43"/>
        <v>0.03</v>
      </c>
      <c r="G702" t="s">
        <v>14</v>
      </c>
      <c r="H702">
        <v>1</v>
      </c>
      <c r="I702" s="8">
        <f t="shared" si="44"/>
        <v>3</v>
      </c>
      <c r="J702" t="s">
        <v>21</v>
      </c>
      <c r="K702" t="s">
        <v>22</v>
      </c>
      <c r="L702">
        <v>1264399200</v>
      </c>
      <c r="M702">
        <v>1265695200</v>
      </c>
      <c r="N702" s="16">
        <f t="shared" si="45"/>
        <v>40203.25</v>
      </c>
      <c r="O702" s="17">
        <f t="shared" si="46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 s="1"/>
      <c r="V702" s="1"/>
      <c r="W702" s="1"/>
      <c r="X702" s="1"/>
    </row>
    <row r="703" spans="1:24" ht="31" x14ac:dyDescent="0.35">
      <c r="A703">
        <v>701</v>
      </c>
      <c r="B703" t="s">
        <v>1440</v>
      </c>
      <c r="C703" s="3" t="s">
        <v>1441</v>
      </c>
      <c r="D703" s="11">
        <v>52000</v>
      </c>
      <c r="E703" s="11">
        <v>91014</v>
      </c>
      <c r="F703" s="12">
        <f t="shared" si="43"/>
        <v>1.7502692307692307</v>
      </c>
      <c r="G703" t="s">
        <v>20</v>
      </c>
      <c r="H703">
        <v>820</v>
      </c>
      <c r="I703" s="8">
        <f t="shared" si="4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6">
        <f t="shared" si="45"/>
        <v>40629.208333333336</v>
      </c>
      <c r="O703" s="17">
        <f t="shared" si="46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 s="1"/>
      <c r="V703" s="1"/>
      <c r="W703" s="1"/>
      <c r="X703" s="1"/>
    </row>
    <row r="704" spans="1:24" ht="31" x14ac:dyDescent="0.35">
      <c r="A704">
        <v>702</v>
      </c>
      <c r="B704" t="s">
        <v>1442</v>
      </c>
      <c r="C704" s="3" t="s">
        <v>1443</v>
      </c>
      <c r="D704" s="11">
        <v>8700</v>
      </c>
      <c r="E704" s="11">
        <v>4710</v>
      </c>
      <c r="F704" s="12">
        <f t="shared" si="43"/>
        <v>0.54137931034482756</v>
      </c>
      <c r="G704" t="s">
        <v>14</v>
      </c>
      <c r="H704">
        <v>83</v>
      </c>
      <c r="I704" s="8">
        <f t="shared" si="4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6">
        <f t="shared" si="45"/>
        <v>41477.208333333336</v>
      </c>
      <c r="O704" s="17">
        <f t="shared" si="46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 s="1"/>
      <c r="V704" s="1"/>
      <c r="W704" s="1"/>
      <c r="X704" s="1"/>
    </row>
    <row r="705" spans="1:24" x14ac:dyDescent="0.35">
      <c r="A705">
        <v>703</v>
      </c>
      <c r="B705" t="s">
        <v>1444</v>
      </c>
      <c r="C705" s="3" t="s">
        <v>1445</v>
      </c>
      <c r="D705" s="11">
        <v>63400</v>
      </c>
      <c r="E705" s="11">
        <v>197728</v>
      </c>
      <c r="F705" s="12">
        <f t="shared" si="43"/>
        <v>3.1187381703470032</v>
      </c>
      <c r="G705" t="s">
        <v>20</v>
      </c>
      <c r="H705">
        <v>2038</v>
      </c>
      <c r="I705" s="8">
        <f t="shared" si="4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6">
        <f t="shared" si="45"/>
        <v>41020.208333333336</v>
      </c>
      <c r="O705" s="17">
        <f t="shared" si="46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 s="1"/>
      <c r="V705" s="1"/>
      <c r="W705" s="1"/>
      <c r="X705" s="1"/>
    </row>
    <row r="706" spans="1:24" ht="31" x14ac:dyDescent="0.35">
      <c r="A706">
        <v>704</v>
      </c>
      <c r="B706" t="s">
        <v>1446</v>
      </c>
      <c r="C706" s="3" t="s">
        <v>1447</v>
      </c>
      <c r="D706" s="11">
        <v>8700</v>
      </c>
      <c r="E706" s="11">
        <v>10682</v>
      </c>
      <c r="F706" s="12">
        <f t="shared" si="43"/>
        <v>1.2278160919540231</v>
      </c>
      <c r="G706" t="s">
        <v>20</v>
      </c>
      <c r="H706">
        <v>116</v>
      </c>
      <c r="I706" s="8">
        <f t="shared" si="4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6">
        <f t="shared" si="45"/>
        <v>42555.208333333328</v>
      </c>
      <c r="O706" s="17">
        <f t="shared" si="46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 s="1"/>
      <c r="V706" s="1"/>
      <c r="W706" s="1"/>
      <c r="X706" s="1"/>
    </row>
    <row r="707" spans="1:24" x14ac:dyDescent="0.35">
      <c r="A707">
        <v>705</v>
      </c>
      <c r="B707" t="s">
        <v>1448</v>
      </c>
      <c r="C707" s="3" t="s">
        <v>1449</v>
      </c>
      <c r="D707" s="11">
        <v>169700</v>
      </c>
      <c r="E707" s="11">
        <v>168048</v>
      </c>
      <c r="F707" s="12">
        <f t="shared" ref="F707:F770" si="47">E707/D707</f>
        <v>0.99026517383618151</v>
      </c>
      <c r="G707" t="s">
        <v>14</v>
      </c>
      <c r="H707">
        <v>2025</v>
      </c>
      <c r="I707" s="8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6">
        <f t="shared" si="45"/>
        <v>41619.25</v>
      </c>
      <c r="O707" s="17">
        <f t="shared" si="4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 s="1"/>
      <c r="V707" s="1"/>
      <c r="W707" s="1"/>
      <c r="X707" s="1"/>
    </row>
    <row r="708" spans="1:24" ht="31" x14ac:dyDescent="0.35">
      <c r="A708">
        <v>706</v>
      </c>
      <c r="B708" t="s">
        <v>1450</v>
      </c>
      <c r="C708" s="3" t="s">
        <v>1451</v>
      </c>
      <c r="D708" s="11">
        <v>108400</v>
      </c>
      <c r="E708" s="11">
        <v>138586</v>
      </c>
      <c r="F708" s="12">
        <f t="shared" si="47"/>
        <v>1.278468634686347</v>
      </c>
      <c r="G708" t="s">
        <v>20</v>
      </c>
      <c r="H708">
        <v>1345</v>
      </c>
      <c r="I708" s="8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6">
        <f t="shared" si="45"/>
        <v>43471.25</v>
      </c>
      <c r="O708" s="1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 s="1"/>
      <c r="V708" s="1"/>
      <c r="W708" s="1"/>
      <c r="X708" s="1"/>
    </row>
    <row r="709" spans="1:24" ht="31" x14ac:dyDescent="0.35">
      <c r="A709">
        <v>707</v>
      </c>
      <c r="B709" t="s">
        <v>1452</v>
      </c>
      <c r="C709" s="3" t="s">
        <v>1453</v>
      </c>
      <c r="D709" s="11">
        <v>7300</v>
      </c>
      <c r="E709" s="11">
        <v>11579</v>
      </c>
      <c r="F709" s="12">
        <f t="shared" si="47"/>
        <v>1.5861643835616439</v>
      </c>
      <c r="G709" t="s">
        <v>20</v>
      </c>
      <c r="H709">
        <v>168</v>
      </c>
      <c r="I709" s="8">
        <f t="shared" ref="I709:I772" si="48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6">
        <f t="shared" si="45"/>
        <v>43442.25</v>
      </c>
      <c r="O709" s="1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 s="1"/>
      <c r="V709" s="1"/>
      <c r="W709" s="1"/>
      <c r="X709" s="1"/>
    </row>
    <row r="710" spans="1:24" x14ac:dyDescent="0.35">
      <c r="A710">
        <v>708</v>
      </c>
      <c r="B710" t="s">
        <v>1454</v>
      </c>
      <c r="C710" s="3" t="s">
        <v>1455</v>
      </c>
      <c r="D710" s="11">
        <v>1700</v>
      </c>
      <c r="E710" s="11">
        <v>12020</v>
      </c>
      <c r="F710" s="12">
        <f t="shared" si="47"/>
        <v>7.0705882352941174</v>
      </c>
      <c r="G710" t="s">
        <v>20</v>
      </c>
      <c r="H710">
        <v>137</v>
      </c>
      <c r="I710" s="8">
        <f t="shared" si="4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6">
        <f t="shared" si="45"/>
        <v>42877.208333333328</v>
      </c>
      <c r="O710" s="1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 s="1"/>
      <c r="V710" s="1"/>
      <c r="W710" s="1"/>
      <c r="X710" s="1"/>
    </row>
    <row r="711" spans="1:24" x14ac:dyDescent="0.35">
      <c r="A711">
        <v>709</v>
      </c>
      <c r="B711" t="s">
        <v>1456</v>
      </c>
      <c r="C711" s="3" t="s">
        <v>1457</v>
      </c>
      <c r="D711" s="11">
        <v>9800</v>
      </c>
      <c r="E711" s="11">
        <v>13954</v>
      </c>
      <c r="F711" s="12">
        <f t="shared" si="47"/>
        <v>1.4238775510204082</v>
      </c>
      <c r="G711" t="s">
        <v>20</v>
      </c>
      <c r="H711">
        <v>186</v>
      </c>
      <c r="I711" s="8">
        <f t="shared" si="4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6">
        <f t="shared" si="45"/>
        <v>41018.208333333336</v>
      </c>
      <c r="O711" s="1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 s="1"/>
      <c r="V711" s="1"/>
      <c r="W711" s="1"/>
      <c r="X711" s="1"/>
    </row>
    <row r="712" spans="1:24" ht="31" x14ac:dyDescent="0.35">
      <c r="A712">
        <v>710</v>
      </c>
      <c r="B712" t="s">
        <v>1458</v>
      </c>
      <c r="C712" s="3" t="s">
        <v>1459</v>
      </c>
      <c r="D712" s="11">
        <v>4300</v>
      </c>
      <c r="E712" s="11">
        <v>6358</v>
      </c>
      <c r="F712" s="12">
        <f t="shared" si="47"/>
        <v>1.4786046511627906</v>
      </c>
      <c r="G712" t="s">
        <v>20</v>
      </c>
      <c r="H712">
        <v>125</v>
      </c>
      <c r="I712" s="8">
        <f t="shared" si="4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6">
        <f t="shared" si="45"/>
        <v>43295.208333333328</v>
      </c>
      <c r="O712" s="1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 s="1"/>
      <c r="V712" s="1"/>
      <c r="W712" s="1"/>
      <c r="X712" s="1"/>
    </row>
    <row r="713" spans="1:24" ht="31" x14ac:dyDescent="0.35">
      <c r="A713">
        <v>711</v>
      </c>
      <c r="B713" t="s">
        <v>1460</v>
      </c>
      <c r="C713" s="3" t="s">
        <v>1461</v>
      </c>
      <c r="D713" s="11">
        <v>6200</v>
      </c>
      <c r="E713" s="11">
        <v>1260</v>
      </c>
      <c r="F713" s="12">
        <f t="shared" si="47"/>
        <v>0.20322580645161289</v>
      </c>
      <c r="G713" t="s">
        <v>14</v>
      </c>
      <c r="H713">
        <v>14</v>
      </c>
      <c r="I713" s="8">
        <f t="shared" si="48"/>
        <v>90</v>
      </c>
      <c r="J713" t="s">
        <v>107</v>
      </c>
      <c r="K713" t="s">
        <v>108</v>
      </c>
      <c r="L713">
        <v>1453615200</v>
      </c>
      <c r="M713">
        <v>1453788000</v>
      </c>
      <c r="N713" s="16">
        <f t="shared" si="45"/>
        <v>42393.25</v>
      </c>
      <c r="O713" s="1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 s="1"/>
      <c r="V713" s="1"/>
      <c r="W713" s="1"/>
      <c r="X713" s="1"/>
    </row>
    <row r="714" spans="1:24" ht="31" x14ac:dyDescent="0.35">
      <c r="A714">
        <v>712</v>
      </c>
      <c r="B714" t="s">
        <v>1462</v>
      </c>
      <c r="C714" s="3" t="s">
        <v>1463</v>
      </c>
      <c r="D714" s="11">
        <v>800</v>
      </c>
      <c r="E714" s="11">
        <v>14725</v>
      </c>
      <c r="F714" s="12">
        <f t="shared" si="47"/>
        <v>18.40625</v>
      </c>
      <c r="G714" t="s">
        <v>20</v>
      </c>
      <c r="H714">
        <v>202</v>
      </c>
      <c r="I714" s="8">
        <f t="shared" si="4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6">
        <f t="shared" si="45"/>
        <v>42559.208333333328</v>
      </c>
      <c r="O714" s="1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 s="1"/>
      <c r="V714" s="1"/>
      <c r="W714" s="1"/>
      <c r="X714" s="1"/>
    </row>
    <row r="715" spans="1:24" x14ac:dyDescent="0.35">
      <c r="A715">
        <v>713</v>
      </c>
      <c r="B715" t="s">
        <v>1464</v>
      </c>
      <c r="C715" s="3" t="s">
        <v>1465</v>
      </c>
      <c r="D715" s="11">
        <v>6900</v>
      </c>
      <c r="E715" s="11">
        <v>11174</v>
      </c>
      <c r="F715" s="12">
        <f t="shared" si="47"/>
        <v>1.6194202898550725</v>
      </c>
      <c r="G715" t="s">
        <v>20</v>
      </c>
      <c r="H715">
        <v>103</v>
      </c>
      <c r="I715" s="8">
        <f t="shared" si="4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6">
        <f t="shared" si="45"/>
        <v>42604.208333333328</v>
      </c>
      <c r="O715" s="1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 s="1"/>
      <c r="V715" s="1"/>
      <c r="W715" s="1"/>
      <c r="X715" s="1"/>
    </row>
    <row r="716" spans="1:24" x14ac:dyDescent="0.35">
      <c r="A716">
        <v>714</v>
      </c>
      <c r="B716" t="s">
        <v>1466</v>
      </c>
      <c r="C716" s="3" t="s">
        <v>1467</v>
      </c>
      <c r="D716" s="11">
        <v>38500</v>
      </c>
      <c r="E716" s="11">
        <v>182036</v>
      </c>
      <c r="F716" s="12">
        <f t="shared" si="47"/>
        <v>4.7282077922077921</v>
      </c>
      <c r="G716" t="s">
        <v>20</v>
      </c>
      <c r="H716">
        <v>1785</v>
      </c>
      <c r="I716" s="8">
        <f t="shared" si="4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6">
        <f t="shared" si="45"/>
        <v>41870.208333333336</v>
      </c>
      <c r="O716" s="1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 s="1"/>
      <c r="V716" s="1"/>
      <c r="W716" s="1"/>
      <c r="X716" s="1"/>
    </row>
    <row r="717" spans="1:24" x14ac:dyDescent="0.35">
      <c r="A717">
        <v>715</v>
      </c>
      <c r="B717" t="s">
        <v>1468</v>
      </c>
      <c r="C717" s="3" t="s">
        <v>1469</v>
      </c>
      <c r="D717" s="11">
        <v>118000</v>
      </c>
      <c r="E717" s="11">
        <v>28870</v>
      </c>
      <c r="F717" s="12">
        <f t="shared" si="47"/>
        <v>0.24466101694915254</v>
      </c>
      <c r="G717" t="s">
        <v>14</v>
      </c>
      <c r="H717">
        <v>656</v>
      </c>
      <c r="I717" s="8">
        <f t="shared" si="4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6">
        <f t="shared" si="45"/>
        <v>40397.208333333336</v>
      </c>
      <c r="O717" s="1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 s="1"/>
      <c r="V717" s="1"/>
      <c r="W717" s="1"/>
      <c r="X717" s="1"/>
    </row>
    <row r="718" spans="1:24" x14ac:dyDescent="0.35">
      <c r="A718">
        <v>716</v>
      </c>
      <c r="B718" t="s">
        <v>1470</v>
      </c>
      <c r="C718" s="3" t="s">
        <v>1471</v>
      </c>
      <c r="D718" s="11">
        <v>2000</v>
      </c>
      <c r="E718" s="11">
        <v>10353</v>
      </c>
      <c r="F718" s="12">
        <f t="shared" si="47"/>
        <v>5.1764999999999999</v>
      </c>
      <c r="G718" t="s">
        <v>20</v>
      </c>
      <c r="H718">
        <v>157</v>
      </c>
      <c r="I718" s="8">
        <f t="shared" si="4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6">
        <f t="shared" si="45"/>
        <v>41465.208333333336</v>
      </c>
      <c r="O718" s="1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 s="1"/>
      <c r="V718" s="1"/>
      <c r="W718" s="1"/>
      <c r="X718" s="1"/>
    </row>
    <row r="719" spans="1:24" ht="31" x14ac:dyDescent="0.35">
      <c r="A719">
        <v>717</v>
      </c>
      <c r="B719" t="s">
        <v>1472</v>
      </c>
      <c r="C719" s="3" t="s">
        <v>1473</v>
      </c>
      <c r="D719" s="11">
        <v>5600</v>
      </c>
      <c r="E719" s="11">
        <v>13868</v>
      </c>
      <c r="F719" s="12">
        <f t="shared" si="47"/>
        <v>2.4764285714285714</v>
      </c>
      <c r="G719" t="s">
        <v>20</v>
      </c>
      <c r="H719">
        <v>555</v>
      </c>
      <c r="I719" s="8">
        <f t="shared" si="4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6">
        <f t="shared" si="45"/>
        <v>40777.208333333336</v>
      </c>
      <c r="O719" s="1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 s="1"/>
      <c r="V719" s="1"/>
      <c r="W719" s="1"/>
      <c r="X719" s="1"/>
    </row>
    <row r="720" spans="1:24" x14ac:dyDescent="0.35">
      <c r="A720">
        <v>718</v>
      </c>
      <c r="B720" t="s">
        <v>1474</v>
      </c>
      <c r="C720" s="3" t="s">
        <v>1475</v>
      </c>
      <c r="D720" s="11">
        <v>8300</v>
      </c>
      <c r="E720" s="11">
        <v>8317</v>
      </c>
      <c r="F720" s="12">
        <f t="shared" si="47"/>
        <v>1.0020481927710843</v>
      </c>
      <c r="G720" t="s">
        <v>20</v>
      </c>
      <c r="H720">
        <v>297</v>
      </c>
      <c r="I720" s="8">
        <f t="shared" si="4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6">
        <f t="shared" si="45"/>
        <v>41442.208333333336</v>
      </c>
      <c r="O720" s="1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 s="1"/>
      <c r="V720" s="1"/>
      <c r="W720" s="1"/>
      <c r="X720" s="1"/>
    </row>
    <row r="721" spans="1:24" x14ac:dyDescent="0.35">
      <c r="A721">
        <v>719</v>
      </c>
      <c r="B721" t="s">
        <v>1476</v>
      </c>
      <c r="C721" s="3" t="s">
        <v>1477</v>
      </c>
      <c r="D721" s="11">
        <v>6900</v>
      </c>
      <c r="E721" s="11">
        <v>10557</v>
      </c>
      <c r="F721" s="12">
        <f t="shared" si="47"/>
        <v>1.53</v>
      </c>
      <c r="G721" t="s">
        <v>20</v>
      </c>
      <c r="H721">
        <v>123</v>
      </c>
      <c r="I721" s="8">
        <f t="shared" si="4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6">
        <f t="shared" si="45"/>
        <v>41058.208333333336</v>
      </c>
      <c r="O721" s="1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 s="1"/>
      <c r="V721" s="1"/>
      <c r="W721" s="1"/>
      <c r="X721" s="1"/>
    </row>
    <row r="722" spans="1:24" ht="31" x14ac:dyDescent="0.35">
      <c r="A722">
        <v>720</v>
      </c>
      <c r="B722" t="s">
        <v>1478</v>
      </c>
      <c r="C722" s="3" t="s">
        <v>1479</v>
      </c>
      <c r="D722" s="11">
        <v>8700</v>
      </c>
      <c r="E722" s="11">
        <v>3227</v>
      </c>
      <c r="F722" s="12">
        <f t="shared" si="47"/>
        <v>0.37091954022988505</v>
      </c>
      <c r="G722" t="s">
        <v>74</v>
      </c>
      <c r="H722">
        <v>38</v>
      </c>
      <c r="I722" s="8">
        <f t="shared" si="4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6">
        <f t="shared" si="45"/>
        <v>43152.25</v>
      </c>
      <c r="O722" s="1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 s="1"/>
      <c r="V722" s="1"/>
      <c r="W722" s="1"/>
      <c r="X722" s="1"/>
    </row>
    <row r="723" spans="1:24" x14ac:dyDescent="0.35">
      <c r="A723">
        <v>721</v>
      </c>
      <c r="B723" t="s">
        <v>1480</v>
      </c>
      <c r="C723" s="3" t="s">
        <v>1481</v>
      </c>
      <c r="D723" s="11">
        <v>123600</v>
      </c>
      <c r="E723" s="11">
        <v>5429</v>
      </c>
      <c r="F723" s="12">
        <f t="shared" si="47"/>
        <v>4.3923948220064728E-2</v>
      </c>
      <c r="G723" t="s">
        <v>74</v>
      </c>
      <c r="H723">
        <v>60</v>
      </c>
      <c r="I723" s="8">
        <f t="shared" si="4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6">
        <f t="shared" si="45"/>
        <v>43194.208333333328</v>
      </c>
      <c r="O723" s="1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 s="1"/>
      <c r="V723" s="1"/>
      <c r="W723" s="1"/>
      <c r="X723" s="1"/>
    </row>
    <row r="724" spans="1:24" x14ac:dyDescent="0.35">
      <c r="A724">
        <v>722</v>
      </c>
      <c r="B724" t="s">
        <v>1482</v>
      </c>
      <c r="C724" s="3" t="s">
        <v>1483</v>
      </c>
      <c r="D724" s="11">
        <v>48500</v>
      </c>
      <c r="E724" s="11">
        <v>75906</v>
      </c>
      <c r="F724" s="12">
        <f t="shared" si="47"/>
        <v>1.5650721649484536</v>
      </c>
      <c r="G724" t="s">
        <v>20</v>
      </c>
      <c r="H724">
        <v>3036</v>
      </c>
      <c r="I724" s="8">
        <f t="shared" si="4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6">
        <f t="shared" si="45"/>
        <v>43045.25</v>
      </c>
      <c r="O724" s="1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 s="1"/>
      <c r="V724" s="1"/>
      <c r="W724" s="1"/>
      <c r="X724" s="1"/>
    </row>
    <row r="725" spans="1:24" x14ac:dyDescent="0.35">
      <c r="A725">
        <v>723</v>
      </c>
      <c r="B725" t="s">
        <v>1484</v>
      </c>
      <c r="C725" s="3" t="s">
        <v>1485</v>
      </c>
      <c r="D725" s="11">
        <v>4900</v>
      </c>
      <c r="E725" s="11">
        <v>13250</v>
      </c>
      <c r="F725" s="12">
        <f t="shared" si="47"/>
        <v>2.704081632653061</v>
      </c>
      <c r="G725" t="s">
        <v>20</v>
      </c>
      <c r="H725">
        <v>144</v>
      </c>
      <c r="I725" s="8">
        <f t="shared" si="4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6">
        <f t="shared" si="45"/>
        <v>42431.25</v>
      </c>
      <c r="O725" s="1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 s="1"/>
      <c r="V725" s="1"/>
      <c r="W725" s="1"/>
      <c r="X725" s="1"/>
    </row>
    <row r="726" spans="1:24" ht="31" x14ac:dyDescent="0.35">
      <c r="A726">
        <v>724</v>
      </c>
      <c r="B726" t="s">
        <v>1486</v>
      </c>
      <c r="C726" s="3" t="s">
        <v>1487</v>
      </c>
      <c r="D726" s="11">
        <v>8400</v>
      </c>
      <c r="E726" s="11">
        <v>11261</v>
      </c>
      <c r="F726" s="12">
        <f t="shared" si="47"/>
        <v>1.3405952380952382</v>
      </c>
      <c r="G726" t="s">
        <v>20</v>
      </c>
      <c r="H726">
        <v>121</v>
      </c>
      <c r="I726" s="8">
        <f t="shared" si="4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6">
        <f t="shared" si="45"/>
        <v>41934.208333333336</v>
      </c>
      <c r="O726" s="1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 s="1"/>
      <c r="V726" s="1"/>
      <c r="W726" s="1"/>
      <c r="X726" s="1"/>
    </row>
    <row r="727" spans="1:24" x14ac:dyDescent="0.35">
      <c r="A727">
        <v>725</v>
      </c>
      <c r="B727" t="s">
        <v>1488</v>
      </c>
      <c r="C727" s="3" t="s">
        <v>1489</v>
      </c>
      <c r="D727" s="11">
        <v>193200</v>
      </c>
      <c r="E727" s="11">
        <v>97369</v>
      </c>
      <c r="F727" s="12">
        <f t="shared" si="47"/>
        <v>0.50398033126293995</v>
      </c>
      <c r="G727" t="s">
        <v>14</v>
      </c>
      <c r="H727">
        <v>1596</v>
      </c>
      <c r="I727" s="8">
        <f t="shared" si="4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6">
        <f t="shared" si="45"/>
        <v>41958.25</v>
      </c>
      <c r="O727" s="1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 s="1"/>
      <c r="V727" s="1"/>
      <c r="W727" s="1"/>
      <c r="X727" s="1"/>
    </row>
    <row r="728" spans="1:24" x14ac:dyDescent="0.35">
      <c r="A728">
        <v>726</v>
      </c>
      <c r="B728" t="s">
        <v>1490</v>
      </c>
      <c r="C728" s="3" t="s">
        <v>1491</v>
      </c>
      <c r="D728" s="11">
        <v>54300</v>
      </c>
      <c r="E728" s="11">
        <v>48227</v>
      </c>
      <c r="F728" s="12">
        <f t="shared" si="47"/>
        <v>0.88815837937384901</v>
      </c>
      <c r="G728" t="s">
        <v>74</v>
      </c>
      <c r="H728">
        <v>524</v>
      </c>
      <c r="I728" s="8">
        <f t="shared" si="4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6">
        <f t="shared" si="45"/>
        <v>40476.208333333336</v>
      </c>
      <c r="O728" s="1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 s="1"/>
      <c r="V728" s="1"/>
      <c r="W728" s="1"/>
      <c r="X728" s="1"/>
    </row>
    <row r="729" spans="1:24" x14ac:dyDescent="0.35">
      <c r="A729">
        <v>727</v>
      </c>
      <c r="B729" t="s">
        <v>1492</v>
      </c>
      <c r="C729" s="3" t="s">
        <v>1493</v>
      </c>
      <c r="D729" s="11">
        <v>8900</v>
      </c>
      <c r="E729" s="11">
        <v>14685</v>
      </c>
      <c r="F729" s="12">
        <f t="shared" si="47"/>
        <v>1.65</v>
      </c>
      <c r="G729" t="s">
        <v>20</v>
      </c>
      <c r="H729">
        <v>181</v>
      </c>
      <c r="I729" s="8">
        <f t="shared" si="4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6">
        <f t="shared" si="45"/>
        <v>43485.25</v>
      </c>
      <c r="O729" s="1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 s="1"/>
      <c r="V729" s="1"/>
      <c r="W729" s="1"/>
      <c r="X729" s="1"/>
    </row>
    <row r="730" spans="1:24" ht="31" x14ac:dyDescent="0.35">
      <c r="A730">
        <v>728</v>
      </c>
      <c r="B730" t="s">
        <v>1494</v>
      </c>
      <c r="C730" s="3" t="s">
        <v>1495</v>
      </c>
      <c r="D730" s="11">
        <v>4200</v>
      </c>
      <c r="E730" s="11">
        <v>735</v>
      </c>
      <c r="F730" s="12">
        <f t="shared" si="47"/>
        <v>0.17499999999999999</v>
      </c>
      <c r="G730" t="s">
        <v>14</v>
      </c>
      <c r="H730">
        <v>10</v>
      </c>
      <c r="I730" s="8">
        <f t="shared" si="48"/>
        <v>73.5</v>
      </c>
      <c r="J730" t="s">
        <v>21</v>
      </c>
      <c r="K730" t="s">
        <v>22</v>
      </c>
      <c r="L730">
        <v>1464152400</v>
      </c>
      <c r="M730">
        <v>1465102800</v>
      </c>
      <c r="N730" s="16">
        <f t="shared" si="45"/>
        <v>42515.208333333328</v>
      </c>
      <c r="O730" s="1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 s="1"/>
      <c r="V730" s="1"/>
      <c r="W730" s="1"/>
      <c r="X730" s="1"/>
    </row>
    <row r="731" spans="1:24" ht="31" x14ac:dyDescent="0.35">
      <c r="A731">
        <v>729</v>
      </c>
      <c r="B731" t="s">
        <v>1496</v>
      </c>
      <c r="C731" s="3" t="s">
        <v>1497</v>
      </c>
      <c r="D731" s="11">
        <v>5600</v>
      </c>
      <c r="E731" s="11">
        <v>10397</v>
      </c>
      <c r="F731" s="12">
        <f t="shared" si="47"/>
        <v>1.8566071428571429</v>
      </c>
      <c r="G731" t="s">
        <v>20</v>
      </c>
      <c r="H731">
        <v>122</v>
      </c>
      <c r="I731" s="8">
        <f t="shared" si="4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6">
        <f t="shared" si="45"/>
        <v>41309.25</v>
      </c>
      <c r="O731" s="1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 s="1"/>
      <c r="V731" s="1"/>
      <c r="W731" s="1"/>
      <c r="X731" s="1"/>
    </row>
    <row r="732" spans="1:24" x14ac:dyDescent="0.35">
      <c r="A732">
        <v>730</v>
      </c>
      <c r="B732" t="s">
        <v>1498</v>
      </c>
      <c r="C732" s="3" t="s">
        <v>1499</v>
      </c>
      <c r="D732" s="11">
        <v>28800</v>
      </c>
      <c r="E732" s="11">
        <v>118847</v>
      </c>
      <c r="F732" s="12">
        <f t="shared" si="47"/>
        <v>4.1266319444444441</v>
      </c>
      <c r="G732" t="s">
        <v>20</v>
      </c>
      <c r="H732">
        <v>1071</v>
      </c>
      <c r="I732" s="8">
        <f t="shared" si="4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6">
        <f t="shared" si="45"/>
        <v>42147.208333333328</v>
      </c>
      <c r="O732" s="1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 s="1"/>
      <c r="V732" s="1"/>
      <c r="W732" s="1"/>
      <c r="X732" s="1"/>
    </row>
    <row r="733" spans="1:24" x14ac:dyDescent="0.35">
      <c r="A733">
        <v>731</v>
      </c>
      <c r="B733" t="s">
        <v>1500</v>
      </c>
      <c r="C733" s="3" t="s">
        <v>1501</v>
      </c>
      <c r="D733" s="11">
        <v>8000</v>
      </c>
      <c r="E733" s="11">
        <v>7220</v>
      </c>
      <c r="F733" s="12">
        <f t="shared" si="47"/>
        <v>0.90249999999999997</v>
      </c>
      <c r="G733" t="s">
        <v>74</v>
      </c>
      <c r="H733">
        <v>219</v>
      </c>
      <c r="I733" s="8">
        <f t="shared" si="4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6">
        <f t="shared" si="45"/>
        <v>42939.208333333328</v>
      </c>
      <c r="O733" s="1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 s="1"/>
      <c r="V733" s="1"/>
      <c r="W733" s="1"/>
      <c r="X733" s="1"/>
    </row>
    <row r="734" spans="1:24" x14ac:dyDescent="0.35">
      <c r="A734">
        <v>732</v>
      </c>
      <c r="B734" t="s">
        <v>1502</v>
      </c>
      <c r="C734" s="3" t="s">
        <v>1503</v>
      </c>
      <c r="D734" s="11">
        <v>117000</v>
      </c>
      <c r="E734" s="11">
        <v>107622</v>
      </c>
      <c r="F734" s="12">
        <f t="shared" si="47"/>
        <v>0.91984615384615387</v>
      </c>
      <c r="G734" t="s">
        <v>14</v>
      </c>
      <c r="H734">
        <v>1121</v>
      </c>
      <c r="I734" s="8">
        <f t="shared" si="4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6">
        <f t="shared" si="45"/>
        <v>42816.208333333328</v>
      </c>
      <c r="O734" s="1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 s="1"/>
      <c r="V734" s="1"/>
      <c r="W734" s="1"/>
      <c r="X734" s="1"/>
    </row>
    <row r="735" spans="1:24" x14ac:dyDescent="0.35">
      <c r="A735">
        <v>733</v>
      </c>
      <c r="B735" t="s">
        <v>1504</v>
      </c>
      <c r="C735" s="3" t="s">
        <v>1505</v>
      </c>
      <c r="D735" s="11">
        <v>15800</v>
      </c>
      <c r="E735" s="11">
        <v>83267</v>
      </c>
      <c r="F735" s="12">
        <f t="shared" si="47"/>
        <v>5.2700632911392402</v>
      </c>
      <c r="G735" t="s">
        <v>20</v>
      </c>
      <c r="H735">
        <v>980</v>
      </c>
      <c r="I735" s="8">
        <f t="shared" si="4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6">
        <f t="shared" si="45"/>
        <v>41844.208333333336</v>
      </c>
      <c r="O735" s="1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 s="1"/>
      <c r="V735" s="1"/>
      <c r="W735" s="1"/>
      <c r="X735" s="1"/>
    </row>
    <row r="736" spans="1:24" x14ac:dyDescent="0.35">
      <c r="A736">
        <v>734</v>
      </c>
      <c r="B736" t="s">
        <v>1506</v>
      </c>
      <c r="C736" s="3" t="s">
        <v>1507</v>
      </c>
      <c r="D736" s="11">
        <v>4200</v>
      </c>
      <c r="E736" s="11">
        <v>13404</v>
      </c>
      <c r="F736" s="12">
        <f t="shared" si="47"/>
        <v>3.1914285714285713</v>
      </c>
      <c r="G736" t="s">
        <v>20</v>
      </c>
      <c r="H736">
        <v>536</v>
      </c>
      <c r="I736" s="8">
        <f t="shared" si="4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6">
        <f t="shared" si="45"/>
        <v>42763.25</v>
      </c>
      <c r="O736" s="1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 s="1"/>
      <c r="V736" s="1"/>
      <c r="W736" s="1"/>
      <c r="X736" s="1"/>
    </row>
    <row r="737" spans="1:24" ht="31" x14ac:dyDescent="0.35">
      <c r="A737">
        <v>735</v>
      </c>
      <c r="B737" t="s">
        <v>1508</v>
      </c>
      <c r="C737" s="3" t="s">
        <v>1509</v>
      </c>
      <c r="D737" s="11">
        <v>37100</v>
      </c>
      <c r="E737" s="11">
        <v>131404</v>
      </c>
      <c r="F737" s="12">
        <f t="shared" si="47"/>
        <v>3.5418867924528303</v>
      </c>
      <c r="G737" t="s">
        <v>20</v>
      </c>
      <c r="H737">
        <v>1991</v>
      </c>
      <c r="I737" s="8">
        <f t="shared" si="4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6">
        <f t="shared" si="45"/>
        <v>42459.208333333328</v>
      </c>
      <c r="O737" s="1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 s="1"/>
      <c r="V737" s="1"/>
      <c r="W737" s="1"/>
      <c r="X737" s="1"/>
    </row>
    <row r="738" spans="1:24" x14ac:dyDescent="0.35">
      <c r="A738">
        <v>736</v>
      </c>
      <c r="B738" t="s">
        <v>1510</v>
      </c>
      <c r="C738" s="3" t="s">
        <v>1511</v>
      </c>
      <c r="D738" s="11">
        <v>7700</v>
      </c>
      <c r="E738" s="11">
        <v>2533</v>
      </c>
      <c r="F738" s="12">
        <f t="shared" si="47"/>
        <v>0.32896103896103895</v>
      </c>
      <c r="G738" t="s">
        <v>74</v>
      </c>
      <c r="H738">
        <v>29</v>
      </c>
      <c r="I738" s="8">
        <f t="shared" si="4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6">
        <f t="shared" si="45"/>
        <v>42055.25</v>
      </c>
      <c r="O738" s="1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 s="1"/>
      <c r="V738" s="1"/>
      <c r="W738" s="1"/>
      <c r="X738" s="1"/>
    </row>
    <row r="739" spans="1:24" ht="31" x14ac:dyDescent="0.35">
      <c r="A739">
        <v>737</v>
      </c>
      <c r="B739" t="s">
        <v>1512</v>
      </c>
      <c r="C739" s="3" t="s">
        <v>1513</v>
      </c>
      <c r="D739" s="11">
        <v>3700</v>
      </c>
      <c r="E739" s="11">
        <v>5028</v>
      </c>
      <c r="F739" s="12">
        <f t="shared" si="47"/>
        <v>1.358918918918919</v>
      </c>
      <c r="G739" t="s">
        <v>20</v>
      </c>
      <c r="H739">
        <v>180</v>
      </c>
      <c r="I739" s="8">
        <f t="shared" si="4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6">
        <f t="shared" si="45"/>
        <v>42685.25</v>
      </c>
      <c r="O739" s="1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 s="1"/>
      <c r="V739" s="1"/>
      <c r="W739" s="1"/>
      <c r="X739" s="1"/>
    </row>
    <row r="740" spans="1:24" x14ac:dyDescent="0.35">
      <c r="A740">
        <v>738</v>
      </c>
      <c r="B740" t="s">
        <v>1032</v>
      </c>
      <c r="C740" s="3" t="s">
        <v>1514</v>
      </c>
      <c r="D740" s="11">
        <v>74700</v>
      </c>
      <c r="E740" s="11">
        <v>1557</v>
      </c>
      <c r="F740" s="12">
        <f t="shared" si="47"/>
        <v>2.0843373493975904E-2</v>
      </c>
      <c r="G740" t="s">
        <v>14</v>
      </c>
      <c r="H740">
        <v>15</v>
      </c>
      <c r="I740" s="8">
        <f t="shared" si="48"/>
        <v>103.8</v>
      </c>
      <c r="J740" t="s">
        <v>21</v>
      </c>
      <c r="K740" t="s">
        <v>22</v>
      </c>
      <c r="L740">
        <v>1416117600</v>
      </c>
      <c r="M740">
        <v>1418018400</v>
      </c>
      <c r="N740" s="16">
        <f t="shared" si="45"/>
        <v>41959.25</v>
      </c>
      <c r="O740" s="1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 s="1"/>
      <c r="V740" s="1"/>
      <c r="W740" s="1"/>
      <c r="X740" s="1"/>
    </row>
    <row r="741" spans="1:24" x14ac:dyDescent="0.35">
      <c r="A741">
        <v>739</v>
      </c>
      <c r="B741" t="s">
        <v>1515</v>
      </c>
      <c r="C741" s="3" t="s">
        <v>1516</v>
      </c>
      <c r="D741" s="11">
        <v>10000</v>
      </c>
      <c r="E741" s="11">
        <v>6100</v>
      </c>
      <c r="F741" s="12">
        <f t="shared" si="47"/>
        <v>0.61</v>
      </c>
      <c r="G741" t="s">
        <v>14</v>
      </c>
      <c r="H741">
        <v>191</v>
      </c>
      <c r="I741" s="8">
        <f t="shared" si="4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6">
        <f t="shared" si="45"/>
        <v>41089.208333333336</v>
      </c>
      <c r="O741" s="1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 s="1"/>
      <c r="V741" s="1"/>
      <c r="W741" s="1"/>
      <c r="X741" s="1"/>
    </row>
    <row r="742" spans="1:24" x14ac:dyDescent="0.35">
      <c r="A742">
        <v>740</v>
      </c>
      <c r="B742" t="s">
        <v>1517</v>
      </c>
      <c r="C742" s="3" t="s">
        <v>1518</v>
      </c>
      <c r="D742" s="11">
        <v>5300</v>
      </c>
      <c r="E742" s="11">
        <v>1592</v>
      </c>
      <c r="F742" s="12">
        <f t="shared" si="47"/>
        <v>0.30037735849056602</v>
      </c>
      <c r="G742" t="s">
        <v>14</v>
      </c>
      <c r="H742">
        <v>16</v>
      </c>
      <c r="I742" s="8">
        <f t="shared" si="48"/>
        <v>99.5</v>
      </c>
      <c r="J742" t="s">
        <v>21</v>
      </c>
      <c r="K742" t="s">
        <v>22</v>
      </c>
      <c r="L742">
        <v>1486101600</v>
      </c>
      <c r="M742">
        <v>1486360800</v>
      </c>
      <c r="N742" s="16">
        <f t="shared" si="45"/>
        <v>42769.25</v>
      </c>
      <c r="O742" s="1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 s="1"/>
      <c r="V742" s="1"/>
      <c r="W742" s="1"/>
      <c r="X742" s="1"/>
    </row>
    <row r="743" spans="1:24" x14ac:dyDescent="0.35">
      <c r="A743">
        <v>741</v>
      </c>
      <c r="B743" t="s">
        <v>628</v>
      </c>
      <c r="C743" s="3" t="s">
        <v>1519</v>
      </c>
      <c r="D743" s="11">
        <v>1200</v>
      </c>
      <c r="E743" s="11">
        <v>14150</v>
      </c>
      <c r="F743" s="12">
        <f t="shared" si="47"/>
        <v>11.791666666666666</v>
      </c>
      <c r="G743" t="s">
        <v>20</v>
      </c>
      <c r="H743">
        <v>130</v>
      </c>
      <c r="I743" s="8">
        <f t="shared" si="4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6">
        <f t="shared" si="45"/>
        <v>40321.208333333336</v>
      </c>
      <c r="O743" s="1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 s="1"/>
      <c r="V743" s="1"/>
      <c r="W743" s="1"/>
      <c r="X743" s="1"/>
    </row>
    <row r="744" spans="1:24" x14ac:dyDescent="0.35">
      <c r="A744">
        <v>742</v>
      </c>
      <c r="B744" t="s">
        <v>1520</v>
      </c>
      <c r="C744" s="3" t="s">
        <v>1521</v>
      </c>
      <c r="D744" s="11">
        <v>1200</v>
      </c>
      <c r="E744" s="11">
        <v>13513</v>
      </c>
      <c r="F744" s="12">
        <f t="shared" si="47"/>
        <v>11.260833333333334</v>
      </c>
      <c r="G744" t="s">
        <v>20</v>
      </c>
      <c r="H744">
        <v>122</v>
      </c>
      <c r="I744" s="8">
        <f t="shared" si="4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6">
        <f t="shared" si="45"/>
        <v>40197.25</v>
      </c>
      <c r="O744" s="1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 s="1"/>
      <c r="V744" s="1"/>
      <c r="W744" s="1"/>
      <c r="X744" s="1"/>
    </row>
    <row r="745" spans="1:24" ht="31" x14ac:dyDescent="0.35">
      <c r="A745">
        <v>743</v>
      </c>
      <c r="B745" t="s">
        <v>1522</v>
      </c>
      <c r="C745" s="3" t="s">
        <v>1523</v>
      </c>
      <c r="D745" s="11">
        <v>3900</v>
      </c>
      <c r="E745" s="11">
        <v>504</v>
      </c>
      <c r="F745" s="12">
        <f t="shared" si="47"/>
        <v>0.12923076923076923</v>
      </c>
      <c r="G745" t="s">
        <v>14</v>
      </c>
      <c r="H745">
        <v>17</v>
      </c>
      <c r="I745" s="8">
        <f t="shared" si="4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6">
        <f t="shared" si="45"/>
        <v>42298.208333333328</v>
      </c>
      <c r="O745" s="1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 s="1"/>
      <c r="V745" s="1"/>
      <c r="W745" s="1"/>
      <c r="X745" s="1"/>
    </row>
    <row r="746" spans="1:24" x14ac:dyDescent="0.35">
      <c r="A746">
        <v>744</v>
      </c>
      <c r="B746" t="s">
        <v>1524</v>
      </c>
      <c r="C746" s="3" t="s">
        <v>1525</v>
      </c>
      <c r="D746" s="11">
        <v>2000</v>
      </c>
      <c r="E746" s="11">
        <v>14240</v>
      </c>
      <c r="F746" s="12">
        <f t="shared" si="47"/>
        <v>7.12</v>
      </c>
      <c r="G746" t="s">
        <v>20</v>
      </c>
      <c r="H746">
        <v>140</v>
      </c>
      <c r="I746" s="8">
        <f t="shared" si="4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6">
        <f t="shared" si="45"/>
        <v>43322.208333333328</v>
      </c>
      <c r="O746" s="1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 s="1"/>
      <c r="V746" s="1"/>
      <c r="W746" s="1"/>
      <c r="X746" s="1"/>
    </row>
    <row r="747" spans="1:24" ht="31" x14ac:dyDescent="0.35">
      <c r="A747">
        <v>745</v>
      </c>
      <c r="B747" t="s">
        <v>1526</v>
      </c>
      <c r="C747" s="3" t="s">
        <v>1527</v>
      </c>
      <c r="D747" s="11">
        <v>6900</v>
      </c>
      <c r="E747" s="11">
        <v>2091</v>
      </c>
      <c r="F747" s="12">
        <f t="shared" si="47"/>
        <v>0.30304347826086958</v>
      </c>
      <c r="G747" t="s">
        <v>14</v>
      </c>
      <c r="H747">
        <v>34</v>
      </c>
      <c r="I747" s="8">
        <f t="shared" si="48"/>
        <v>61.5</v>
      </c>
      <c r="J747" t="s">
        <v>21</v>
      </c>
      <c r="K747" t="s">
        <v>22</v>
      </c>
      <c r="L747">
        <v>1275195600</v>
      </c>
      <c r="M747">
        <v>1277528400</v>
      </c>
      <c r="N747" s="16">
        <f t="shared" si="45"/>
        <v>40328.208333333336</v>
      </c>
      <c r="O747" s="1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 s="1"/>
      <c r="V747" s="1"/>
      <c r="W747" s="1"/>
      <c r="X747" s="1"/>
    </row>
    <row r="748" spans="1:24" x14ac:dyDescent="0.35">
      <c r="A748">
        <v>746</v>
      </c>
      <c r="B748" t="s">
        <v>1528</v>
      </c>
      <c r="C748" s="3" t="s">
        <v>1529</v>
      </c>
      <c r="D748" s="11">
        <v>55800</v>
      </c>
      <c r="E748" s="11">
        <v>118580</v>
      </c>
      <c r="F748" s="12">
        <f t="shared" si="47"/>
        <v>2.1250896057347672</v>
      </c>
      <c r="G748" t="s">
        <v>20</v>
      </c>
      <c r="H748">
        <v>3388</v>
      </c>
      <c r="I748" s="8">
        <f t="shared" si="48"/>
        <v>35</v>
      </c>
      <c r="J748" t="s">
        <v>21</v>
      </c>
      <c r="K748" t="s">
        <v>22</v>
      </c>
      <c r="L748">
        <v>1318136400</v>
      </c>
      <c r="M748">
        <v>1318568400</v>
      </c>
      <c r="N748" s="16">
        <f t="shared" si="45"/>
        <v>40825.208333333336</v>
      </c>
      <c r="O748" s="1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 s="1"/>
      <c r="V748" s="1"/>
      <c r="W748" s="1"/>
      <c r="X748" s="1"/>
    </row>
    <row r="749" spans="1:24" x14ac:dyDescent="0.35">
      <c r="A749">
        <v>747</v>
      </c>
      <c r="B749" t="s">
        <v>1530</v>
      </c>
      <c r="C749" s="3" t="s">
        <v>1531</v>
      </c>
      <c r="D749" s="11">
        <v>4900</v>
      </c>
      <c r="E749" s="11">
        <v>11214</v>
      </c>
      <c r="F749" s="12">
        <f t="shared" si="47"/>
        <v>2.2885714285714287</v>
      </c>
      <c r="G749" t="s">
        <v>20</v>
      </c>
      <c r="H749">
        <v>280</v>
      </c>
      <c r="I749" s="8">
        <f t="shared" si="4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6">
        <f t="shared" si="45"/>
        <v>40423.208333333336</v>
      </c>
      <c r="O749" s="1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 s="1"/>
      <c r="V749" s="1"/>
      <c r="W749" s="1"/>
      <c r="X749" s="1"/>
    </row>
    <row r="750" spans="1:24" x14ac:dyDescent="0.35">
      <c r="A750">
        <v>748</v>
      </c>
      <c r="B750" t="s">
        <v>1532</v>
      </c>
      <c r="C750" s="3" t="s">
        <v>1533</v>
      </c>
      <c r="D750" s="11">
        <v>194900</v>
      </c>
      <c r="E750" s="11">
        <v>68137</v>
      </c>
      <c r="F750" s="12">
        <f t="shared" si="47"/>
        <v>0.34959979476654696</v>
      </c>
      <c r="G750" t="s">
        <v>74</v>
      </c>
      <c r="H750">
        <v>614</v>
      </c>
      <c r="I750" s="8">
        <f t="shared" si="4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6">
        <f t="shared" si="45"/>
        <v>40238.25</v>
      </c>
      <c r="O750" s="1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 s="1"/>
      <c r="V750" s="1"/>
      <c r="W750" s="1"/>
      <c r="X750" s="1"/>
    </row>
    <row r="751" spans="1:24" x14ac:dyDescent="0.35">
      <c r="A751">
        <v>749</v>
      </c>
      <c r="B751" t="s">
        <v>1534</v>
      </c>
      <c r="C751" s="3" t="s">
        <v>1535</v>
      </c>
      <c r="D751" s="11">
        <v>8600</v>
      </c>
      <c r="E751" s="11">
        <v>13527</v>
      </c>
      <c r="F751" s="12">
        <f t="shared" si="47"/>
        <v>1.5729069767441861</v>
      </c>
      <c r="G751" t="s">
        <v>20</v>
      </c>
      <c r="H751">
        <v>366</v>
      </c>
      <c r="I751" s="8">
        <f t="shared" si="4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6">
        <f t="shared" si="45"/>
        <v>41920.208333333336</v>
      </c>
      <c r="O751" s="1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 s="1"/>
      <c r="V751" s="1"/>
      <c r="W751" s="1"/>
      <c r="X751" s="1"/>
    </row>
    <row r="752" spans="1:24" x14ac:dyDescent="0.35">
      <c r="A752">
        <v>750</v>
      </c>
      <c r="B752" t="s">
        <v>1536</v>
      </c>
      <c r="C752" s="3" t="s">
        <v>1537</v>
      </c>
      <c r="D752" s="11">
        <v>100</v>
      </c>
      <c r="E752" s="11">
        <v>1</v>
      </c>
      <c r="F752" s="12">
        <f t="shared" si="47"/>
        <v>0.01</v>
      </c>
      <c r="G752" t="s">
        <v>14</v>
      </c>
      <c r="H752">
        <v>1</v>
      </c>
      <c r="I752" s="8">
        <f t="shared" si="48"/>
        <v>1</v>
      </c>
      <c r="J752" t="s">
        <v>40</v>
      </c>
      <c r="K752" t="s">
        <v>41</v>
      </c>
      <c r="L752">
        <v>1277960400</v>
      </c>
      <c r="M752">
        <v>1280120400</v>
      </c>
      <c r="N752" s="16">
        <f t="shared" si="45"/>
        <v>40360.208333333336</v>
      </c>
      <c r="O752" s="1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 s="1"/>
      <c r="V752" s="1"/>
      <c r="W752" s="1"/>
      <c r="X752" s="1"/>
    </row>
    <row r="753" spans="1:24" x14ac:dyDescent="0.35">
      <c r="A753">
        <v>751</v>
      </c>
      <c r="B753" t="s">
        <v>1538</v>
      </c>
      <c r="C753" s="3" t="s">
        <v>1539</v>
      </c>
      <c r="D753" s="11">
        <v>3600</v>
      </c>
      <c r="E753" s="11">
        <v>8363</v>
      </c>
      <c r="F753" s="12">
        <f t="shared" si="47"/>
        <v>2.3230555555555554</v>
      </c>
      <c r="G753" t="s">
        <v>20</v>
      </c>
      <c r="H753">
        <v>270</v>
      </c>
      <c r="I753" s="8">
        <f t="shared" si="4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6">
        <f t="shared" si="45"/>
        <v>42446.208333333328</v>
      </c>
      <c r="O753" s="1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 s="1"/>
      <c r="V753" s="1"/>
      <c r="W753" s="1"/>
      <c r="X753" s="1"/>
    </row>
    <row r="754" spans="1:24" x14ac:dyDescent="0.35">
      <c r="A754">
        <v>752</v>
      </c>
      <c r="B754" t="s">
        <v>1540</v>
      </c>
      <c r="C754" s="3" t="s">
        <v>1541</v>
      </c>
      <c r="D754" s="11">
        <v>5800</v>
      </c>
      <c r="E754" s="11">
        <v>5362</v>
      </c>
      <c r="F754" s="12">
        <f t="shared" si="47"/>
        <v>0.92448275862068963</v>
      </c>
      <c r="G754" t="s">
        <v>74</v>
      </c>
      <c r="H754">
        <v>114</v>
      </c>
      <c r="I754" s="8">
        <f t="shared" si="4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6">
        <f t="shared" si="45"/>
        <v>40395.208333333336</v>
      </c>
      <c r="O754" s="1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 s="1"/>
      <c r="V754" s="1"/>
      <c r="W754" s="1"/>
      <c r="X754" s="1"/>
    </row>
    <row r="755" spans="1:24" x14ac:dyDescent="0.35">
      <c r="A755">
        <v>753</v>
      </c>
      <c r="B755" t="s">
        <v>1542</v>
      </c>
      <c r="C755" s="3" t="s">
        <v>1543</v>
      </c>
      <c r="D755" s="11">
        <v>4700</v>
      </c>
      <c r="E755" s="11">
        <v>12065</v>
      </c>
      <c r="F755" s="12">
        <f t="shared" si="47"/>
        <v>2.5670212765957445</v>
      </c>
      <c r="G755" t="s">
        <v>20</v>
      </c>
      <c r="H755">
        <v>137</v>
      </c>
      <c r="I755" s="8">
        <f t="shared" si="4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6">
        <f t="shared" si="45"/>
        <v>40321.208333333336</v>
      </c>
      <c r="O755" s="1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 s="1"/>
      <c r="V755" s="1"/>
      <c r="W755" s="1"/>
      <c r="X755" s="1"/>
    </row>
    <row r="756" spans="1:24" x14ac:dyDescent="0.35">
      <c r="A756">
        <v>754</v>
      </c>
      <c r="B756" t="s">
        <v>1544</v>
      </c>
      <c r="C756" s="3" t="s">
        <v>1545</v>
      </c>
      <c r="D756" s="11">
        <v>70400</v>
      </c>
      <c r="E756" s="11">
        <v>118603</v>
      </c>
      <c r="F756" s="12">
        <f t="shared" si="47"/>
        <v>1.6847017045454546</v>
      </c>
      <c r="G756" t="s">
        <v>20</v>
      </c>
      <c r="H756">
        <v>3205</v>
      </c>
      <c r="I756" s="8">
        <f t="shared" si="4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6">
        <f t="shared" si="45"/>
        <v>41210.208333333336</v>
      </c>
      <c r="O756" s="1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 s="1"/>
      <c r="V756" s="1"/>
      <c r="W756" s="1"/>
      <c r="X756" s="1"/>
    </row>
    <row r="757" spans="1:24" x14ac:dyDescent="0.35">
      <c r="A757">
        <v>755</v>
      </c>
      <c r="B757" t="s">
        <v>1546</v>
      </c>
      <c r="C757" s="3" t="s">
        <v>1547</v>
      </c>
      <c r="D757" s="11">
        <v>4500</v>
      </c>
      <c r="E757" s="11">
        <v>7496</v>
      </c>
      <c r="F757" s="12">
        <f t="shared" si="47"/>
        <v>1.6657777777777778</v>
      </c>
      <c r="G757" t="s">
        <v>20</v>
      </c>
      <c r="H757">
        <v>288</v>
      </c>
      <c r="I757" s="8">
        <f t="shared" si="4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6">
        <f t="shared" si="45"/>
        <v>43096.25</v>
      </c>
      <c r="O757" s="1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 s="1"/>
      <c r="V757" s="1"/>
      <c r="W757" s="1"/>
      <c r="X757" s="1"/>
    </row>
    <row r="758" spans="1:24" x14ac:dyDescent="0.35">
      <c r="A758">
        <v>756</v>
      </c>
      <c r="B758" t="s">
        <v>1548</v>
      </c>
      <c r="C758" s="3" t="s">
        <v>1549</v>
      </c>
      <c r="D758" s="11">
        <v>1300</v>
      </c>
      <c r="E758" s="11">
        <v>10037</v>
      </c>
      <c r="F758" s="12">
        <f t="shared" si="47"/>
        <v>7.7207692307692311</v>
      </c>
      <c r="G758" t="s">
        <v>20</v>
      </c>
      <c r="H758">
        <v>148</v>
      </c>
      <c r="I758" s="8">
        <f t="shared" si="4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6">
        <f t="shared" ref="N758:N821" si="49">(((L758/60)/60)/24)+DATE(1970,1,1)</f>
        <v>42024.25</v>
      </c>
      <c r="O758" s="1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 s="1"/>
      <c r="V758" s="1"/>
      <c r="W758" s="1"/>
      <c r="X758" s="1"/>
    </row>
    <row r="759" spans="1:24" x14ac:dyDescent="0.35">
      <c r="A759">
        <v>757</v>
      </c>
      <c r="B759" t="s">
        <v>1550</v>
      </c>
      <c r="C759" s="3" t="s">
        <v>1551</v>
      </c>
      <c r="D759" s="11">
        <v>1400</v>
      </c>
      <c r="E759" s="11">
        <v>5696</v>
      </c>
      <c r="F759" s="12">
        <f t="shared" si="47"/>
        <v>4.0685714285714285</v>
      </c>
      <c r="G759" t="s">
        <v>20</v>
      </c>
      <c r="H759">
        <v>114</v>
      </c>
      <c r="I759" s="8">
        <f t="shared" si="4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6">
        <f t="shared" si="49"/>
        <v>40675.208333333336</v>
      </c>
      <c r="O759" s="17">
        <f t="shared" ref="O759:O822" si="50"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 s="1"/>
      <c r="V759" s="1"/>
      <c r="W759" s="1"/>
      <c r="X759" s="1"/>
    </row>
    <row r="760" spans="1:24" x14ac:dyDescent="0.35">
      <c r="A760">
        <v>758</v>
      </c>
      <c r="B760" t="s">
        <v>1552</v>
      </c>
      <c r="C760" s="3" t="s">
        <v>1553</v>
      </c>
      <c r="D760" s="11">
        <v>29600</v>
      </c>
      <c r="E760" s="11">
        <v>167005</v>
      </c>
      <c r="F760" s="12">
        <f t="shared" si="47"/>
        <v>5.6420608108108112</v>
      </c>
      <c r="G760" t="s">
        <v>20</v>
      </c>
      <c r="H760">
        <v>1518</v>
      </c>
      <c r="I760" s="8">
        <f t="shared" si="4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6">
        <f t="shared" si="49"/>
        <v>41936.208333333336</v>
      </c>
      <c r="O760" s="17">
        <f t="shared" si="50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 s="1"/>
      <c r="V760" s="1"/>
      <c r="W760" s="1"/>
      <c r="X760" s="1"/>
    </row>
    <row r="761" spans="1:24" ht="31" x14ac:dyDescent="0.35">
      <c r="A761">
        <v>759</v>
      </c>
      <c r="B761" t="s">
        <v>1554</v>
      </c>
      <c r="C761" s="3" t="s">
        <v>1555</v>
      </c>
      <c r="D761" s="11">
        <v>167500</v>
      </c>
      <c r="E761" s="11">
        <v>114615</v>
      </c>
      <c r="F761" s="12">
        <f t="shared" si="47"/>
        <v>0.6842686567164179</v>
      </c>
      <c r="G761" t="s">
        <v>14</v>
      </c>
      <c r="H761">
        <v>1274</v>
      </c>
      <c r="I761" s="8">
        <f t="shared" si="4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6">
        <f t="shared" si="49"/>
        <v>43136.25</v>
      </c>
      <c r="O761" s="17">
        <f t="shared" si="50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 s="1"/>
      <c r="V761" s="1"/>
      <c r="W761" s="1"/>
      <c r="X761" s="1"/>
    </row>
    <row r="762" spans="1:24" x14ac:dyDescent="0.35">
      <c r="A762">
        <v>760</v>
      </c>
      <c r="B762" t="s">
        <v>1556</v>
      </c>
      <c r="C762" s="3" t="s">
        <v>1557</v>
      </c>
      <c r="D762" s="11">
        <v>48300</v>
      </c>
      <c r="E762" s="11">
        <v>16592</v>
      </c>
      <c r="F762" s="12">
        <f t="shared" si="47"/>
        <v>0.34351966873706002</v>
      </c>
      <c r="G762" t="s">
        <v>14</v>
      </c>
      <c r="H762">
        <v>210</v>
      </c>
      <c r="I762" s="8">
        <f t="shared" si="4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6">
        <f t="shared" si="49"/>
        <v>43678.208333333328</v>
      </c>
      <c r="O762" s="17">
        <f t="shared" si="50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 s="1"/>
      <c r="V762" s="1"/>
      <c r="W762" s="1"/>
      <c r="X762" s="1"/>
    </row>
    <row r="763" spans="1:24" x14ac:dyDescent="0.35">
      <c r="A763">
        <v>761</v>
      </c>
      <c r="B763" t="s">
        <v>1558</v>
      </c>
      <c r="C763" s="3" t="s">
        <v>1559</v>
      </c>
      <c r="D763" s="11">
        <v>2200</v>
      </c>
      <c r="E763" s="11">
        <v>14420</v>
      </c>
      <c r="F763" s="12">
        <f t="shared" si="47"/>
        <v>6.5545454545454547</v>
      </c>
      <c r="G763" t="s">
        <v>20</v>
      </c>
      <c r="H763">
        <v>166</v>
      </c>
      <c r="I763" s="8">
        <f t="shared" si="4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6">
        <f t="shared" si="49"/>
        <v>42938.208333333328</v>
      </c>
      <c r="O763" s="17">
        <f t="shared" si="50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 s="1"/>
      <c r="V763" s="1"/>
      <c r="W763" s="1"/>
      <c r="X763" s="1"/>
    </row>
    <row r="764" spans="1:24" x14ac:dyDescent="0.35">
      <c r="A764">
        <v>762</v>
      </c>
      <c r="B764" t="s">
        <v>668</v>
      </c>
      <c r="C764" s="3" t="s">
        <v>1560</v>
      </c>
      <c r="D764" s="11">
        <v>3500</v>
      </c>
      <c r="E764" s="11">
        <v>6204</v>
      </c>
      <c r="F764" s="12">
        <f t="shared" si="47"/>
        <v>1.7725714285714285</v>
      </c>
      <c r="G764" t="s">
        <v>20</v>
      </c>
      <c r="H764">
        <v>100</v>
      </c>
      <c r="I764" s="8">
        <f t="shared" si="48"/>
        <v>62.04</v>
      </c>
      <c r="J764" t="s">
        <v>26</v>
      </c>
      <c r="K764" t="s">
        <v>27</v>
      </c>
      <c r="L764">
        <v>1354082400</v>
      </c>
      <c r="M764">
        <v>1355032800</v>
      </c>
      <c r="N764" s="16">
        <f t="shared" si="49"/>
        <v>41241.25</v>
      </c>
      <c r="O764" s="17">
        <f t="shared" si="50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 s="1"/>
      <c r="V764" s="1"/>
      <c r="W764" s="1"/>
      <c r="X764" s="1"/>
    </row>
    <row r="765" spans="1:24" x14ac:dyDescent="0.35">
      <c r="A765">
        <v>763</v>
      </c>
      <c r="B765" t="s">
        <v>1561</v>
      </c>
      <c r="C765" s="3" t="s">
        <v>1562</v>
      </c>
      <c r="D765" s="11">
        <v>5600</v>
      </c>
      <c r="E765" s="11">
        <v>6338</v>
      </c>
      <c r="F765" s="12">
        <f t="shared" si="47"/>
        <v>1.1317857142857144</v>
      </c>
      <c r="G765" t="s">
        <v>20</v>
      </c>
      <c r="H765">
        <v>235</v>
      </c>
      <c r="I765" s="8">
        <f t="shared" si="4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6">
        <f t="shared" si="49"/>
        <v>41037.208333333336</v>
      </c>
      <c r="O765" s="17">
        <f t="shared" si="50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 s="1"/>
      <c r="V765" s="1"/>
      <c r="W765" s="1"/>
      <c r="X765" s="1"/>
    </row>
    <row r="766" spans="1:24" ht="31" x14ac:dyDescent="0.35">
      <c r="A766">
        <v>764</v>
      </c>
      <c r="B766" t="s">
        <v>1563</v>
      </c>
      <c r="C766" s="3" t="s">
        <v>1564</v>
      </c>
      <c r="D766" s="11">
        <v>1100</v>
      </c>
      <c r="E766" s="11">
        <v>8010</v>
      </c>
      <c r="F766" s="12">
        <f t="shared" si="47"/>
        <v>7.2818181818181822</v>
      </c>
      <c r="G766" t="s">
        <v>20</v>
      </c>
      <c r="H766">
        <v>148</v>
      </c>
      <c r="I766" s="8">
        <f t="shared" si="4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6">
        <f t="shared" si="49"/>
        <v>40676.208333333336</v>
      </c>
      <c r="O766" s="17">
        <f t="shared" si="50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 s="1"/>
      <c r="V766" s="1"/>
      <c r="W766" s="1"/>
      <c r="X766" s="1"/>
    </row>
    <row r="767" spans="1:24" x14ac:dyDescent="0.35">
      <c r="A767">
        <v>765</v>
      </c>
      <c r="B767" t="s">
        <v>1565</v>
      </c>
      <c r="C767" s="3" t="s">
        <v>1566</v>
      </c>
      <c r="D767" s="11">
        <v>3900</v>
      </c>
      <c r="E767" s="11">
        <v>8125</v>
      </c>
      <c r="F767" s="12">
        <f t="shared" si="47"/>
        <v>2.0833333333333335</v>
      </c>
      <c r="G767" t="s">
        <v>20</v>
      </c>
      <c r="H767">
        <v>198</v>
      </c>
      <c r="I767" s="8">
        <f t="shared" si="4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6">
        <f t="shared" si="49"/>
        <v>42840.208333333328</v>
      </c>
      <c r="O767" s="17">
        <f t="shared" si="50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 s="1"/>
      <c r="V767" s="1"/>
      <c r="W767" s="1"/>
      <c r="X767" s="1"/>
    </row>
    <row r="768" spans="1:24" ht="31" x14ac:dyDescent="0.35">
      <c r="A768">
        <v>766</v>
      </c>
      <c r="B768" t="s">
        <v>1567</v>
      </c>
      <c r="C768" s="3" t="s">
        <v>1568</v>
      </c>
      <c r="D768" s="11">
        <v>43800</v>
      </c>
      <c r="E768" s="11">
        <v>13653</v>
      </c>
      <c r="F768" s="12">
        <f t="shared" si="47"/>
        <v>0.31171232876712329</v>
      </c>
      <c r="G768" t="s">
        <v>14</v>
      </c>
      <c r="H768">
        <v>248</v>
      </c>
      <c r="I768" s="8">
        <f t="shared" si="4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6">
        <f t="shared" si="49"/>
        <v>43362.208333333328</v>
      </c>
      <c r="O768" s="17">
        <f t="shared" si="50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 s="1"/>
      <c r="V768" s="1"/>
      <c r="W768" s="1"/>
      <c r="X768" s="1"/>
    </row>
    <row r="769" spans="1:24" x14ac:dyDescent="0.35">
      <c r="A769">
        <v>767</v>
      </c>
      <c r="B769" t="s">
        <v>1569</v>
      </c>
      <c r="C769" s="3" t="s">
        <v>1570</v>
      </c>
      <c r="D769" s="11">
        <v>97200</v>
      </c>
      <c r="E769" s="11">
        <v>55372</v>
      </c>
      <c r="F769" s="12">
        <f t="shared" si="47"/>
        <v>0.56967078189300413</v>
      </c>
      <c r="G769" t="s">
        <v>14</v>
      </c>
      <c r="H769">
        <v>513</v>
      </c>
      <c r="I769" s="8">
        <f t="shared" si="4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6">
        <f t="shared" si="49"/>
        <v>42283.208333333328</v>
      </c>
      <c r="O769" s="17">
        <f t="shared" si="50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 s="1"/>
      <c r="V769" s="1"/>
      <c r="W769" s="1"/>
      <c r="X769" s="1"/>
    </row>
    <row r="770" spans="1:24" x14ac:dyDescent="0.35">
      <c r="A770">
        <v>768</v>
      </c>
      <c r="B770" t="s">
        <v>1571</v>
      </c>
      <c r="C770" s="3" t="s">
        <v>1572</v>
      </c>
      <c r="D770" s="11">
        <v>4800</v>
      </c>
      <c r="E770" s="11">
        <v>11088</v>
      </c>
      <c r="F770" s="12">
        <f t="shared" si="47"/>
        <v>2.31</v>
      </c>
      <c r="G770" t="s">
        <v>20</v>
      </c>
      <c r="H770">
        <v>150</v>
      </c>
      <c r="I770" s="8">
        <f t="shared" si="48"/>
        <v>73.92</v>
      </c>
      <c r="J770" t="s">
        <v>21</v>
      </c>
      <c r="K770" t="s">
        <v>22</v>
      </c>
      <c r="L770">
        <v>1386741600</v>
      </c>
      <c r="M770">
        <v>1388037600</v>
      </c>
      <c r="N770" s="16">
        <f t="shared" si="49"/>
        <v>41619.25</v>
      </c>
      <c r="O770" s="17">
        <f t="shared" si="50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 s="1"/>
      <c r="V770" s="1"/>
      <c r="W770" s="1"/>
      <c r="X770" s="1"/>
    </row>
    <row r="771" spans="1:24" x14ac:dyDescent="0.35">
      <c r="A771">
        <v>769</v>
      </c>
      <c r="B771" t="s">
        <v>1573</v>
      </c>
      <c r="C771" s="3" t="s">
        <v>1574</v>
      </c>
      <c r="D771" s="11">
        <v>125600</v>
      </c>
      <c r="E771" s="11">
        <v>109106</v>
      </c>
      <c r="F771" s="12">
        <f t="shared" ref="F771:F834" si="51">E771/D771</f>
        <v>0.86867834394904464</v>
      </c>
      <c r="G771" t="s">
        <v>14</v>
      </c>
      <c r="H771">
        <v>3410</v>
      </c>
      <c r="I771" s="8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6">
        <f t="shared" si="49"/>
        <v>41501.208333333336</v>
      </c>
      <c r="O771" s="17">
        <f t="shared" si="5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 s="1"/>
      <c r="V771" s="1"/>
      <c r="W771" s="1"/>
      <c r="X771" s="1"/>
    </row>
    <row r="772" spans="1:24" x14ac:dyDescent="0.35">
      <c r="A772">
        <v>770</v>
      </c>
      <c r="B772" t="s">
        <v>1575</v>
      </c>
      <c r="C772" s="3" t="s">
        <v>1576</v>
      </c>
      <c r="D772" s="11">
        <v>4300</v>
      </c>
      <c r="E772" s="11">
        <v>11642</v>
      </c>
      <c r="F772" s="12">
        <f t="shared" si="51"/>
        <v>2.7074418604651163</v>
      </c>
      <c r="G772" t="s">
        <v>20</v>
      </c>
      <c r="H772">
        <v>216</v>
      </c>
      <c r="I772" s="8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6">
        <f t="shared" si="49"/>
        <v>41743.208333333336</v>
      </c>
      <c r="O772" s="1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 s="1"/>
      <c r="V772" s="1"/>
      <c r="W772" s="1"/>
      <c r="X772" s="1"/>
    </row>
    <row r="773" spans="1:24" x14ac:dyDescent="0.35">
      <c r="A773">
        <v>771</v>
      </c>
      <c r="B773" t="s">
        <v>1577</v>
      </c>
      <c r="C773" s="3" t="s">
        <v>1578</v>
      </c>
      <c r="D773" s="11">
        <v>5600</v>
      </c>
      <c r="E773" s="11">
        <v>2769</v>
      </c>
      <c r="F773" s="12">
        <f t="shared" si="51"/>
        <v>0.49446428571428569</v>
      </c>
      <c r="G773" t="s">
        <v>74</v>
      </c>
      <c r="H773">
        <v>26</v>
      </c>
      <c r="I773" s="8">
        <f t="shared" ref="I773:I836" si="52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6">
        <f t="shared" si="49"/>
        <v>43491.25</v>
      </c>
      <c r="O773" s="1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 s="1"/>
      <c r="V773" s="1"/>
      <c r="W773" s="1"/>
      <c r="X773" s="1"/>
    </row>
    <row r="774" spans="1:24" x14ac:dyDescent="0.35">
      <c r="A774">
        <v>772</v>
      </c>
      <c r="B774" t="s">
        <v>1579</v>
      </c>
      <c r="C774" s="3" t="s">
        <v>1580</v>
      </c>
      <c r="D774" s="11">
        <v>149600</v>
      </c>
      <c r="E774" s="11">
        <v>169586</v>
      </c>
      <c r="F774" s="12">
        <f t="shared" si="51"/>
        <v>1.1335962566844919</v>
      </c>
      <c r="G774" t="s">
        <v>20</v>
      </c>
      <c r="H774">
        <v>5139</v>
      </c>
      <c r="I774" s="8">
        <f t="shared" si="5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6">
        <f t="shared" si="49"/>
        <v>43505.25</v>
      </c>
      <c r="O774" s="1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 s="1"/>
      <c r="V774" s="1"/>
      <c r="W774" s="1"/>
      <c r="X774" s="1"/>
    </row>
    <row r="775" spans="1:24" x14ac:dyDescent="0.35">
      <c r="A775">
        <v>773</v>
      </c>
      <c r="B775" t="s">
        <v>1581</v>
      </c>
      <c r="C775" s="3" t="s">
        <v>1582</v>
      </c>
      <c r="D775" s="11">
        <v>53100</v>
      </c>
      <c r="E775" s="11">
        <v>101185</v>
      </c>
      <c r="F775" s="12">
        <f t="shared" si="51"/>
        <v>1.9055555555555554</v>
      </c>
      <c r="G775" t="s">
        <v>20</v>
      </c>
      <c r="H775">
        <v>2353</v>
      </c>
      <c r="I775" s="8">
        <f t="shared" si="5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6">
        <f t="shared" si="49"/>
        <v>42838.208333333328</v>
      </c>
      <c r="O775" s="1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 s="1"/>
      <c r="V775" s="1"/>
      <c r="W775" s="1"/>
      <c r="X775" s="1"/>
    </row>
    <row r="776" spans="1:24" x14ac:dyDescent="0.35">
      <c r="A776">
        <v>774</v>
      </c>
      <c r="B776" t="s">
        <v>1583</v>
      </c>
      <c r="C776" s="3" t="s">
        <v>1584</v>
      </c>
      <c r="D776" s="11">
        <v>5000</v>
      </c>
      <c r="E776" s="11">
        <v>6775</v>
      </c>
      <c r="F776" s="12">
        <f t="shared" si="51"/>
        <v>1.355</v>
      </c>
      <c r="G776" t="s">
        <v>20</v>
      </c>
      <c r="H776">
        <v>78</v>
      </c>
      <c r="I776" s="8">
        <f t="shared" si="5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6">
        <f t="shared" si="49"/>
        <v>42513.208333333328</v>
      </c>
      <c r="O776" s="1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 s="1"/>
      <c r="V776" s="1"/>
      <c r="W776" s="1"/>
      <c r="X776" s="1"/>
    </row>
    <row r="777" spans="1:24" ht="31" x14ac:dyDescent="0.35">
      <c r="A777">
        <v>775</v>
      </c>
      <c r="B777" t="s">
        <v>1585</v>
      </c>
      <c r="C777" s="3" t="s">
        <v>1586</v>
      </c>
      <c r="D777" s="11">
        <v>9400</v>
      </c>
      <c r="E777" s="11">
        <v>968</v>
      </c>
      <c r="F777" s="12">
        <f t="shared" si="51"/>
        <v>0.10297872340425532</v>
      </c>
      <c r="G777" t="s">
        <v>14</v>
      </c>
      <c r="H777">
        <v>10</v>
      </c>
      <c r="I777" s="8">
        <f t="shared" si="52"/>
        <v>96.8</v>
      </c>
      <c r="J777" t="s">
        <v>21</v>
      </c>
      <c r="K777" t="s">
        <v>22</v>
      </c>
      <c r="L777">
        <v>1415253600</v>
      </c>
      <c r="M777">
        <v>1416117600</v>
      </c>
      <c r="N777" s="16">
        <f t="shared" si="49"/>
        <v>41949.25</v>
      </c>
      <c r="O777" s="1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 s="1"/>
      <c r="V777" s="1"/>
      <c r="W777" s="1"/>
      <c r="X777" s="1"/>
    </row>
    <row r="778" spans="1:24" x14ac:dyDescent="0.35">
      <c r="A778">
        <v>776</v>
      </c>
      <c r="B778" t="s">
        <v>1587</v>
      </c>
      <c r="C778" s="3" t="s">
        <v>1588</v>
      </c>
      <c r="D778" s="11">
        <v>110800</v>
      </c>
      <c r="E778" s="11">
        <v>72623</v>
      </c>
      <c r="F778" s="12">
        <f t="shared" si="51"/>
        <v>0.65544223826714798</v>
      </c>
      <c r="G778" t="s">
        <v>14</v>
      </c>
      <c r="H778">
        <v>2201</v>
      </c>
      <c r="I778" s="8">
        <f t="shared" si="5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6">
        <f t="shared" si="49"/>
        <v>43650.208333333328</v>
      </c>
      <c r="O778" s="1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 s="1"/>
      <c r="V778" s="1"/>
      <c r="W778" s="1"/>
      <c r="X778" s="1"/>
    </row>
    <row r="779" spans="1:24" x14ac:dyDescent="0.35">
      <c r="A779">
        <v>777</v>
      </c>
      <c r="B779" t="s">
        <v>1589</v>
      </c>
      <c r="C779" s="3" t="s">
        <v>1590</v>
      </c>
      <c r="D779" s="11">
        <v>93800</v>
      </c>
      <c r="E779" s="11">
        <v>45987</v>
      </c>
      <c r="F779" s="12">
        <f t="shared" si="51"/>
        <v>0.49026652452025588</v>
      </c>
      <c r="G779" t="s">
        <v>14</v>
      </c>
      <c r="H779">
        <v>676</v>
      </c>
      <c r="I779" s="8">
        <f t="shared" si="5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6">
        <f t="shared" si="49"/>
        <v>40809.208333333336</v>
      </c>
      <c r="O779" s="1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 s="1"/>
      <c r="V779" s="1"/>
      <c r="W779" s="1"/>
      <c r="X779" s="1"/>
    </row>
    <row r="780" spans="1:24" x14ac:dyDescent="0.35">
      <c r="A780">
        <v>778</v>
      </c>
      <c r="B780" t="s">
        <v>1591</v>
      </c>
      <c r="C780" s="3" t="s">
        <v>1592</v>
      </c>
      <c r="D780" s="11">
        <v>1300</v>
      </c>
      <c r="E780" s="11">
        <v>10243</v>
      </c>
      <c r="F780" s="12">
        <f t="shared" si="51"/>
        <v>7.8792307692307695</v>
      </c>
      <c r="G780" t="s">
        <v>20</v>
      </c>
      <c r="H780">
        <v>174</v>
      </c>
      <c r="I780" s="8">
        <f t="shared" si="5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6">
        <f t="shared" si="49"/>
        <v>40768.208333333336</v>
      </c>
      <c r="O780" s="1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 s="1"/>
      <c r="V780" s="1"/>
      <c r="W780" s="1"/>
      <c r="X780" s="1"/>
    </row>
    <row r="781" spans="1:24" x14ac:dyDescent="0.35">
      <c r="A781">
        <v>779</v>
      </c>
      <c r="B781" t="s">
        <v>1593</v>
      </c>
      <c r="C781" s="3" t="s">
        <v>1594</v>
      </c>
      <c r="D781" s="11">
        <v>108700</v>
      </c>
      <c r="E781" s="11">
        <v>87293</v>
      </c>
      <c r="F781" s="12">
        <f t="shared" si="51"/>
        <v>0.80306347746090156</v>
      </c>
      <c r="G781" t="s">
        <v>14</v>
      </c>
      <c r="H781">
        <v>831</v>
      </c>
      <c r="I781" s="8">
        <f t="shared" si="5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6">
        <f t="shared" si="49"/>
        <v>42230.208333333328</v>
      </c>
      <c r="O781" s="1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 s="1"/>
      <c r="V781" s="1"/>
      <c r="W781" s="1"/>
      <c r="X781" s="1"/>
    </row>
    <row r="782" spans="1:24" x14ac:dyDescent="0.35">
      <c r="A782">
        <v>780</v>
      </c>
      <c r="B782" t="s">
        <v>1595</v>
      </c>
      <c r="C782" s="3" t="s">
        <v>1596</v>
      </c>
      <c r="D782" s="11">
        <v>5100</v>
      </c>
      <c r="E782" s="11">
        <v>5421</v>
      </c>
      <c r="F782" s="12">
        <f t="shared" si="51"/>
        <v>1.0629411764705883</v>
      </c>
      <c r="G782" t="s">
        <v>20</v>
      </c>
      <c r="H782">
        <v>164</v>
      </c>
      <c r="I782" s="8">
        <f t="shared" si="5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6">
        <f t="shared" si="49"/>
        <v>42573.208333333328</v>
      </c>
      <c r="O782" s="1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 s="1"/>
      <c r="V782" s="1"/>
      <c r="W782" s="1"/>
      <c r="X782" s="1"/>
    </row>
    <row r="783" spans="1:24" x14ac:dyDescent="0.35">
      <c r="A783">
        <v>781</v>
      </c>
      <c r="B783" t="s">
        <v>1597</v>
      </c>
      <c r="C783" s="3" t="s">
        <v>1598</v>
      </c>
      <c r="D783" s="11">
        <v>8700</v>
      </c>
      <c r="E783" s="11">
        <v>4414</v>
      </c>
      <c r="F783" s="12">
        <f t="shared" si="51"/>
        <v>0.50735632183908042</v>
      </c>
      <c r="G783" t="s">
        <v>74</v>
      </c>
      <c r="H783">
        <v>56</v>
      </c>
      <c r="I783" s="8">
        <f t="shared" si="5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6">
        <f t="shared" si="49"/>
        <v>40482.208333333336</v>
      </c>
      <c r="O783" s="1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 s="1"/>
      <c r="V783" s="1"/>
      <c r="W783" s="1"/>
      <c r="X783" s="1"/>
    </row>
    <row r="784" spans="1:24" x14ac:dyDescent="0.35">
      <c r="A784">
        <v>782</v>
      </c>
      <c r="B784" t="s">
        <v>1599</v>
      </c>
      <c r="C784" s="3" t="s">
        <v>1600</v>
      </c>
      <c r="D784" s="11">
        <v>5100</v>
      </c>
      <c r="E784" s="11">
        <v>10981</v>
      </c>
      <c r="F784" s="12">
        <f t="shared" si="51"/>
        <v>2.153137254901961</v>
      </c>
      <c r="G784" t="s">
        <v>20</v>
      </c>
      <c r="H784">
        <v>161</v>
      </c>
      <c r="I784" s="8">
        <f t="shared" si="5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6">
        <f t="shared" si="49"/>
        <v>40603.25</v>
      </c>
      <c r="O784" s="1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 s="1"/>
      <c r="V784" s="1"/>
      <c r="W784" s="1"/>
      <c r="X784" s="1"/>
    </row>
    <row r="785" spans="1:24" x14ac:dyDescent="0.35">
      <c r="A785">
        <v>783</v>
      </c>
      <c r="B785" t="s">
        <v>1601</v>
      </c>
      <c r="C785" s="3" t="s">
        <v>1602</v>
      </c>
      <c r="D785" s="11">
        <v>7400</v>
      </c>
      <c r="E785" s="11">
        <v>10451</v>
      </c>
      <c r="F785" s="12">
        <f t="shared" si="51"/>
        <v>1.4122972972972974</v>
      </c>
      <c r="G785" t="s">
        <v>20</v>
      </c>
      <c r="H785">
        <v>138</v>
      </c>
      <c r="I785" s="8">
        <f t="shared" si="5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6">
        <f t="shared" si="49"/>
        <v>41625.25</v>
      </c>
      <c r="O785" s="1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 s="1"/>
      <c r="V785" s="1"/>
      <c r="W785" s="1"/>
      <c r="X785" s="1"/>
    </row>
    <row r="786" spans="1:24" x14ac:dyDescent="0.35">
      <c r="A786">
        <v>784</v>
      </c>
      <c r="B786" t="s">
        <v>1603</v>
      </c>
      <c r="C786" s="3" t="s">
        <v>1604</v>
      </c>
      <c r="D786" s="11">
        <v>88900</v>
      </c>
      <c r="E786" s="11">
        <v>102535</v>
      </c>
      <c r="F786" s="12">
        <f t="shared" si="51"/>
        <v>1.1533745781777278</v>
      </c>
      <c r="G786" t="s">
        <v>20</v>
      </c>
      <c r="H786">
        <v>3308</v>
      </c>
      <c r="I786" s="8">
        <f t="shared" si="5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6">
        <f t="shared" si="49"/>
        <v>42435.25</v>
      </c>
      <c r="O786" s="1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 s="1"/>
      <c r="V786" s="1"/>
      <c r="W786" s="1"/>
      <c r="X786" s="1"/>
    </row>
    <row r="787" spans="1:24" ht="31" x14ac:dyDescent="0.35">
      <c r="A787">
        <v>785</v>
      </c>
      <c r="B787" t="s">
        <v>1605</v>
      </c>
      <c r="C787" s="3" t="s">
        <v>1606</v>
      </c>
      <c r="D787" s="11">
        <v>6700</v>
      </c>
      <c r="E787" s="11">
        <v>12939</v>
      </c>
      <c r="F787" s="12">
        <f t="shared" si="51"/>
        <v>1.9311940298507462</v>
      </c>
      <c r="G787" t="s">
        <v>20</v>
      </c>
      <c r="H787">
        <v>127</v>
      </c>
      <c r="I787" s="8">
        <f t="shared" si="5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6">
        <f t="shared" si="49"/>
        <v>43582.208333333328</v>
      </c>
      <c r="O787" s="1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 s="1"/>
      <c r="V787" s="1"/>
      <c r="W787" s="1"/>
      <c r="X787" s="1"/>
    </row>
    <row r="788" spans="1:24" x14ac:dyDescent="0.35">
      <c r="A788">
        <v>786</v>
      </c>
      <c r="B788" t="s">
        <v>1607</v>
      </c>
      <c r="C788" s="3" t="s">
        <v>1608</v>
      </c>
      <c r="D788" s="11">
        <v>1500</v>
      </c>
      <c r="E788" s="11">
        <v>10946</v>
      </c>
      <c r="F788" s="12">
        <f t="shared" si="51"/>
        <v>7.2973333333333334</v>
      </c>
      <c r="G788" t="s">
        <v>20</v>
      </c>
      <c r="H788">
        <v>207</v>
      </c>
      <c r="I788" s="8">
        <f t="shared" si="5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6">
        <f t="shared" si="49"/>
        <v>43186.208333333328</v>
      </c>
      <c r="O788" s="1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 s="1"/>
      <c r="V788" s="1"/>
      <c r="W788" s="1"/>
      <c r="X788" s="1"/>
    </row>
    <row r="789" spans="1:24" x14ac:dyDescent="0.35">
      <c r="A789">
        <v>787</v>
      </c>
      <c r="B789" t="s">
        <v>1609</v>
      </c>
      <c r="C789" s="3" t="s">
        <v>1610</v>
      </c>
      <c r="D789" s="11">
        <v>61200</v>
      </c>
      <c r="E789" s="11">
        <v>60994</v>
      </c>
      <c r="F789" s="12">
        <f t="shared" si="51"/>
        <v>0.99663398692810456</v>
      </c>
      <c r="G789" t="s">
        <v>14</v>
      </c>
      <c r="H789">
        <v>859</v>
      </c>
      <c r="I789" s="8">
        <f t="shared" si="5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6">
        <f t="shared" si="49"/>
        <v>40684.208333333336</v>
      </c>
      <c r="O789" s="1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 s="1"/>
      <c r="V789" s="1"/>
      <c r="W789" s="1"/>
      <c r="X789" s="1"/>
    </row>
    <row r="790" spans="1:24" x14ac:dyDescent="0.35">
      <c r="A790">
        <v>788</v>
      </c>
      <c r="B790" t="s">
        <v>1611</v>
      </c>
      <c r="C790" s="3" t="s">
        <v>1612</v>
      </c>
      <c r="D790" s="11">
        <v>3600</v>
      </c>
      <c r="E790" s="11">
        <v>3174</v>
      </c>
      <c r="F790" s="12">
        <f t="shared" si="51"/>
        <v>0.88166666666666671</v>
      </c>
      <c r="G790" t="s">
        <v>47</v>
      </c>
      <c r="H790">
        <v>31</v>
      </c>
      <c r="I790" s="8">
        <f t="shared" si="5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6">
        <f t="shared" si="49"/>
        <v>41202.208333333336</v>
      </c>
      <c r="O790" s="1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 s="1"/>
      <c r="V790" s="1"/>
      <c r="W790" s="1"/>
      <c r="X790" s="1"/>
    </row>
    <row r="791" spans="1:24" x14ac:dyDescent="0.35">
      <c r="A791">
        <v>789</v>
      </c>
      <c r="B791" t="s">
        <v>1613</v>
      </c>
      <c r="C791" s="3" t="s">
        <v>1614</v>
      </c>
      <c r="D791" s="11">
        <v>9000</v>
      </c>
      <c r="E791" s="11">
        <v>3351</v>
      </c>
      <c r="F791" s="12">
        <f t="shared" si="51"/>
        <v>0.37233333333333335</v>
      </c>
      <c r="G791" t="s">
        <v>14</v>
      </c>
      <c r="H791">
        <v>45</v>
      </c>
      <c r="I791" s="8">
        <f t="shared" si="5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6">
        <f t="shared" si="49"/>
        <v>41786.208333333336</v>
      </c>
      <c r="O791" s="1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 s="1"/>
      <c r="V791" s="1"/>
      <c r="W791" s="1"/>
      <c r="X791" s="1"/>
    </row>
    <row r="792" spans="1:24" x14ac:dyDescent="0.35">
      <c r="A792">
        <v>790</v>
      </c>
      <c r="B792" t="s">
        <v>1615</v>
      </c>
      <c r="C792" s="3" t="s">
        <v>1616</v>
      </c>
      <c r="D792" s="11">
        <v>185900</v>
      </c>
      <c r="E792" s="11">
        <v>56774</v>
      </c>
      <c r="F792" s="12">
        <f t="shared" si="51"/>
        <v>0.30540075309306081</v>
      </c>
      <c r="G792" t="s">
        <v>74</v>
      </c>
      <c r="H792">
        <v>1113</v>
      </c>
      <c r="I792" s="8">
        <f t="shared" si="5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6">
        <f t="shared" si="49"/>
        <v>40223.25</v>
      </c>
      <c r="O792" s="1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 s="1"/>
      <c r="V792" s="1"/>
      <c r="W792" s="1"/>
      <c r="X792" s="1"/>
    </row>
    <row r="793" spans="1:24" x14ac:dyDescent="0.35">
      <c r="A793">
        <v>791</v>
      </c>
      <c r="B793" t="s">
        <v>1617</v>
      </c>
      <c r="C793" s="3" t="s">
        <v>1618</v>
      </c>
      <c r="D793" s="11">
        <v>2100</v>
      </c>
      <c r="E793" s="11">
        <v>540</v>
      </c>
      <c r="F793" s="12">
        <f t="shared" si="51"/>
        <v>0.25714285714285712</v>
      </c>
      <c r="G793" t="s">
        <v>14</v>
      </c>
      <c r="H793">
        <v>6</v>
      </c>
      <c r="I793" s="8">
        <f t="shared" si="52"/>
        <v>90</v>
      </c>
      <c r="J793" t="s">
        <v>21</v>
      </c>
      <c r="K793" t="s">
        <v>22</v>
      </c>
      <c r="L793">
        <v>1481436000</v>
      </c>
      <c r="M793">
        <v>1482818400</v>
      </c>
      <c r="N793" s="16">
        <f t="shared" si="49"/>
        <v>42715.25</v>
      </c>
      <c r="O793" s="1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 s="1"/>
      <c r="V793" s="1"/>
      <c r="W793" s="1"/>
      <c r="X793" s="1"/>
    </row>
    <row r="794" spans="1:24" x14ac:dyDescent="0.35">
      <c r="A794">
        <v>792</v>
      </c>
      <c r="B794" t="s">
        <v>1619</v>
      </c>
      <c r="C794" s="3" t="s">
        <v>1620</v>
      </c>
      <c r="D794" s="11">
        <v>2000</v>
      </c>
      <c r="E794" s="11">
        <v>680</v>
      </c>
      <c r="F794" s="12">
        <f t="shared" si="51"/>
        <v>0.34</v>
      </c>
      <c r="G794" t="s">
        <v>14</v>
      </c>
      <c r="H794">
        <v>7</v>
      </c>
      <c r="I794" s="8">
        <f t="shared" si="5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6">
        <f t="shared" si="49"/>
        <v>41451.208333333336</v>
      </c>
      <c r="O794" s="1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 s="1"/>
      <c r="V794" s="1"/>
      <c r="W794" s="1"/>
      <c r="X794" s="1"/>
    </row>
    <row r="795" spans="1:24" x14ac:dyDescent="0.35">
      <c r="A795">
        <v>793</v>
      </c>
      <c r="B795" t="s">
        <v>1621</v>
      </c>
      <c r="C795" s="3" t="s">
        <v>1622</v>
      </c>
      <c r="D795" s="11">
        <v>1100</v>
      </c>
      <c r="E795" s="11">
        <v>13045</v>
      </c>
      <c r="F795" s="12">
        <f t="shared" si="51"/>
        <v>11.859090909090909</v>
      </c>
      <c r="G795" t="s">
        <v>20</v>
      </c>
      <c r="H795">
        <v>181</v>
      </c>
      <c r="I795" s="8">
        <f t="shared" si="5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6">
        <f t="shared" si="49"/>
        <v>41450.208333333336</v>
      </c>
      <c r="O795" s="1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 s="1"/>
      <c r="V795" s="1"/>
      <c r="W795" s="1"/>
      <c r="X795" s="1"/>
    </row>
    <row r="796" spans="1:24" x14ac:dyDescent="0.35">
      <c r="A796">
        <v>794</v>
      </c>
      <c r="B796" t="s">
        <v>1623</v>
      </c>
      <c r="C796" s="3" t="s">
        <v>1624</v>
      </c>
      <c r="D796" s="11">
        <v>6600</v>
      </c>
      <c r="E796" s="11">
        <v>8276</v>
      </c>
      <c r="F796" s="12">
        <f t="shared" si="51"/>
        <v>1.2539393939393939</v>
      </c>
      <c r="G796" t="s">
        <v>20</v>
      </c>
      <c r="H796">
        <v>110</v>
      </c>
      <c r="I796" s="8">
        <f t="shared" si="5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6">
        <f t="shared" si="49"/>
        <v>43091.25</v>
      </c>
      <c r="O796" s="1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 s="1"/>
      <c r="V796" s="1"/>
      <c r="W796" s="1"/>
      <c r="X796" s="1"/>
    </row>
    <row r="797" spans="1:24" ht="31" x14ac:dyDescent="0.35">
      <c r="A797">
        <v>795</v>
      </c>
      <c r="B797" t="s">
        <v>1625</v>
      </c>
      <c r="C797" s="3" t="s">
        <v>1626</v>
      </c>
      <c r="D797" s="11">
        <v>7100</v>
      </c>
      <c r="E797" s="11">
        <v>1022</v>
      </c>
      <c r="F797" s="12">
        <f t="shared" si="51"/>
        <v>0.14394366197183098</v>
      </c>
      <c r="G797" t="s">
        <v>14</v>
      </c>
      <c r="H797">
        <v>31</v>
      </c>
      <c r="I797" s="8">
        <f t="shared" si="5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6">
        <f t="shared" si="49"/>
        <v>42675.208333333328</v>
      </c>
      <c r="O797" s="1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 s="1"/>
      <c r="V797" s="1"/>
      <c r="W797" s="1"/>
      <c r="X797" s="1"/>
    </row>
    <row r="798" spans="1:24" x14ac:dyDescent="0.35">
      <c r="A798">
        <v>796</v>
      </c>
      <c r="B798" t="s">
        <v>1627</v>
      </c>
      <c r="C798" s="3" t="s">
        <v>1628</v>
      </c>
      <c r="D798" s="11">
        <v>7800</v>
      </c>
      <c r="E798" s="11">
        <v>4275</v>
      </c>
      <c r="F798" s="12">
        <f t="shared" si="51"/>
        <v>0.54807692307692313</v>
      </c>
      <c r="G798" t="s">
        <v>14</v>
      </c>
      <c r="H798">
        <v>78</v>
      </c>
      <c r="I798" s="8">
        <f t="shared" si="5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6">
        <f t="shared" si="49"/>
        <v>41859.208333333336</v>
      </c>
      <c r="O798" s="1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 s="1"/>
      <c r="V798" s="1"/>
      <c r="W798" s="1"/>
      <c r="X798" s="1"/>
    </row>
    <row r="799" spans="1:24" x14ac:dyDescent="0.35">
      <c r="A799">
        <v>797</v>
      </c>
      <c r="B799" t="s">
        <v>1629</v>
      </c>
      <c r="C799" s="3" t="s">
        <v>1630</v>
      </c>
      <c r="D799" s="11">
        <v>7600</v>
      </c>
      <c r="E799" s="11">
        <v>8332</v>
      </c>
      <c r="F799" s="12">
        <f t="shared" si="51"/>
        <v>1.0963157894736841</v>
      </c>
      <c r="G799" t="s">
        <v>20</v>
      </c>
      <c r="H799">
        <v>185</v>
      </c>
      <c r="I799" s="8">
        <f t="shared" si="5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6">
        <f t="shared" si="49"/>
        <v>43464.25</v>
      </c>
      <c r="O799" s="1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 s="1"/>
      <c r="V799" s="1"/>
      <c r="W799" s="1"/>
      <c r="X799" s="1"/>
    </row>
    <row r="800" spans="1:24" x14ac:dyDescent="0.35">
      <c r="A800">
        <v>798</v>
      </c>
      <c r="B800" t="s">
        <v>1631</v>
      </c>
      <c r="C800" s="3" t="s">
        <v>1632</v>
      </c>
      <c r="D800" s="11">
        <v>3400</v>
      </c>
      <c r="E800" s="11">
        <v>6408</v>
      </c>
      <c r="F800" s="12">
        <f t="shared" si="51"/>
        <v>1.8847058823529412</v>
      </c>
      <c r="G800" t="s">
        <v>20</v>
      </c>
      <c r="H800">
        <v>121</v>
      </c>
      <c r="I800" s="8">
        <f t="shared" si="5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6">
        <f t="shared" si="49"/>
        <v>41060.208333333336</v>
      </c>
      <c r="O800" s="1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 s="1"/>
      <c r="V800" s="1"/>
      <c r="W800" s="1"/>
      <c r="X800" s="1"/>
    </row>
    <row r="801" spans="1:24" x14ac:dyDescent="0.35">
      <c r="A801">
        <v>799</v>
      </c>
      <c r="B801" t="s">
        <v>1633</v>
      </c>
      <c r="C801" s="3" t="s">
        <v>1634</v>
      </c>
      <c r="D801" s="11">
        <v>84500</v>
      </c>
      <c r="E801" s="11">
        <v>73522</v>
      </c>
      <c r="F801" s="12">
        <f t="shared" si="51"/>
        <v>0.87008284023668636</v>
      </c>
      <c r="G801" t="s">
        <v>14</v>
      </c>
      <c r="H801">
        <v>1225</v>
      </c>
      <c r="I801" s="8">
        <f t="shared" si="5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6">
        <f t="shared" si="49"/>
        <v>42399.25</v>
      </c>
      <c r="O801" s="1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 s="1"/>
      <c r="V801" s="1"/>
      <c r="W801" s="1"/>
      <c r="X801" s="1"/>
    </row>
    <row r="802" spans="1:24" x14ac:dyDescent="0.35">
      <c r="A802">
        <v>800</v>
      </c>
      <c r="B802" t="s">
        <v>1635</v>
      </c>
      <c r="C802" s="3" t="s">
        <v>1636</v>
      </c>
      <c r="D802" s="11">
        <v>100</v>
      </c>
      <c r="E802" s="11">
        <v>1</v>
      </c>
      <c r="F802" s="12">
        <f t="shared" si="51"/>
        <v>0.01</v>
      </c>
      <c r="G802" t="s">
        <v>14</v>
      </c>
      <c r="H802">
        <v>1</v>
      </c>
      <c r="I802" s="8">
        <f t="shared" si="52"/>
        <v>1</v>
      </c>
      <c r="J802" t="s">
        <v>98</v>
      </c>
      <c r="K802" t="s">
        <v>99</v>
      </c>
      <c r="L802">
        <v>1434085200</v>
      </c>
      <c r="M802">
        <v>1434430800</v>
      </c>
      <c r="N802" s="16">
        <f t="shared" si="49"/>
        <v>42167.208333333328</v>
      </c>
      <c r="O802" s="1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 s="1"/>
      <c r="V802" s="1"/>
      <c r="W802" s="1"/>
      <c r="X802" s="1"/>
    </row>
    <row r="803" spans="1:24" x14ac:dyDescent="0.35">
      <c r="A803">
        <v>801</v>
      </c>
      <c r="B803" t="s">
        <v>1637</v>
      </c>
      <c r="C803" s="3" t="s">
        <v>1638</v>
      </c>
      <c r="D803" s="11">
        <v>2300</v>
      </c>
      <c r="E803" s="11">
        <v>4667</v>
      </c>
      <c r="F803" s="12">
        <f t="shared" si="51"/>
        <v>2.0291304347826089</v>
      </c>
      <c r="G803" t="s">
        <v>20</v>
      </c>
      <c r="H803">
        <v>106</v>
      </c>
      <c r="I803" s="8">
        <f t="shared" si="5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6">
        <f t="shared" si="49"/>
        <v>43830.25</v>
      </c>
      <c r="O803" s="1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 s="1"/>
      <c r="V803" s="1"/>
      <c r="W803" s="1"/>
      <c r="X803" s="1"/>
    </row>
    <row r="804" spans="1:24" ht="31" x14ac:dyDescent="0.35">
      <c r="A804">
        <v>802</v>
      </c>
      <c r="B804" t="s">
        <v>1639</v>
      </c>
      <c r="C804" s="3" t="s">
        <v>1640</v>
      </c>
      <c r="D804" s="11">
        <v>6200</v>
      </c>
      <c r="E804" s="11">
        <v>12216</v>
      </c>
      <c r="F804" s="12">
        <f t="shared" si="51"/>
        <v>1.9703225806451612</v>
      </c>
      <c r="G804" t="s">
        <v>20</v>
      </c>
      <c r="H804">
        <v>142</v>
      </c>
      <c r="I804" s="8">
        <f t="shared" si="5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6">
        <f t="shared" si="49"/>
        <v>43650.208333333328</v>
      </c>
      <c r="O804" s="1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 s="1"/>
      <c r="V804" s="1"/>
      <c r="W804" s="1"/>
      <c r="X804" s="1"/>
    </row>
    <row r="805" spans="1:24" ht="31" x14ac:dyDescent="0.35">
      <c r="A805">
        <v>803</v>
      </c>
      <c r="B805" t="s">
        <v>1641</v>
      </c>
      <c r="C805" s="3" t="s">
        <v>1642</v>
      </c>
      <c r="D805" s="11">
        <v>6100</v>
      </c>
      <c r="E805" s="11">
        <v>6527</v>
      </c>
      <c r="F805" s="12">
        <f t="shared" si="51"/>
        <v>1.07</v>
      </c>
      <c r="G805" t="s">
        <v>20</v>
      </c>
      <c r="H805">
        <v>233</v>
      </c>
      <c r="I805" s="8">
        <f t="shared" si="5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6">
        <f t="shared" si="49"/>
        <v>43492.25</v>
      </c>
      <c r="O805" s="1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 s="1"/>
      <c r="V805" s="1"/>
      <c r="W805" s="1"/>
      <c r="X805" s="1"/>
    </row>
    <row r="806" spans="1:24" x14ac:dyDescent="0.35">
      <c r="A806">
        <v>804</v>
      </c>
      <c r="B806" t="s">
        <v>1643</v>
      </c>
      <c r="C806" s="3" t="s">
        <v>1644</v>
      </c>
      <c r="D806" s="11">
        <v>2600</v>
      </c>
      <c r="E806" s="11">
        <v>6987</v>
      </c>
      <c r="F806" s="12">
        <f t="shared" si="51"/>
        <v>2.6873076923076922</v>
      </c>
      <c r="G806" t="s">
        <v>20</v>
      </c>
      <c r="H806">
        <v>218</v>
      </c>
      <c r="I806" s="8">
        <f t="shared" si="5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6">
        <f t="shared" si="49"/>
        <v>43102.25</v>
      </c>
      <c r="O806" s="1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 s="1"/>
      <c r="V806" s="1"/>
      <c r="W806" s="1"/>
      <c r="X806" s="1"/>
    </row>
    <row r="807" spans="1:24" ht="31" x14ac:dyDescent="0.35">
      <c r="A807">
        <v>805</v>
      </c>
      <c r="B807" t="s">
        <v>1645</v>
      </c>
      <c r="C807" s="3" t="s">
        <v>1646</v>
      </c>
      <c r="D807" s="11">
        <v>9700</v>
      </c>
      <c r="E807" s="11">
        <v>4932</v>
      </c>
      <c r="F807" s="12">
        <f t="shared" si="51"/>
        <v>0.50845360824742269</v>
      </c>
      <c r="G807" t="s">
        <v>14</v>
      </c>
      <c r="H807">
        <v>67</v>
      </c>
      <c r="I807" s="8">
        <f t="shared" si="5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6">
        <f t="shared" si="49"/>
        <v>41958.25</v>
      </c>
      <c r="O807" s="1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 s="1"/>
      <c r="V807" s="1"/>
      <c r="W807" s="1"/>
      <c r="X807" s="1"/>
    </row>
    <row r="808" spans="1:24" x14ac:dyDescent="0.35">
      <c r="A808">
        <v>806</v>
      </c>
      <c r="B808" t="s">
        <v>1647</v>
      </c>
      <c r="C808" s="3" t="s">
        <v>1648</v>
      </c>
      <c r="D808" s="11">
        <v>700</v>
      </c>
      <c r="E808" s="11">
        <v>8262</v>
      </c>
      <c r="F808" s="12">
        <f t="shared" si="51"/>
        <v>11.802857142857142</v>
      </c>
      <c r="G808" t="s">
        <v>20</v>
      </c>
      <c r="H808">
        <v>76</v>
      </c>
      <c r="I808" s="8">
        <f t="shared" si="5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6">
        <f t="shared" si="49"/>
        <v>40973.25</v>
      </c>
      <c r="O808" s="1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 s="1"/>
      <c r="V808" s="1"/>
      <c r="W808" s="1"/>
      <c r="X808" s="1"/>
    </row>
    <row r="809" spans="1:24" x14ac:dyDescent="0.35">
      <c r="A809">
        <v>807</v>
      </c>
      <c r="B809" t="s">
        <v>1649</v>
      </c>
      <c r="C809" s="3" t="s">
        <v>1650</v>
      </c>
      <c r="D809" s="11">
        <v>700</v>
      </c>
      <c r="E809" s="11">
        <v>1848</v>
      </c>
      <c r="F809" s="12">
        <f t="shared" si="51"/>
        <v>2.64</v>
      </c>
      <c r="G809" t="s">
        <v>20</v>
      </c>
      <c r="H809">
        <v>43</v>
      </c>
      <c r="I809" s="8">
        <f t="shared" si="5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6">
        <f t="shared" si="49"/>
        <v>43753.208333333328</v>
      </c>
      <c r="O809" s="1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 s="1"/>
      <c r="V809" s="1"/>
      <c r="W809" s="1"/>
      <c r="X809" s="1"/>
    </row>
    <row r="810" spans="1:24" x14ac:dyDescent="0.35">
      <c r="A810">
        <v>808</v>
      </c>
      <c r="B810" t="s">
        <v>1651</v>
      </c>
      <c r="C810" s="3" t="s">
        <v>1652</v>
      </c>
      <c r="D810" s="11">
        <v>5200</v>
      </c>
      <c r="E810" s="11">
        <v>1583</v>
      </c>
      <c r="F810" s="12">
        <f t="shared" si="51"/>
        <v>0.30442307692307691</v>
      </c>
      <c r="G810" t="s">
        <v>14</v>
      </c>
      <c r="H810">
        <v>19</v>
      </c>
      <c r="I810" s="8">
        <f t="shared" si="5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6">
        <f t="shared" si="49"/>
        <v>42507.208333333328</v>
      </c>
      <c r="O810" s="1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 s="1"/>
      <c r="V810" s="1"/>
      <c r="W810" s="1"/>
      <c r="X810" s="1"/>
    </row>
    <row r="811" spans="1:24" x14ac:dyDescent="0.35">
      <c r="A811">
        <v>809</v>
      </c>
      <c r="B811" t="s">
        <v>1599</v>
      </c>
      <c r="C811" s="3" t="s">
        <v>1653</v>
      </c>
      <c r="D811" s="11">
        <v>140800</v>
      </c>
      <c r="E811" s="11">
        <v>88536</v>
      </c>
      <c r="F811" s="12">
        <f t="shared" si="51"/>
        <v>0.62880681818181816</v>
      </c>
      <c r="G811" t="s">
        <v>14</v>
      </c>
      <c r="H811">
        <v>2108</v>
      </c>
      <c r="I811" s="8">
        <f t="shared" si="52"/>
        <v>42</v>
      </c>
      <c r="J811" t="s">
        <v>98</v>
      </c>
      <c r="K811" t="s">
        <v>99</v>
      </c>
      <c r="L811">
        <v>1344920400</v>
      </c>
      <c r="M811">
        <v>1345006800</v>
      </c>
      <c r="N811" s="16">
        <f t="shared" si="49"/>
        <v>41135.208333333336</v>
      </c>
      <c r="O811" s="1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 s="1"/>
      <c r="V811" s="1"/>
      <c r="W811" s="1"/>
      <c r="X811" s="1"/>
    </row>
    <row r="812" spans="1:24" x14ac:dyDescent="0.35">
      <c r="A812">
        <v>810</v>
      </c>
      <c r="B812" t="s">
        <v>1654</v>
      </c>
      <c r="C812" s="3" t="s">
        <v>1655</v>
      </c>
      <c r="D812" s="11">
        <v>6400</v>
      </c>
      <c r="E812" s="11">
        <v>12360</v>
      </c>
      <c r="F812" s="12">
        <f t="shared" si="51"/>
        <v>1.9312499999999999</v>
      </c>
      <c r="G812" t="s">
        <v>20</v>
      </c>
      <c r="H812">
        <v>221</v>
      </c>
      <c r="I812" s="8">
        <f t="shared" si="5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6">
        <f t="shared" si="49"/>
        <v>43067.25</v>
      </c>
      <c r="O812" s="1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 s="1"/>
      <c r="V812" s="1"/>
      <c r="W812" s="1"/>
      <c r="X812" s="1"/>
    </row>
    <row r="813" spans="1:24" x14ac:dyDescent="0.35">
      <c r="A813">
        <v>811</v>
      </c>
      <c r="B813" t="s">
        <v>1656</v>
      </c>
      <c r="C813" s="3" t="s">
        <v>1657</v>
      </c>
      <c r="D813" s="11">
        <v>92500</v>
      </c>
      <c r="E813" s="11">
        <v>71320</v>
      </c>
      <c r="F813" s="12">
        <f t="shared" si="51"/>
        <v>0.77102702702702708</v>
      </c>
      <c r="G813" t="s">
        <v>14</v>
      </c>
      <c r="H813">
        <v>679</v>
      </c>
      <c r="I813" s="8">
        <f t="shared" si="5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6">
        <f t="shared" si="49"/>
        <v>42378.25</v>
      </c>
      <c r="O813" s="1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 s="1"/>
      <c r="V813" s="1"/>
      <c r="W813" s="1"/>
      <c r="X813" s="1"/>
    </row>
    <row r="814" spans="1:24" x14ac:dyDescent="0.35">
      <c r="A814">
        <v>812</v>
      </c>
      <c r="B814" t="s">
        <v>1658</v>
      </c>
      <c r="C814" s="3" t="s">
        <v>1659</v>
      </c>
      <c r="D814" s="11">
        <v>59700</v>
      </c>
      <c r="E814" s="11">
        <v>134640</v>
      </c>
      <c r="F814" s="12">
        <f t="shared" si="51"/>
        <v>2.2552763819095478</v>
      </c>
      <c r="G814" t="s">
        <v>20</v>
      </c>
      <c r="H814">
        <v>2805</v>
      </c>
      <c r="I814" s="8">
        <f t="shared" si="52"/>
        <v>48</v>
      </c>
      <c r="J814" t="s">
        <v>15</v>
      </c>
      <c r="K814" t="s">
        <v>16</v>
      </c>
      <c r="L814">
        <v>1523854800</v>
      </c>
      <c r="M814">
        <v>1524286800</v>
      </c>
      <c r="N814" s="16">
        <f t="shared" si="49"/>
        <v>43206.208333333328</v>
      </c>
      <c r="O814" s="1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 s="1"/>
      <c r="V814" s="1"/>
      <c r="W814" s="1"/>
      <c r="X814" s="1"/>
    </row>
    <row r="815" spans="1:24" x14ac:dyDescent="0.35">
      <c r="A815">
        <v>813</v>
      </c>
      <c r="B815" t="s">
        <v>1660</v>
      </c>
      <c r="C815" s="3" t="s">
        <v>1661</v>
      </c>
      <c r="D815" s="11">
        <v>3200</v>
      </c>
      <c r="E815" s="11">
        <v>7661</v>
      </c>
      <c r="F815" s="12">
        <f t="shared" si="51"/>
        <v>2.3940625</v>
      </c>
      <c r="G815" t="s">
        <v>20</v>
      </c>
      <c r="H815">
        <v>68</v>
      </c>
      <c r="I815" s="8">
        <f t="shared" si="5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6">
        <f t="shared" si="49"/>
        <v>41148.208333333336</v>
      </c>
      <c r="O815" s="1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 s="1"/>
      <c r="V815" s="1"/>
      <c r="W815" s="1"/>
      <c r="X815" s="1"/>
    </row>
    <row r="816" spans="1:24" x14ac:dyDescent="0.35">
      <c r="A816">
        <v>814</v>
      </c>
      <c r="B816" t="s">
        <v>1662</v>
      </c>
      <c r="C816" s="3" t="s">
        <v>1663</v>
      </c>
      <c r="D816" s="11">
        <v>3200</v>
      </c>
      <c r="E816" s="11">
        <v>2950</v>
      </c>
      <c r="F816" s="12">
        <f t="shared" si="51"/>
        <v>0.921875</v>
      </c>
      <c r="G816" t="s">
        <v>14</v>
      </c>
      <c r="H816">
        <v>36</v>
      </c>
      <c r="I816" s="8">
        <f t="shared" si="5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6">
        <f t="shared" si="49"/>
        <v>42517.208333333328</v>
      </c>
      <c r="O816" s="1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 s="1"/>
      <c r="V816" s="1"/>
      <c r="W816" s="1"/>
      <c r="X816" s="1"/>
    </row>
    <row r="817" spans="1:24" ht="31" x14ac:dyDescent="0.35">
      <c r="A817">
        <v>815</v>
      </c>
      <c r="B817" t="s">
        <v>1664</v>
      </c>
      <c r="C817" s="3" t="s">
        <v>1665</v>
      </c>
      <c r="D817" s="11">
        <v>9000</v>
      </c>
      <c r="E817" s="11">
        <v>11721</v>
      </c>
      <c r="F817" s="12">
        <f t="shared" si="51"/>
        <v>1.3023333333333333</v>
      </c>
      <c r="G817" t="s">
        <v>20</v>
      </c>
      <c r="H817">
        <v>183</v>
      </c>
      <c r="I817" s="8">
        <f t="shared" si="5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6">
        <f t="shared" si="49"/>
        <v>43068.25</v>
      </c>
      <c r="O817" s="1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 s="1"/>
      <c r="V817" s="1"/>
      <c r="W817" s="1"/>
      <c r="X817" s="1"/>
    </row>
    <row r="818" spans="1:24" x14ac:dyDescent="0.35">
      <c r="A818">
        <v>816</v>
      </c>
      <c r="B818" t="s">
        <v>1666</v>
      </c>
      <c r="C818" s="3" t="s">
        <v>1667</v>
      </c>
      <c r="D818" s="11">
        <v>2300</v>
      </c>
      <c r="E818" s="11">
        <v>14150</v>
      </c>
      <c r="F818" s="12">
        <f t="shared" si="51"/>
        <v>6.1521739130434785</v>
      </c>
      <c r="G818" t="s">
        <v>20</v>
      </c>
      <c r="H818">
        <v>133</v>
      </c>
      <c r="I818" s="8">
        <f t="shared" si="5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6">
        <f t="shared" si="49"/>
        <v>41680.25</v>
      </c>
      <c r="O818" s="1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 s="1"/>
      <c r="V818" s="1"/>
      <c r="W818" s="1"/>
      <c r="X818" s="1"/>
    </row>
    <row r="819" spans="1:24" x14ac:dyDescent="0.35">
      <c r="A819">
        <v>817</v>
      </c>
      <c r="B819" t="s">
        <v>1668</v>
      </c>
      <c r="C819" s="3" t="s">
        <v>1669</v>
      </c>
      <c r="D819" s="11">
        <v>51300</v>
      </c>
      <c r="E819" s="11">
        <v>189192</v>
      </c>
      <c r="F819" s="12">
        <f t="shared" si="51"/>
        <v>3.687953216374269</v>
      </c>
      <c r="G819" t="s">
        <v>20</v>
      </c>
      <c r="H819">
        <v>2489</v>
      </c>
      <c r="I819" s="8">
        <f t="shared" si="5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6">
        <f t="shared" si="49"/>
        <v>43589.208333333328</v>
      </c>
      <c r="O819" s="1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 s="1"/>
      <c r="V819" s="1"/>
      <c r="W819" s="1"/>
      <c r="X819" s="1"/>
    </row>
    <row r="820" spans="1:24" x14ac:dyDescent="0.35">
      <c r="A820">
        <v>818</v>
      </c>
      <c r="B820" t="s">
        <v>676</v>
      </c>
      <c r="C820" s="3" t="s">
        <v>1670</v>
      </c>
      <c r="D820" s="11">
        <v>700</v>
      </c>
      <c r="E820" s="11">
        <v>7664</v>
      </c>
      <c r="F820" s="12">
        <f t="shared" si="51"/>
        <v>10.948571428571428</v>
      </c>
      <c r="G820" t="s">
        <v>20</v>
      </c>
      <c r="H820">
        <v>69</v>
      </c>
      <c r="I820" s="8">
        <f t="shared" si="5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6">
        <f t="shared" si="49"/>
        <v>43486.25</v>
      </c>
      <c r="O820" s="1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 s="1"/>
      <c r="V820" s="1"/>
      <c r="W820" s="1"/>
      <c r="X820" s="1"/>
    </row>
    <row r="821" spans="1:24" ht="31" x14ac:dyDescent="0.35">
      <c r="A821">
        <v>819</v>
      </c>
      <c r="B821" t="s">
        <v>1671</v>
      </c>
      <c r="C821" s="3" t="s">
        <v>1672</v>
      </c>
      <c r="D821" s="11">
        <v>8900</v>
      </c>
      <c r="E821" s="11">
        <v>4509</v>
      </c>
      <c r="F821" s="12">
        <f t="shared" si="51"/>
        <v>0.50662921348314605</v>
      </c>
      <c r="G821" t="s">
        <v>14</v>
      </c>
      <c r="H821">
        <v>47</v>
      </c>
      <c r="I821" s="8">
        <f t="shared" si="5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6">
        <f t="shared" si="49"/>
        <v>41237.25</v>
      </c>
      <c r="O821" s="1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 s="1"/>
      <c r="V821" s="1"/>
      <c r="W821" s="1"/>
      <c r="X821" s="1"/>
    </row>
    <row r="822" spans="1:24" x14ac:dyDescent="0.35">
      <c r="A822">
        <v>820</v>
      </c>
      <c r="B822" t="s">
        <v>1673</v>
      </c>
      <c r="C822" s="3" t="s">
        <v>1674</v>
      </c>
      <c r="D822" s="11">
        <v>1500</v>
      </c>
      <c r="E822" s="11">
        <v>12009</v>
      </c>
      <c r="F822" s="12">
        <f t="shared" si="51"/>
        <v>8.0060000000000002</v>
      </c>
      <c r="G822" t="s">
        <v>20</v>
      </c>
      <c r="H822">
        <v>279</v>
      </c>
      <c r="I822" s="8">
        <f t="shared" si="5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6">
        <f t="shared" ref="N822:N885" si="53">(((L822/60)/60)/24)+DATE(1970,1,1)</f>
        <v>43310.208333333328</v>
      </c>
      <c r="O822" s="1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 s="1"/>
      <c r="V822" s="1"/>
      <c r="W822" s="1"/>
      <c r="X822" s="1"/>
    </row>
    <row r="823" spans="1:24" x14ac:dyDescent="0.35">
      <c r="A823">
        <v>821</v>
      </c>
      <c r="B823" t="s">
        <v>1675</v>
      </c>
      <c r="C823" s="3" t="s">
        <v>1676</v>
      </c>
      <c r="D823" s="11">
        <v>4900</v>
      </c>
      <c r="E823" s="11">
        <v>14273</v>
      </c>
      <c r="F823" s="12">
        <f t="shared" si="51"/>
        <v>2.9128571428571428</v>
      </c>
      <c r="G823" t="s">
        <v>20</v>
      </c>
      <c r="H823">
        <v>210</v>
      </c>
      <c r="I823" s="8">
        <f t="shared" si="5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6">
        <f t="shared" si="53"/>
        <v>42794.25</v>
      </c>
      <c r="O823" s="17">
        <f t="shared" ref="O823:O886" si="54"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 s="1"/>
      <c r="V823" s="1"/>
      <c r="W823" s="1"/>
      <c r="X823" s="1"/>
    </row>
    <row r="824" spans="1:24" x14ac:dyDescent="0.35">
      <c r="A824">
        <v>822</v>
      </c>
      <c r="B824" t="s">
        <v>1677</v>
      </c>
      <c r="C824" s="3" t="s">
        <v>1678</v>
      </c>
      <c r="D824" s="11">
        <v>54000</v>
      </c>
      <c r="E824" s="11">
        <v>188982</v>
      </c>
      <c r="F824" s="12">
        <f t="shared" si="51"/>
        <v>3.4996666666666667</v>
      </c>
      <c r="G824" t="s">
        <v>20</v>
      </c>
      <c r="H824">
        <v>2100</v>
      </c>
      <c r="I824" s="8">
        <f t="shared" si="5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6">
        <f t="shared" si="53"/>
        <v>41698.25</v>
      </c>
      <c r="O824" s="17">
        <f t="shared" si="54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 s="1"/>
      <c r="V824" s="1"/>
      <c r="W824" s="1"/>
      <c r="X824" s="1"/>
    </row>
    <row r="825" spans="1:24" x14ac:dyDescent="0.35">
      <c r="A825">
        <v>823</v>
      </c>
      <c r="B825" t="s">
        <v>1679</v>
      </c>
      <c r="C825" s="3" t="s">
        <v>1680</v>
      </c>
      <c r="D825" s="11">
        <v>4100</v>
      </c>
      <c r="E825" s="11">
        <v>14640</v>
      </c>
      <c r="F825" s="12">
        <f t="shared" si="51"/>
        <v>3.5707317073170732</v>
      </c>
      <c r="G825" t="s">
        <v>20</v>
      </c>
      <c r="H825">
        <v>252</v>
      </c>
      <c r="I825" s="8">
        <f t="shared" si="5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6">
        <f t="shared" si="53"/>
        <v>41892.208333333336</v>
      </c>
      <c r="O825" s="17">
        <f t="shared" si="54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 s="1"/>
      <c r="V825" s="1"/>
      <c r="W825" s="1"/>
      <c r="X825" s="1"/>
    </row>
    <row r="826" spans="1:24" x14ac:dyDescent="0.35">
      <c r="A826">
        <v>824</v>
      </c>
      <c r="B826" t="s">
        <v>1681</v>
      </c>
      <c r="C826" s="3" t="s">
        <v>1682</v>
      </c>
      <c r="D826" s="11">
        <v>85000</v>
      </c>
      <c r="E826" s="11">
        <v>107516</v>
      </c>
      <c r="F826" s="12">
        <f t="shared" si="51"/>
        <v>1.2648941176470587</v>
      </c>
      <c r="G826" t="s">
        <v>20</v>
      </c>
      <c r="H826">
        <v>1280</v>
      </c>
      <c r="I826" s="8">
        <f t="shared" si="5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6">
        <f t="shared" si="53"/>
        <v>40348.208333333336</v>
      </c>
      <c r="O826" s="17">
        <f t="shared" si="54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 s="1"/>
      <c r="V826" s="1"/>
      <c r="W826" s="1"/>
      <c r="X826" s="1"/>
    </row>
    <row r="827" spans="1:24" x14ac:dyDescent="0.35">
      <c r="A827">
        <v>825</v>
      </c>
      <c r="B827" t="s">
        <v>1683</v>
      </c>
      <c r="C827" s="3" t="s">
        <v>1684</v>
      </c>
      <c r="D827" s="11">
        <v>3600</v>
      </c>
      <c r="E827" s="11">
        <v>13950</v>
      </c>
      <c r="F827" s="12">
        <f t="shared" si="51"/>
        <v>3.875</v>
      </c>
      <c r="G827" t="s">
        <v>20</v>
      </c>
      <c r="H827">
        <v>157</v>
      </c>
      <c r="I827" s="8">
        <f t="shared" si="5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6">
        <f t="shared" si="53"/>
        <v>42941.208333333328</v>
      </c>
      <c r="O827" s="17">
        <f t="shared" si="54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 s="1"/>
      <c r="V827" s="1"/>
      <c r="W827" s="1"/>
      <c r="X827" s="1"/>
    </row>
    <row r="828" spans="1:24" ht="31" x14ac:dyDescent="0.35">
      <c r="A828">
        <v>826</v>
      </c>
      <c r="B828" t="s">
        <v>1685</v>
      </c>
      <c r="C828" s="3" t="s">
        <v>1686</v>
      </c>
      <c r="D828" s="11">
        <v>2800</v>
      </c>
      <c r="E828" s="11">
        <v>12797</v>
      </c>
      <c r="F828" s="12">
        <f t="shared" si="51"/>
        <v>4.5703571428571426</v>
      </c>
      <c r="G828" t="s">
        <v>20</v>
      </c>
      <c r="H828">
        <v>194</v>
      </c>
      <c r="I828" s="8">
        <f t="shared" si="5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6">
        <f t="shared" si="53"/>
        <v>40525.25</v>
      </c>
      <c r="O828" s="17">
        <f t="shared" si="54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 s="1"/>
      <c r="V828" s="1"/>
      <c r="W828" s="1"/>
      <c r="X828" s="1"/>
    </row>
    <row r="829" spans="1:24" ht="31" x14ac:dyDescent="0.35">
      <c r="A829">
        <v>827</v>
      </c>
      <c r="B829" t="s">
        <v>1687</v>
      </c>
      <c r="C829" s="3" t="s">
        <v>1688</v>
      </c>
      <c r="D829" s="11">
        <v>2300</v>
      </c>
      <c r="E829" s="11">
        <v>6134</v>
      </c>
      <c r="F829" s="12">
        <f t="shared" si="51"/>
        <v>2.6669565217391304</v>
      </c>
      <c r="G829" t="s">
        <v>20</v>
      </c>
      <c r="H829">
        <v>82</v>
      </c>
      <c r="I829" s="8">
        <f t="shared" si="5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6">
        <f t="shared" si="53"/>
        <v>40666.208333333336</v>
      </c>
      <c r="O829" s="17">
        <f t="shared" si="54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 s="1"/>
      <c r="V829" s="1"/>
      <c r="W829" s="1"/>
      <c r="X829" s="1"/>
    </row>
    <row r="830" spans="1:24" ht="31" x14ac:dyDescent="0.35">
      <c r="A830">
        <v>828</v>
      </c>
      <c r="B830" t="s">
        <v>1689</v>
      </c>
      <c r="C830" s="3" t="s">
        <v>1690</v>
      </c>
      <c r="D830" s="11">
        <v>7100</v>
      </c>
      <c r="E830" s="11">
        <v>4899</v>
      </c>
      <c r="F830" s="12">
        <f t="shared" si="51"/>
        <v>0.69</v>
      </c>
      <c r="G830" t="s">
        <v>14</v>
      </c>
      <c r="H830">
        <v>70</v>
      </c>
      <c r="I830" s="8">
        <f t="shared" si="5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6">
        <f t="shared" si="53"/>
        <v>43340.208333333328</v>
      </c>
      <c r="O830" s="17">
        <f t="shared" si="54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 s="1"/>
      <c r="V830" s="1"/>
      <c r="W830" s="1"/>
      <c r="X830" s="1"/>
    </row>
    <row r="831" spans="1:24" x14ac:dyDescent="0.35">
      <c r="A831">
        <v>829</v>
      </c>
      <c r="B831" t="s">
        <v>1691</v>
      </c>
      <c r="C831" s="3" t="s">
        <v>1692</v>
      </c>
      <c r="D831" s="11">
        <v>9600</v>
      </c>
      <c r="E831" s="11">
        <v>4929</v>
      </c>
      <c r="F831" s="12">
        <f t="shared" si="51"/>
        <v>0.51343749999999999</v>
      </c>
      <c r="G831" t="s">
        <v>14</v>
      </c>
      <c r="H831">
        <v>154</v>
      </c>
      <c r="I831" s="8">
        <f t="shared" si="5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6">
        <f t="shared" si="53"/>
        <v>42164.208333333328</v>
      </c>
      <c r="O831" s="17">
        <f t="shared" si="54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 s="1"/>
      <c r="V831" s="1"/>
      <c r="W831" s="1"/>
      <c r="X831" s="1"/>
    </row>
    <row r="832" spans="1:24" ht="31" x14ac:dyDescent="0.35">
      <c r="A832">
        <v>830</v>
      </c>
      <c r="B832" t="s">
        <v>1693</v>
      </c>
      <c r="C832" s="3" t="s">
        <v>1694</v>
      </c>
      <c r="D832" s="11">
        <v>121600</v>
      </c>
      <c r="E832" s="11">
        <v>1424</v>
      </c>
      <c r="F832" s="12">
        <f t="shared" si="51"/>
        <v>1.1710526315789473E-2</v>
      </c>
      <c r="G832" t="s">
        <v>14</v>
      </c>
      <c r="H832">
        <v>22</v>
      </c>
      <c r="I832" s="8">
        <f t="shared" si="5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6">
        <f t="shared" si="53"/>
        <v>43103.25</v>
      </c>
      <c r="O832" s="17">
        <f t="shared" si="54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 s="1"/>
      <c r="V832" s="1"/>
      <c r="W832" s="1"/>
      <c r="X832" s="1"/>
    </row>
    <row r="833" spans="1:24" ht="31" x14ac:dyDescent="0.35">
      <c r="A833">
        <v>831</v>
      </c>
      <c r="B833" t="s">
        <v>1695</v>
      </c>
      <c r="C833" s="3" t="s">
        <v>1696</v>
      </c>
      <c r="D833" s="11">
        <v>97100</v>
      </c>
      <c r="E833" s="11">
        <v>105817</v>
      </c>
      <c r="F833" s="12">
        <f t="shared" si="51"/>
        <v>1.089773429454171</v>
      </c>
      <c r="G833" t="s">
        <v>20</v>
      </c>
      <c r="H833">
        <v>4233</v>
      </c>
      <c r="I833" s="8">
        <f t="shared" si="5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6">
        <f t="shared" si="53"/>
        <v>40994.208333333336</v>
      </c>
      <c r="O833" s="17">
        <f t="shared" si="54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 s="1"/>
      <c r="V833" s="1"/>
      <c r="W833" s="1"/>
      <c r="X833" s="1"/>
    </row>
    <row r="834" spans="1:24" x14ac:dyDescent="0.35">
      <c r="A834">
        <v>832</v>
      </c>
      <c r="B834" t="s">
        <v>1697</v>
      </c>
      <c r="C834" s="3" t="s">
        <v>1698</v>
      </c>
      <c r="D834" s="11">
        <v>43200</v>
      </c>
      <c r="E834" s="11">
        <v>136156</v>
      </c>
      <c r="F834" s="12">
        <f t="shared" si="51"/>
        <v>3.1517592592592591</v>
      </c>
      <c r="G834" t="s">
        <v>20</v>
      </c>
      <c r="H834">
        <v>1297</v>
      </c>
      <c r="I834" s="8">
        <f t="shared" si="5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6">
        <f t="shared" si="53"/>
        <v>42299.208333333328</v>
      </c>
      <c r="O834" s="17">
        <f t="shared" si="54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 s="1"/>
      <c r="V834" s="1"/>
      <c r="W834" s="1"/>
      <c r="X834" s="1"/>
    </row>
    <row r="835" spans="1:24" x14ac:dyDescent="0.35">
      <c r="A835">
        <v>833</v>
      </c>
      <c r="B835" t="s">
        <v>1699</v>
      </c>
      <c r="C835" s="3" t="s">
        <v>1700</v>
      </c>
      <c r="D835" s="11">
        <v>6800</v>
      </c>
      <c r="E835" s="11">
        <v>10723</v>
      </c>
      <c r="F835" s="12">
        <f t="shared" ref="F835:F898" si="55">E835/D835</f>
        <v>1.5769117647058823</v>
      </c>
      <c r="G835" t="s">
        <v>20</v>
      </c>
      <c r="H835">
        <v>165</v>
      </c>
      <c r="I835" s="8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6">
        <f t="shared" si="53"/>
        <v>40588.25</v>
      </c>
      <c r="O835" s="17">
        <f t="shared" si="54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 s="1"/>
      <c r="V835" s="1"/>
      <c r="W835" s="1"/>
      <c r="X835" s="1"/>
    </row>
    <row r="836" spans="1:24" x14ac:dyDescent="0.35">
      <c r="A836">
        <v>834</v>
      </c>
      <c r="B836" t="s">
        <v>1701</v>
      </c>
      <c r="C836" s="3" t="s">
        <v>1702</v>
      </c>
      <c r="D836" s="11">
        <v>7300</v>
      </c>
      <c r="E836" s="11">
        <v>11228</v>
      </c>
      <c r="F836" s="12">
        <f t="shared" si="55"/>
        <v>1.5380821917808218</v>
      </c>
      <c r="G836" t="s">
        <v>20</v>
      </c>
      <c r="H836">
        <v>119</v>
      </c>
      <c r="I836" s="8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6">
        <f t="shared" si="53"/>
        <v>41448.208333333336</v>
      </c>
      <c r="O836" s="1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 s="1"/>
      <c r="V836" s="1"/>
      <c r="W836" s="1"/>
      <c r="X836" s="1"/>
    </row>
    <row r="837" spans="1:24" x14ac:dyDescent="0.35">
      <c r="A837">
        <v>835</v>
      </c>
      <c r="B837" t="s">
        <v>1703</v>
      </c>
      <c r="C837" s="3" t="s">
        <v>1704</v>
      </c>
      <c r="D837" s="11">
        <v>86200</v>
      </c>
      <c r="E837" s="11">
        <v>77355</v>
      </c>
      <c r="F837" s="12">
        <f t="shared" si="55"/>
        <v>0.89738979118329465</v>
      </c>
      <c r="G837" t="s">
        <v>14</v>
      </c>
      <c r="H837">
        <v>1758</v>
      </c>
      <c r="I837" s="8">
        <f t="shared" ref="I837:I900" si="56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6">
        <f t="shared" si="53"/>
        <v>42063.25</v>
      </c>
      <c r="O837" s="1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 s="1"/>
      <c r="V837" s="1"/>
      <c r="W837" s="1"/>
      <c r="X837" s="1"/>
    </row>
    <row r="838" spans="1:24" x14ac:dyDescent="0.35">
      <c r="A838">
        <v>836</v>
      </c>
      <c r="B838" t="s">
        <v>1705</v>
      </c>
      <c r="C838" s="3" t="s">
        <v>1706</v>
      </c>
      <c r="D838" s="11">
        <v>8100</v>
      </c>
      <c r="E838" s="11">
        <v>6086</v>
      </c>
      <c r="F838" s="12">
        <f t="shared" si="55"/>
        <v>0.75135802469135804</v>
      </c>
      <c r="G838" t="s">
        <v>14</v>
      </c>
      <c r="H838">
        <v>94</v>
      </c>
      <c r="I838" s="8">
        <f t="shared" si="5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6">
        <f t="shared" si="53"/>
        <v>40214.25</v>
      </c>
      <c r="O838" s="1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 s="1"/>
      <c r="V838" s="1"/>
      <c r="W838" s="1"/>
      <c r="X838" s="1"/>
    </row>
    <row r="839" spans="1:24" x14ac:dyDescent="0.35">
      <c r="A839">
        <v>837</v>
      </c>
      <c r="B839" t="s">
        <v>1707</v>
      </c>
      <c r="C839" s="3" t="s">
        <v>1708</v>
      </c>
      <c r="D839" s="11">
        <v>17700</v>
      </c>
      <c r="E839" s="11">
        <v>150960</v>
      </c>
      <c r="F839" s="12">
        <f t="shared" si="55"/>
        <v>8.5288135593220336</v>
      </c>
      <c r="G839" t="s">
        <v>20</v>
      </c>
      <c r="H839">
        <v>1797</v>
      </c>
      <c r="I839" s="8">
        <f t="shared" si="5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6">
        <f t="shared" si="53"/>
        <v>40629.208333333336</v>
      </c>
      <c r="O839" s="1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 s="1"/>
      <c r="V839" s="1"/>
      <c r="W839" s="1"/>
      <c r="X839" s="1"/>
    </row>
    <row r="840" spans="1:24" x14ac:dyDescent="0.35">
      <c r="A840">
        <v>838</v>
      </c>
      <c r="B840" t="s">
        <v>1709</v>
      </c>
      <c r="C840" s="3" t="s">
        <v>1710</v>
      </c>
      <c r="D840" s="11">
        <v>6400</v>
      </c>
      <c r="E840" s="11">
        <v>8890</v>
      </c>
      <c r="F840" s="12">
        <f t="shared" si="55"/>
        <v>1.3890625000000001</v>
      </c>
      <c r="G840" t="s">
        <v>20</v>
      </c>
      <c r="H840">
        <v>261</v>
      </c>
      <c r="I840" s="8">
        <f t="shared" si="5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6">
        <f t="shared" si="53"/>
        <v>43370.208333333328</v>
      </c>
      <c r="O840" s="1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 s="1"/>
      <c r="V840" s="1"/>
      <c r="W840" s="1"/>
      <c r="X840" s="1"/>
    </row>
    <row r="841" spans="1:24" x14ac:dyDescent="0.35">
      <c r="A841">
        <v>839</v>
      </c>
      <c r="B841" t="s">
        <v>1711</v>
      </c>
      <c r="C841" s="3" t="s">
        <v>1712</v>
      </c>
      <c r="D841" s="11">
        <v>7700</v>
      </c>
      <c r="E841" s="11">
        <v>14644</v>
      </c>
      <c r="F841" s="12">
        <f t="shared" si="55"/>
        <v>1.9018181818181819</v>
      </c>
      <c r="G841" t="s">
        <v>20</v>
      </c>
      <c r="H841">
        <v>157</v>
      </c>
      <c r="I841" s="8">
        <f t="shared" si="5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6">
        <f t="shared" si="53"/>
        <v>41715.208333333336</v>
      </c>
      <c r="O841" s="1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 s="1"/>
      <c r="V841" s="1"/>
      <c r="W841" s="1"/>
      <c r="X841" s="1"/>
    </row>
    <row r="842" spans="1:24" x14ac:dyDescent="0.35">
      <c r="A842">
        <v>840</v>
      </c>
      <c r="B842" t="s">
        <v>1713</v>
      </c>
      <c r="C842" s="3" t="s">
        <v>1714</v>
      </c>
      <c r="D842" s="11">
        <v>116300</v>
      </c>
      <c r="E842" s="11">
        <v>116583</v>
      </c>
      <c r="F842" s="12">
        <f t="shared" si="55"/>
        <v>1.0024333619948409</v>
      </c>
      <c r="G842" t="s">
        <v>20</v>
      </c>
      <c r="H842">
        <v>3533</v>
      </c>
      <c r="I842" s="8">
        <f t="shared" si="5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6">
        <f t="shared" si="53"/>
        <v>41836.208333333336</v>
      </c>
      <c r="O842" s="1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 s="1"/>
      <c r="V842" s="1"/>
      <c r="W842" s="1"/>
      <c r="X842" s="1"/>
    </row>
    <row r="843" spans="1:24" x14ac:dyDescent="0.35">
      <c r="A843">
        <v>841</v>
      </c>
      <c r="B843" t="s">
        <v>1715</v>
      </c>
      <c r="C843" s="3" t="s">
        <v>1716</v>
      </c>
      <c r="D843" s="11">
        <v>9100</v>
      </c>
      <c r="E843" s="11">
        <v>12991</v>
      </c>
      <c r="F843" s="12">
        <f t="shared" si="55"/>
        <v>1.4275824175824177</v>
      </c>
      <c r="G843" t="s">
        <v>20</v>
      </c>
      <c r="H843">
        <v>155</v>
      </c>
      <c r="I843" s="8">
        <f t="shared" si="5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6">
        <f t="shared" si="53"/>
        <v>42419.25</v>
      </c>
      <c r="O843" s="1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 s="1"/>
      <c r="V843" s="1"/>
      <c r="W843" s="1"/>
      <c r="X843" s="1"/>
    </row>
    <row r="844" spans="1:24" ht="31" x14ac:dyDescent="0.35">
      <c r="A844">
        <v>842</v>
      </c>
      <c r="B844" t="s">
        <v>1717</v>
      </c>
      <c r="C844" s="3" t="s">
        <v>1718</v>
      </c>
      <c r="D844" s="11">
        <v>1500</v>
      </c>
      <c r="E844" s="11">
        <v>8447</v>
      </c>
      <c r="F844" s="12">
        <f t="shared" si="55"/>
        <v>5.6313333333333331</v>
      </c>
      <c r="G844" t="s">
        <v>20</v>
      </c>
      <c r="H844">
        <v>132</v>
      </c>
      <c r="I844" s="8">
        <f t="shared" si="5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6">
        <f t="shared" si="53"/>
        <v>43266.208333333328</v>
      </c>
      <c r="O844" s="1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 s="1"/>
      <c r="V844" s="1"/>
      <c r="W844" s="1"/>
      <c r="X844" s="1"/>
    </row>
    <row r="845" spans="1:24" ht="31" x14ac:dyDescent="0.35">
      <c r="A845">
        <v>843</v>
      </c>
      <c r="B845" t="s">
        <v>1719</v>
      </c>
      <c r="C845" s="3" t="s">
        <v>1720</v>
      </c>
      <c r="D845" s="11">
        <v>8800</v>
      </c>
      <c r="E845" s="11">
        <v>2703</v>
      </c>
      <c r="F845" s="12">
        <f t="shared" si="55"/>
        <v>0.30715909090909088</v>
      </c>
      <c r="G845" t="s">
        <v>14</v>
      </c>
      <c r="H845">
        <v>33</v>
      </c>
      <c r="I845" s="8">
        <f t="shared" si="5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6">
        <f t="shared" si="53"/>
        <v>43338.208333333328</v>
      </c>
      <c r="O845" s="1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 s="1"/>
      <c r="V845" s="1"/>
      <c r="W845" s="1"/>
      <c r="X845" s="1"/>
    </row>
    <row r="846" spans="1:24" x14ac:dyDescent="0.35">
      <c r="A846">
        <v>844</v>
      </c>
      <c r="B846" t="s">
        <v>1721</v>
      </c>
      <c r="C846" s="3" t="s">
        <v>1722</v>
      </c>
      <c r="D846" s="11">
        <v>8800</v>
      </c>
      <c r="E846" s="11">
        <v>8747</v>
      </c>
      <c r="F846" s="12">
        <f t="shared" si="55"/>
        <v>0.99397727272727276</v>
      </c>
      <c r="G846" t="s">
        <v>74</v>
      </c>
      <c r="H846">
        <v>94</v>
      </c>
      <c r="I846" s="8">
        <f t="shared" si="5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6">
        <f t="shared" si="53"/>
        <v>40930.25</v>
      </c>
      <c r="O846" s="1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 s="1"/>
      <c r="V846" s="1"/>
      <c r="W846" s="1"/>
      <c r="X846" s="1"/>
    </row>
    <row r="847" spans="1:24" x14ac:dyDescent="0.35">
      <c r="A847">
        <v>845</v>
      </c>
      <c r="B847" t="s">
        <v>1723</v>
      </c>
      <c r="C847" s="3" t="s">
        <v>1724</v>
      </c>
      <c r="D847" s="11">
        <v>69900</v>
      </c>
      <c r="E847" s="11">
        <v>138087</v>
      </c>
      <c r="F847" s="12">
        <f t="shared" si="55"/>
        <v>1.9754935622317598</v>
      </c>
      <c r="G847" t="s">
        <v>20</v>
      </c>
      <c r="H847">
        <v>1354</v>
      </c>
      <c r="I847" s="8">
        <f t="shared" si="5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6">
        <f t="shared" si="53"/>
        <v>43235.208333333328</v>
      </c>
      <c r="O847" s="1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 s="1"/>
      <c r="V847" s="1"/>
      <c r="W847" s="1"/>
      <c r="X847" s="1"/>
    </row>
    <row r="848" spans="1:24" x14ac:dyDescent="0.35">
      <c r="A848">
        <v>846</v>
      </c>
      <c r="B848" t="s">
        <v>1725</v>
      </c>
      <c r="C848" s="3" t="s">
        <v>1726</v>
      </c>
      <c r="D848" s="11">
        <v>1000</v>
      </c>
      <c r="E848" s="11">
        <v>5085</v>
      </c>
      <c r="F848" s="12">
        <f t="shared" si="55"/>
        <v>5.085</v>
      </c>
      <c r="G848" t="s">
        <v>20</v>
      </c>
      <c r="H848">
        <v>48</v>
      </c>
      <c r="I848" s="8">
        <f t="shared" si="5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6">
        <f t="shared" si="53"/>
        <v>43302.208333333328</v>
      </c>
      <c r="O848" s="1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 s="1"/>
      <c r="V848" s="1"/>
      <c r="W848" s="1"/>
      <c r="X848" s="1"/>
    </row>
    <row r="849" spans="1:24" x14ac:dyDescent="0.35">
      <c r="A849">
        <v>847</v>
      </c>
      <c r="B849" t="s">
        <v>1727</v>
      </c>
      <c r="C849" s="3" t="s">
        <v>1728</v>
      </c>
      <c r="D849" s="11">
        <v>4700</v>
      </c>
      <c r="E849" s="11">
        <v>11174</v>
      </c>
      <c r="F849" s="12">
        <f t="shared" si="55"/>
        <v>2.3774468085106384</v>
      </c>
      <c r="G849" t="s">
        <v>20</v>
      </c>
      <c r="H849">
        <v>110</v>
      </c>
      <c r="I849" s="8">
        <f t="shared" si="5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6">
        <f t="shared" si="53"/>
        <v>43107.25</v>
      </c>
      <c r="O849" s="1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 s="1"/>
      <c r="V849" s="1"/>
      <c r="W849" s="1"/>
      <c r="X849" s="1"/>
    </row>
    <row r="850" spans="1:24" x14ac:dyDescent="0.35">
      <c r="A850">
        <v>848</v>
      </c>
      <c r="B850" t="s">
        <v>1729</v>
      </c>
      <c r="C850" s="3" t="s">
        <v>1730</v>
      </c>
      <c r="D850" s="11">
        <v>3200</v>
      </c>
      <c r="E850" s="11">
        <v>10831</v>
      </c>
      <c r="F850" s="12">
        <f t="shared" si="55"/>
        <v>3.3846875000000001</v>
      </c>
      <c r="G850" t="s">
        <v>20</v>
      </c>
      <c r="H850">
        <v>172</v>
      </c>
      <c r="I850" s="8">
        <f t="shared" si="5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6">
        <f t="shared" si="53"/>
        <v>40341.208333333336</v>
      </c>
      <c r="O850" s="1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 s="1"/>
      <c r="V850" s="1"/>
      <c r="W850" s="1"/>
      <c r="X850" s="1"/>
    </row>
    <row r="851" spans="1:24" x14ac:dyDescent="0.35">
      <c r="A851">
        <v>849</v>
      </c>
      <c r="B851" t="s">
        <v>1731</v>
      </c>
      <c r="C851" s="3" t="s">
        <v>1732</v>
      </c>
      <c r="D851" s="11">
        <v>6700</v>
      </c>
      <c r="E851" s="11">
        <v>8917</v>
      </c>
      <c r="F851" s="12">
        <f t="shared" si="55"/>
        <v>1.3308955223880596</v>
      </c>
      <c r="G851" t="s">
        <v>20</v>
      </c>
      <c r="H851">
        <v>307</v>
      </c>
      <c r="I851" s="8">
        <f t="shared" si="5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6">
        <f t="shared" si="53"/>
        <v>40948.25</v>
      </c>
      <c r="O851" s="1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 s="1"/>
      <c r="V851" s="1"/>
      <c r="W851" s="1"/>
      <c r="X851" s="1"/>
    </row>
    <row r="852" spans="1:24" x14ac:dyDescent="0.35">
      <c r="A852">
        <v>850</v>
      </c>
      <c r="B852" t="s">
        <v>1733</v>
      </c>
      <c r="C852" s="3" t="s">
        <v>1734</v>
      </c>
      <c r="D852" s="11">
        <v>100</v>
      </c>
      <c r="E852" s="11">
        <v>1</v>
      </c>
      <c r="F852" s="12">
        <f t="shared" si="55"/>
        <v>0.01</v>
      </c>
      <c r="G852" t="s">
        <v>14</v>
      </c>
      <c r="H852">
        <v>1</v>
      </c>
      <c r="I852" s="8">
        <f t="shared" si="56"/>
        <v>1</v>
      </c>
      <c r="J852" t="s">
        <v>21</v>
      </c>
      <c r="K852" t="s">
        <v>22</v>
      </c>
      <c r="L852">
        <v>1321682400</v>
      </c>
      <c r="M852">
        <v>1322978400</v>
      </c>
      <c r="N852" s="16">
        <f t="shared" si="53"/>
        <v>40866.25</v>
      </c>
      <c r="O852" s="1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 s="1"/>
      <c r="V852" s="1"/>
      <c r="W852" s="1"/>
      <c r="X852" s="1"/>
    </row>
    <row r="853" spans="1:24" ht="31" x14ac:dyDescent="0.35">
      <c r="A853">
        <v>851</v>
      </c>
      <c r="B853" t="s">
        <v>1735</v>
      </c>
      <c r="C853" s="3" t="s">
        <v>1736</v>
      </c>
      <c r="D853" s="11">
        <v>6000</v>
      </c>
      <c r="E853" s="11">
        <v>12468</v>
      </c>
      <c r="F853" s="12">
        <f t="shared" si="55"/>
        <v>2.0779999999999998</v>
      </c>
      <c r="G853" t="s">
        <v>20</v>
      </c>
      <c r="H853">
        <v>160</v>
      </c>
      <c r="I853" s="8">
        <f t="shared" si="5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6">
        <f t="shared" si="53"/>
        <v>41031.208333333336</v>
      </c>
      <c r="O853" s="1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 s="1"/>
      <c r="V853" s="1"/>
      <c r="W853" s="1"/>
      <c r="X853" s="1"/>
    </row>
    <row r="854" spans="1:24" ht="31" x14ac:dyDescent="0.35">
      <c r="A854">
        <v>852</v>
      </c>
      <c r="B854" t="s">
        <v>1737</v>
      </c>
      <c r="C854" s="3" t="s">
        <v>1738</v>
      </c>
      <c r="D854" s="11">
        <v>4900</v>
      </c>
      <c r="E854" s="11">
        <v>2505</v>
      </c>
      <c r="F854" s="12">
        <f t="shared" si="55"/>
        <v>0.51122448979591839</v>
      </c>
      <c r="G854" t="s">
        <v>14</v>
      </c>
      <c r="H854">
        <v>31</v>
      </c>
      <c r="I854" s="8">
        <f t="shared" si="5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6">
        <f t="shared" si="53"/>
        <v>40740.208333333336</v>
      </c>
      <c r="O854" s="1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 s="1"/>
      <c r="V854" s="1"/>
      <c r="W854" s="1"/>
      <c r="X854" s="1"/>
    </row>
    <row r="855" spans="1:24" x14ac:dyDescent="0.35">
      <c r="A855">
        <v>853</v>
      </c>
      <c r="B855" t="s">
        <v>1739</v>
      </c>
      <c r="C855" s="3" t="s">
        <v>1740</v>
      </c>
      <c r="D855" s="11">
        <v>17100</v>
      </c>
      <c r="E855" s="11">
        <v>111502</v>
      </c>
      <c r="F855" s="12">
        <f t="shared" si="55"/>
        <v>6.5205847953216374</v>
      </c>
      <c r="G855" t="s">
        <v>20</v>
      </c>
      <c r="H855">
        <v>1467</v>
      </c>
      <c r="I855" s="8">
        <f t="shared" si="5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6">
        <f t="shared" si="53"/>
        <v>40714.208333333336</v>
      </c>
      <c r="O855" s="1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 s="1"/>
      <c r="V855" s="1"/>
      <c r="W855" s="1"/>
      <c r="X855" s="1"/>
    </row>
    <row r="856" spans="1:24" ht="31" x14ac:dyDescent="0.35">
      <c r="A856">
        <v>854</v>
      </c>
      <c r="B856" t="s">
        <v>1741</v>
      </c>
      <c r="C856" s="3" t="s">
        <v>1742</v>
      </c>
      <c r="D856" s="11">
        <v>171000</v>
      </c>
      <c r="E856" s="11">
        <v>194309</v>
      </c>
      <c r="F856" s="12">
        <f t="shared" si="55"/>
        <v>1.1363099415204678</v>
      </c>
      <c r="G856" t="s">
        <v>20</v>
      </c>
      <c r="H856">
        <v>2662</v>
      </c>
      <c r="I856" s="8">
        <f t="shared" si="5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6">
        <f t="shared" si="53"/>
        <v>43787.25</v>
      </c>
      <c r="O856" s="1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 s="1"/>
      <c r="V856" s="1"/>
      <c r="W856" s="1"/>
      <c r="X856" s="1"/>
    </row>
    <row r="857" spans="1:24" x14ac:dyDescent="0.35">
      <c r="A857">
        <v>855</v>
      </c>
      <c r="B857" t="s">
        <v>1743</v>
      </c>
      <c r="C857" s="3" t="s">
        <v>1744</v>
      </c>
      <c r="D857" s="11">
        <v>23400</v>
      </c>
      <c r="E857" s="11">
        <v>23956</v>
      </c>
      <c r="F857" s="12">
        <f t="shared" si="55"/>
        <v>1.0237606837606839</v>
      </c>
      <c r="G857" t="s">
        <v>20</v>
      </c>
      <c r="H857">
        <v>452</v>
      </c>
      <c r="I857" s="8">
        <f t="shared" si="56"/>
        <v>53</v>
      </c>
      <c r="J857" t="s">
        <v>26</v>
      </c>
      <c r="K857" t="s">
        <v>27</v>
      </c>
      <c r="L857">
        <v>1308373200</v>
      </c>
      <c r="M857">
        <v>1311051600</v>
      </c>
      <c r="N857" s="16">
        <f t="shared" si="53"/>
        <v>40712.208333333336</v>
      </c>
      <c r="O857" s="1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 s="1"/>
      <c r="V857" s="1"/>
      <c r="W857" s="1"/>
      <c r="X857" s="1"/>
    </row>
    <row r="858" spans="1:24" x14ac:dyDescent="0.35">
      <c r="A858">
        <v>856</v>
      </c>
      <c r="B858" t="s">
        <v>1599</v>
      </c>
      <c r="C858" s="3" t="s">
        <v>1745</v>
      </c>
      <c r="D858" s="11">
        <v>2400</v>
      </c>
      <c r="E858" s="11">
        <v>8558</v>
      </c>
      <c r="F858" s="12">
        <f t="shared" si="55"/>
        <v>3.5658333333333334</v>
      </c>
      <c r="G858" t="s">
        <v>20</v>
      </c>
      <c r="H858">
        <v>158</v>
      </c>
      <c r="I858" s="8">
        <f t="shared" si="5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6">
        <f t="shared" si="53"/>
        <v>41023.208333333336</v>
      </c>
      <c r="O858" s="1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 s="1"/>
      <c r="V858" s="1"/>
      <c r="W858" s="1"/>
      <c r="X858" s="1"/>
    </row>
    <row r="859" spans="1:24" ht="31" x14ac:dyDescent="0.35">
      <c r="A859">
        <v>857</v>
      </c>
      <c r="B859" t="s">
        <v>1746</v>
      </c>
      <c r="C859" s="3" t="s">
        <v>1747</v>
      </c>
      <c r="D859" s="11">
        <v>5300</v>
      </c>
      <c r="E859" s="11">
        <v>7413</v>
      </c>
      <c r="F859" s="12">
        <f t="shared" si="55"/>
        <v>1.3986792452830188</v>
      </c>
      <c r="G859" t="s">
        <v>20</v>
      </c>
      <c r="H859">
        <v>225</v>
      </c>
      <c r="I859" s="8">
        <f t="shared" si="5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6">
        <f t="shared" si="53"/>
        <v>40944.25</v>
      </c>
      <c r="O859" s="1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 s="1"/>
      <c r="V859" s="1"/>
      <c r="W859" s="1"/>
      <c r="X859" s="1"/>
    </row>
    <row r="860" spans="1:24" ht="31" x14ac:dyDescent="0.35">
      <c r="A860">
        <v>858</v>
      </c>
      <c r="B860" t="s">
        <v>1748</v>
      </c>
      <c r="C860" s="3" t="s">
        <v>1749</v>
      </c>
      <c r="D860" s="11">
        <v>4000</v>
      </c>
      <c r="E860" s="11">
        <v>2778</v>
      </c>
      <c r="F860" s="12">
        <f t="shared" si="55"/>
        <v>0.69450000000000001</v>
      </c>
      <c r="G860" t="s">
        <v>14</v>
      </c>
      <c r="H860">
        <v>35</v>
      </c>
      <c r="I860" s="8">
        <f t="shared" si="5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6">
        <f t="shared" si="53"/>
        <v>43211.208333333328</v>
      </c>
      <c r="O860" s="1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 s="1"/>
      <c r="V860" s="1"/>
      <c r="W860" s="1"/>
      <c r="X860" s="1"/>
    </row>
    <row r="861" spans="1:24" ht="31" x14ac:dyDescent="0.35">
      <c r="A861">
        <v>859</v>
      </c>
      <c r="B861" t="s">
        <v>1750</v>
      </c>
      <c r="C861" s="3" t="s">
        <v>1751</v>
      </c>
      <c r="D861" s="11">
        <v>7300</v>
      </c>
      <c r="E861" s="11">
        <v>2594</v>
      </c>
      <c r="F861" s="12">
        <f t="shared" si="55"/>
        <v>0.35534246575342465</v>
      </c>
      <c r="G861" t="s">
        <v>14</v>
      </c>
      <c r="H861">
        <v>63</v>
      </c>
      <c r="I861" s="8">
        <f t="shared" si="5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6">
        <f t="shared" si="53"/>
        <v>41334.25</v>
      </c>
      <c r="O861" s="1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 s="1"/>
      <c r="V861" s="1"/>
      <c r="W861" s="1"/>
      <c r="X861" s="1"/>
    </row>
    <row r="862" spans="1:24" ht="31" x14ac:dyDescent="0.35">
      <c r="A862">
        <v>860</v>
      </c>
      <c r="B862" t="s">
        <v>1752</v>
      </c>
      <c r="C862" s="3" t="s">
        <v>1753</v>
      </c>
      <c r="D862" s="11">
        <v>2000</v>
      </c>
      <c r="E862" s="11">
        <v>5033</v>
      </c>
      <c r="F862" s="12">
        <f t="shared" si="55"/>
        <v>2.5165000000000002</v>
      </c>
      <c r="G862" t="s">
        <v>20</v>
      </c>
      <c r="H862">
        <v>65</v>
      </c>
      <c r="I862" s="8">
        <f t="shared" si="5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6">
        <f t="shared" si="53"/>
        <v>43515.25</v>
      </c>
      <c r="O862" s="1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 s="1"/>
      <c r="V862" s="1"/>
      <c r="W862" s="1"/>
      <c r="X862" s="1"/>
    </row>
    <row r="863" spans="1:24" x14ac:dyDescent="0.35">
      <c r="A863">
        <v>861</v>
      </c>
      <c r="B863" t="s">
        <v>1754</v>
      </c>
      <c r="C863" s="3" t="s">
        <v>1755</v>
      </c>
      <c r="D863" s="11">
        <v>8800</v>
      </c>
      <c r="E863" s="11">
        <v>9317</v>
      </c>
      <c r="F863" s="12">
        <f t="shared" si="55"/>
        <v>1.0587500000000001</v>
      </c>
      <c r="G863" t="s">
        <v>20</v>
      </c>
      <c r="H863">
        <v>163</v>
      </c>
      <c r="I863" s="8">
        <f t="shared" si="5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6">
        <f t="shared" si="53"/>
        <v>40258.208333333336</v>
      </c>
      <c r="O863" s="1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 s="1"/>
      <c r="V863" s="1"/>
      <c r="W863" s="1"/>
      <c r="X863" s="1"/>
    </row>
    <row r="864" spans="1:24" x14ac:dyDescent="0.35">
      <c r="A864">
        <v>862</v>
      </c>
      <c r="B864" t="s">
        <v>1756</v>
      </c>
      <c r="C864" s="3" t="s">
        <v>1757</v>
      </c>
      <c r="D864" s="11">
        <v>3500</v>
      </c>
      <c r="E864" s="11">
        <v>6560</v>
      </c>
      <c r="F864" s="12">
        <f t="shared" si="55"/>
        <v>1.8742857142857143</v>
      </c>
      <c r="G864" t="s">
        <v>20</v>
      </c>
      <c r="H864">
        <v>85</v>
      </c>
      <c r="I864" s="8">
        <f t="shared" si="5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6">
        <f t="shared" si="53"/>
        <v>40756.208333333336</v>
      </c>
      <c r="O864" s="1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 s="1"/>
      <c r="V864" s="1"/>
      <c r="W864" s="1"/>
      <c r="X864" s="1"/>
    </row>
    <row r="865" spans="1:24" x14ac:dyDescent="0.35">
      <c r="A865">
        <v>863</v>
      </c>
      <c r="B865" t="s">
        <v>1758</v>
      </c>
      <c r="C865" s="3" t="s">
        <v>1759</v>
      </c>
      <c r="D865" s="11">
        <v>1400</v>
      </c>
      <c r="E865" s="11">
        <v>5415</v>
      </c>
      <c r="F865" s="12">
        <f t="shared" si="55"/>
        <v>3.8678571428571429</v>
      </c>
      <c r="G865" t="s">
        <v>20</v>
      </c>
      <c r="H865">
        <v>217</v>
      </c>
      <c r="I865" s="8">
        <f t="shared" si="5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6">
        <f t="shared" si="53"/>
        <v>42172.208333333328</v>
      </c>
      <c r="O865" s="1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 s="1"/>
      <c r="V865" s="1"/>
      <c r="W865" s="1"/>
      <c r="X865" s="1"/>
    </row>
    <row r="866" spans="1:24" x14ac:dyDescent="0.35">
      <c r="A866">
        <v>864</v>
      </c>
      <c r="B866" t="s">
        <v>1760</v>
      </c>
      <c r="C866" s="3" t="s">
        <v>1761</v>
      </c>
      <c r="D866" s="11">
        <v>4200</v>
      </c>
      <c r="E866" s="11">
        <v>14577</v>
      </c>
      <c r="F866" s="12">
        <f t="shared" si="55"/>
        <v>3.4707142857142856</v>
      </c>
      <c r="G866" t="s">
        <v>20</v>
      </c>
      <c r="H866">
        <v>150</v>
      </c>
      <c r="I866" s="8">
        <f t="shared" si="56"/>
        <v>97.18</v>
      </c>
      <c r="J866" t="s">
        <v>21</v>
      </c>
      <c r="K866" t="s">
        <v>22</v>
      </c>
      <c r="L866">
        <v>1471582800</v>
      </c>
      <c r="M866">
        <v>1472014800</v>
      </c>
      <c r="N866" s="16">
        <f t="shared" si="53"/>
        <v>42601.208333333328</v>
      </c>
      <c r="O866" s="1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 s="1"/>
      <c r="V866" s="1"/>
      <c r="W866" s="1"/>
      <c r="X866" s="1"/>
    </row>
    <row r="867" spans="1:24" x14ac:dyDescent="0.35">
      <c r="A867">
        <v>865</v>
      </c>
      <c r="B867" t="s">
        <v>1762</v>
      </c>
      <c r="C867" s="3" t="s">
        <v>1763</v>
      </c>
      <c r="D867" s="11">
        <v>81000</v>
      </c>
      <c r="E867" s="11">
        <v>150515</v>
      </c>
      <c r="F867" s="12">
        <f t="shared" si="55"/>
        <v>1.8582098765432098</v>
      </c>
      <c r="G867" t="s">
        <v>20</v>
      </c>
      <c r="H867">
        <v>3272</v>
      </c>
      <c r="I867" s="8">
        <f t="shared" si="5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6">
        <f t="shared" si="53"/>
        <v>41897.208333333336</v>
      </c>
      <c r="O867" s="1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 s="1"/>
      <c r="V867" s="1"/>
      <c r="W867" s="1"/>
      <c r="X867" s="1"/>
    </row>
    <row r="868" spans="1:24" x14ac:dyDescent="0.35">
      <c r="A868">
        <v>866</v>
      </c>
      <c r="B868" t="s">
        <v>1764</v>
      </c>
      <c r="C868" s="3" t="s">
        <v>1765</v>
      </c>
      <c r="D868" s="11">
        <v>182800</v>
      </c>
      <c r="E868" s="11">
        <v>79045</v>
      </c>
      <c r="F868" s="12">
        <f t="shared" si="55"/>
        <v>0.43241247264770238</v>
      </c>
      <c r="G868" t="s">
        <v>74</v>
      </c>
      <c r="H868">
        <v>898</v>
      </c>
      <c r="I868" s="8">
        <f t="shared" si="5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6">
        <f t="shared" si="53"/>
        <v>40671.208333333336</v>
      </c>
      <c r="O868" s="1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 s="1"/>
      <c r="V868" s="1"/>
      <c r="W868" s="1"/>
      <c r="X868" s="1"/>
    </row>
    <row r="869" spans="1:24" ht="31" x14ac:dyDescent="0.35">
      <c r="A869">
        <v>867</v>
      </c>
      <c r="B869" t="s">
        <v>1766</v>
      </c>
      <c r="C869" s="3" t="s">
        <v>1767</v>
      </c>
      <c r="D869" s="11">
        <v>4800</v>
      </c>
      <c r="E869" s="11">
        <v>7797</v>
      </c>
      <c r="F869" s="12">
        <f t="shared" si="55"/>
        <v>1.6243749999999999</v>
      </c>
      <c r="G869" t="s">
        <v>20</v>
      </c>
      <c r="H869">
        <v>300</v>
      </c>
      <c r="I869" s="8">
        <f t="shared" si="56"/>
        <v>25.99</v>
      </c>
      <c r="J869" t="s">
        <v>21</v>
      </c>
      <c r="K869" t="s">
        <v>22</v>
      </c>
      <c r="L869">
        <v>1539061200</v>
      </c>
      <c r="M869">
        <v>1539579600</v>
      </c>
      <c r="N869" s="16">
        <f t="shared" si="53"/>
        <v>43382.208333333328</v>
      </c>
      <c r="O869" s="1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 s="1"/>
      <c r="V869" s="1"/>
      <c r="W869" s="1"/>
      <c r="X869" s="1"/>
    </row>
    <row r="870" spans="1:24" x14ac:dyDescent="0.35">
      <c r="A870">
        <v>868</v>
      </c>
      <c r="B870" t="s">
        <v>1768</v>
      </c>
      <c r="C870" s="3" t="s">
        <v>1769</v>
      </c>
      <c r="D870" s="11">
        <v>7000</v>
      </c>
      <c r="E870" s="11">
        <v>12939</v>
      </c>
      <c r="F870" s="12">
        <f t="shared" si="55"/>
        <v>1.8484285714285715</v>
      </c>
      <c r="G870" t="s">
        <v>20</v>
      </c>
      <c r="H870">
        <v>126</v>
      </c>
      <c r="I870" s="8">
        <f t="shared" si="5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6">
        <f t="shared" si="53"/>
        <v>41559.208333333336</v>
      </c>
      <c r="O870" s="1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 s="1"/>
      <c r="V870" s="1"/>
      <c r="W870" s="1"/>
      <c r="X870" s="1"/>
    </row>
    <row r="871" spans="1:24" x14ac:dyDescent="0.35">
      <c r="A871">
        <v>869</v>
      </c>
      <c r="B871" t="s">
        <v>1770</v>
      </c>
      <c r="C871" s="3" t="s">
        <v>1771</v>
      </c>
      <c r="D871" s="11">
        <v>161900</v>
      </c>
      <c r="E871" s="11">
        <v>38376</v>
      </c>
      <c r="F871" s="12">
        <f t="shared" si="55"/>
        <v>0.23703520691785052</v>
      </c>
      <c r="G871" t="s">
        <v>14</v>
      </c>
      <c r="H871">
        <v>526</v>
      </c>
      <c r="I871" s="8">
        <f t="shared" si="5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6">
        <f t="shared" si="53"/>
        <v>40350.208333333336</v>
      </c>
      <c r="O871" s="1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 s="1"/>
      <c r="V871" s="1"/>
      <c r="W871" s="1"/>
      <c r="X871" s="1"/>
    </row>
    <row r="872" spans="1:24" x14ac:dyDescent="0.35">
      <c r="A872">
        <v>870</v>
      </c>
      <c r="B872" t="s">
        <v>1772</v>
      </c>
      <c r="C872" s="3" t="s">
        <v>1773</v>
      </c>
      <c r="D872" s="11">
        <v>7700</v>
      </c>
      <c r="E872" s="11">
        <v>6920</v>
      </c>
      <c r="F872" s="12">
        <f t="shared" si="55"/>
        <v>0.89870129870129867</v>
      </c>
      <c r="G872" t="s">
        <v>14</v>
      </c>
      <c r="H872">
        <v>121</v>
      </c>
      <c r="I872" s="8">
        <f t="shared" si="5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6">
        <f t="shared" si="53"/>
        <v>42240.208333333328</v>
      </c>
      <c r="O872" s="1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 s="1"/>
      <c r="V872" s="1"/>
      <c r="W872" s="1"/>
      <c r="X872" s="1"/>
    </row>
    <row r="873" spans="1:24" ht="31" x14ac:dyDescent="0.35">
      <c r="A873">
        <v>871</v>
      </c>
      <c r="B873" t="s">
        <v>1774</v>
      </c>
      <c r="C873" s="3" t="s">
        <v>1775</v>
      </c>
      <c r="D873" s="11">
        <v>71500</v>
      </c>
      <c r="E873" s="11">
        <v>194912</v>
      </c>
      <c r="F873" s="12">
        <f t="shared" si="55"/>
        <v>2.7260419580419581</v>
      </c>
      <c r="G873" t="s">
        <v>20</v>
      </c>
      <c r="H873">
        <v>2320</v>
      </c>
      <c r="I873" s="8">
        <f t="shared" si="5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6">
        <f t="shared" si="53"/>
        <v>43040.208333333328</v>
      </c>
      <c r="O873" s="1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 s="1"/>
      <c r="V873" s="1"/>
      <c r="W873" s="1"/>
      <c r="X873" s="1"/>
    </row>
    <row r="874" spans="1:24" x14ac:dyDescent="0.35">
      <c r="A874">
        <v>872</v>
      </c>
      <c r="B874" t="s">
        <v>1776</v>
      </c>
      <c r="C874" s="3" t="s">
        <v>1777</v>
      </c>
      <c r="D874" s="11">
        <v>4700</v>
      </c>
      <c r="E874" s="11">
        <v>7992</v>
      </c>
      <c r="F874" s="12">
        <f t="shared" si="55"/>
        <v>1.7004255319148935</v>
      </c>
      <c r="G874" t="s">
        <v>20</v>
      </c>
      <c r="H874">
        <v>81</v>
      </c>
      <c r="I874" s="8">
        <f t="shared" si="5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6">
        <f t="shared" si="53"/>
        <v>43346.208333333328</v>
      </c>
      <c r="O874" s="1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 s="1"/>
      <c r="V874" s="1"/>
      <c r="W874" s="1"/>
      <c r="X874" s="1"/>
    </row>
    <row r="875" spans="1:24" x14ac:dyDescent="0.35">
      <c r="A875">
        <v>873</v>
      </c>
      <c r="B875" t="s">
        <v>1778</v>
      </c>
      <c r="C875" s="3" t="s">
        <v>1779</v>
      </c>
      <c r="D875" s="11">
        <v>42100</v>
      </c>
      <c r="E875" s="11">
        <v>79268</v>
      </c>
      <c r="F875" s="12">
        <f t="shared" si="55"/>
        <v>1.8828503562945369</v>
      </c>
      <c r="G875" t="s">
        <v>20</v>
      </c>
      <c r="H875">
        <v>1887</v>
      </c>
      <c r="I875" s="8">
        <f t="shared" si="5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6">
        <f t="shared" si="53"/>
        <v>41647.25</v>
      </c>
      <c r="O875" s="1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 s="1"/>
      <c r="V875" s="1"/>
      <c r="W875" s="1"/>
      <c r="X875" s="1"/>
    </row>
    <row r="876" spans="1:24" x14ac:dyDescent="0.35">
      <c r="A876">
        <v>874</v>
      </c>
      <c r="B876" t="s">
        <v>1780</v>
      </c>
      <c r="C876" s="3" t="s">
        <v>1781</v>
      </c>
      <c r="D876" s="11">
        <v>40200</v>
      </c>
      <c r="E876" s="11">
        <v>139468</v>
      </c>
      <c r="F876" s="12">
        <f t="shared" si="55"/>
        <v>3.4693532338308457</v>
      </c>
      <c r="G876" t="s">
        <v>20</v>
      </c>
      <c r="H876">
        <v>4358</v>
      </c>
      <c r="I876" s="8">
        <f t="shared" si="5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6">
        <f t="shared" si="53"/>
        <v>40291.208333333336</v>
      </c>
      <c r="O876" s="1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 s="1"/>
      <c r="V876" s="1"/>
      <c r="W876" s="1"/>
      <c r="X876" s="1"/>
    </row>
    <row r="877" spans="1:24" x14ac:dyDescent="0.35">
      <c r="A877">
        <v>875</v>
      </c>
      <c r="B877" t="s">
        <v>1782</v>
      </c>
      <c r="C877" s="3" t="s">
        <v>1783</v>
      </c>
      <c r="D877" s="11">
        <v>7900</v>
      </c>
      <c r="E877" s="11">
        <v>5465</v>
      </c>
      <c r="F877" s="12">
        <f t="shared" si="55"/>
        <v>0.6917721518987342</v>
      </c>
      <c r="G877" t="s">
        <v>14</v>
      </c>
      <c r="H877">
        <v>67</v>
      </c>
      <c r="I877" s="8">
        <f t="shared" si="5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6">
        <f t="shared" si="53"/>
        <v>40556.25</v>
      </c>
      <c r="O877" s="1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 s="1"/>
      <c r="V877" s="1"/>
      <c r="W877" s="1"/>
      <c r="X877" s="1"/>
    </row>
    <row r="878" spans="1:24" ht="31" x14ac:dyDescent="0.35">
      <c r="A878">
        <v>876</v>
      </c>
      <c r="B878" t="s">
        <v>1784</v>
      </c>
      <c r="C878" s="3" t="s">
        <v>1785</v>
      </c>
      <c r="D878" s="11">
        <v>8300</v>
      </c>
      <c r="E878" s="11">
        <v>2111</v>
      </c>
      <c r="F878" s="12">
        <f t="shared" si="55"/>
        <v>0.25433734939759034</v>
      </c>
      <c r="G878" t="s">
        <v>14</v>
      </c>
      <c r="H878">
        <v>57</v>
      </c>
      <c r="I878" s="8">
        <f t="shared" si="5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6">
        <f t="shared" si="53"/>
        <v>43624.208333333328</v>
      </c>
      <c r="O878" s="1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 s="1"/>
      <c r="V878" s="1"/>
      <c r="W878" s="1"/>
      <c r="X878" s="1"/>
    </row>
    <row r="879" spans="1:24" x14ac:dyDescent="0.35">
      <c r="A879">
        <v>877</v>
      </c>
      <c r="B879" t="s">
        <v>1786</v>
      </c>
      <c r="C879" s="3" t="s">
        <v>1787</v>
      </c>
      <c r="D879" s="11">
        <v>163600</v>
      </c>
      <c r="E879" s="11">
        <v>126628</v>
      </c>
      <c r="F879" s="12">
        <f t="shared" si="55"/>
        <v>0.77400977995110021</v>
      </c>
      <c r="G879" t="s">
        <v>14</v>
      </c>
      <c r="H879">
        <v>1229</v>
      </c>
      <c r="I879" s="8">
        <f t="shared" si="5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6">
        <f t="shared" si="53"/>
        <v>42577.208333333328</v>
      </c>
      <c r="O879" s="1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 s="1"/>
      <c r="V879" s="1"/>
      <c r="W879" s="1"/>
      <c r="X879" s="1"/>
    </row>
    <row r="880" spans="1:24" x14ac:dyDescent="0.35">
      <c r="A880">
        <v>878</v>
      </c>
      <c r="B880" t="s">
        <v>1788</v>
      </c>
      <c r="C880" s="3" t="s">
        <v>1789</v>
      </c>
      <c r="D880" s="11">
        <v>2700</v>
      </c>
      <c r="E880" s="11">
        <v>1012</v>
      </c>
      <c r="F880" s="12">
        <f t="shared" si="55"/>
        <v>0.37481481481481482</v>
      </c>
      <c r="G880" t="s">
        <v>14</v>
      </c>
      <c r="H880">
        <v>12</v>
      </c>
      <c r="I880" s="8">
        <f t="shared" si="5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6">
        <f t="shared" si="53"/>
        <v>43845.25</v>
      </c>
      <c r="O880" s="1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 s="1"/>
      <c r="V880" s="1"/>
      <c r="W880" s="1"/>
      <c r="X880" s="1"/>
    </row>
    <row r="881" spans="1:24" x14ac:dyDescent="0.35">
      <c r="A881">
        <v>879</v>
      </c>
      <c r="B881" t="s">
        <v>1790</v>
      </c>
      <c r="C881" s="3" t="s">
        <v>1791</v>
      </c>
      <c r="D881" s="11">
        <v>1000</v>
      </c>
      <c r="E881" s="11">
        <v>5438</v>
      </c>
      <c r="F881" s="12">
        <f t="shared" si="55"/>
        <v>5.4379999999999997</v>
      </c>
      <c r="G881" t="s">
        <v>20</v>
      </c>
      <c r="H881">
        <v>53</v>
      </c>
      <c r="I881" s="8">
        <f t="shared" si="5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6">
        <f t="shared" si="53"/>
        <v>42788.25</v>
      </c>
      <c r="O881" s="1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 s="1"/>
      <c r="V881" s="1"/>
      <c r="W881" s="1"/>
      <c r="X881" s="1"/>
    </row>
    <row r="882" spans="1:24" x14ac:dyDescent="0.35">
      <c r="A882">
        <v>880</v>
      </c>
      <c r="B882" t="s">
        <v>1792</v>
      </c>
      <c r="C882" s="3" t="s">
        <v>1793</v>
      </c>
      <c r="D882" s="11">
        <v>84500</v>
      </c>
      <c r="E882" s="11">
        <v>193101</v>
      </c>
      <c r="F882" s="12">
        <f t="shared" si="55"/>
        <v>2.2852189349112426</v>
      </c>
      <c r="G882" t="s">
        <v>20</v>
      </c>
      <c r="H882">
        <v>2414</v>
      </c>
      <c r="I882" s="8">
        <f t="shared" si="5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6">
        <f t="shared" si="53"/>
        <v>43667.208333333328</v>
      </c>
      <c r="O882" s="1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 s="1"/>
      <c r="V882" s="1"/>
      <c r="W882" s="1"/>
      <c r="X882" s="1"/>
    </row>
    <row r="883" spans="1:24" x14ac:dyDescent="0.35">
      <c r="A883">
        <v>881</v>
      </c>
      <c r="B883" t="s">
        <v>1794</v>
      </c>
      <c r="C883" s="3" t="s">
        <v>1795</v>
      </c>
      <c r="D883" s="11">
        <v>81300</v>
      </c>
      <c r="E883" s="11">
        <v>31665</v>
      </c>
      <c r="F883" s="12">
        <f t="shared" si="55"/>
        <v>0.38948339483394834</v>
      </c>
      <c r="G883" t="s">
        <v>14</v>
      </c>
      <c r="H883">
        <v>452</v>
      </c>
      <c r="I883" s="8">
        <f t="shared" si="5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6">
        <f t="shared" si="53"/>
        <v>42194.208333333328</v>
      </c>
      <c r="O883" s="1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 s="1"/>
      <c r="V883" s="1"/>
      <c r="W883" s="1"/>
      <c r="X883" s="1"/>
    </row>
    <row r="884" spans="1:24" x14ac:dyDescent="0.35">
      <c r="A884">
        <v>882</v>
      </c>
      <c r="B884" t="s">
        <v>1796</v>
      </c>
      <c r="C884" s="3" t="s">
        <v>1797</v>
      </c>
      <c r="D884" s="11">
        <v>800</v>
      </c>
      <c r="E884" s="11">
        <v>2960</v>
      </c>
      <c r="F884" s="12">
        <f t="shared" si="55"/>
        <v>3.7</v>
      </c>
      <c r="G884" t="s">
        <v>20</v>
      </c>
      <c r="H884">
        <v>80</v>
      </c>
      <c r="I884" s="8">
        <f t="shared" si="56"/>
        <v>37</v>
      </c>
      <c r="J884" t="s">
        <v>21</v>
      </c>
      <c r="K884" t="s">
        <v>22</v>
      </c>
      <c r="L884">
        <v>1421820000</v>
      </c>
      <c r="M884">
        <v>1422165600</v>
      </c>
      <c r="N884" s="16">
        <f t="shared" si="53"/>
        <v>42025.25</v>
      </c>
      <c r="O884" s="1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 s="1"/>
      <c r="V884" s="1"/>
      <c r="W884" s="1"/>
      <c r="X884" s="1"/>
    </row>
    <row r="885" spans="1:24" ht="31" x14ac:dyDescent="0.35">
      <c r="A885">
        <v>883</v>
      </c>
      <c r="B885" t="s">
        <v>1798</v>
      </c>
      <c r="C885" s="3" t="s">
        <v>1799</v>
      </c>
      <c r="D885" s="11">
        <v>3400</v>
      </c>
      <c r="E885" s="11">
        <v>8089</v>
      </c>
      <c r="F885" s="12">
        <f t="shared" si="55"/>
        <v>2.3791176470588233</v>
      </c>
      <c r="G885" t="s">
        <v>20</v>
      </c>
      <c r="H885">
        <v>193</v>
      </c>
      <c r="I885" s="8">
        <f t="shared" si="5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6">
        <f t="shared" si="53"/>
        <v>40323.208333333336</v>
      </c>
      <c r="O885" s="1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 s="1"/>
      <c r="V885" s="1"/>
      <c r="W885" s="1"/>
      <c r="X885" s="1"/>
    </row>
    <row r="886" spans="1:24" x14ac:dyDescent="0.35">
      <c r="A886">
        <v>884</v>
      </c>
      <c r="B886" t="s">
        <v>1800</v>
      </c>
      <c r="C886" s="3" t="s">
        <v>1801</v>
      </c>
      <c r="D886" s="11">
        <v>170800</v>
      </c>
      <c r="E886" s="11">
        <v>109374</v>
      </c>
      <c r="F886" s="12">
        <f t="shared" si="55"/>
        <v>0.64036299765807958</v>
      </c>
      <c r="G886" t="s">
        <v>14</v>
      </c>
      <c r="H886">
        <v>1886</v>
      </c>
      <c r="I886" s="8">
        <f t="shared" si="5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6">
        <f t="shared" ref="N886:N949" si="57">(((L886/60)/60)/24)+DATE(1970,1,1)</f>
        <v>41763.208333333336</v>
      </c>
      <c r="O886" s="1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 s="1"/>
      <c r="V886" s="1"/>
      <c r="W886" s="1"/>
      <c r="X886" s="1"/>
    </row>
    <row r="887" spans="1:24" x14ac:dyDescent="0.35">
      <c r="A887">
        <v>885</v>
      </c>
      <c r="B887" t="s">
        <v>1802</v>
      </c>
      <c r="C887" s="3" t="s">
        <v>1803</v>
      </c>
      <c r="D887" s="11">
        <v>1800</v>
      </c>
      <c r="E887" s="11">
        <v>2129</v>
      </c>
      <c r="F887" s="12">
        <f t="shared" si="55"/>
        <v>1.1827777777777777</v>
      </c>
      <c r="G887" t="s">
        <v>20</v>
      </c>
      <c r="H887">
        <v>52</v>
      </c>
      <c r="I887" s="8">
        <f t="shared" si="5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6">
        <f t="shared" si="57"/>
        <v>40335.208333333336</v>
      </c>
      <c r="O887" s="17">
        <f t="shared" ref="O887:O950" si="58"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 s="1"/>
      <c r="V887" s="1"/>
      <c r="W887" s="1"/>
      <c r="X887" s="1"/>
    </row>
    <row r="888" spans="1:24" x14ac:dyDescent="0.35">
      <c r="A888">
        <v>886</v>
      </c>
      <c r="B888" t="s">
        <v>1804</v>
      </c>
      <c r="C888" s="3" t="s">
        <v>1805</v>
      </c>
      <c r="D888" s="11">
        <v>150600</v>
      </c>
      <c r="E888" s="11">
        <v>127745</v>
      </c>
      <c r="F888" s="12">
        <f t="shared" si="55"/>
        <v>0.84824037184594958</v>
      </c>
      <c r="G888" t="s">
        <v>14</v>
      </c>
      <c r="H888">
        <v>1825</v>
      </c>
      <c r="I888" s="8">
        <f t="shared" si="5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6">
        <f t="shared" si="57"/>
        <v>40416.208333333336</v>
      </c>
      <c r="O888" s="17">
        <f t="shared" si="58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 s="1"/>
      <c r="V888" s="1"/>
      <c r="W888" s="1"/>
      <c r="X888" s="1"/>
    </row>
    <row r="889" spans="1:24" ht="31" x14ac:dyDescent="0.35">
      <c r="A889">
        <v>887</v>
      </c>
      <c r="B889" t="s">
        <v>1806</v>
      </c>
      <c r="C889" s="3" t="s">
        <v>1807</v>
      </c>
      <c r="D889" s="11">
        <v>7800</v>
      </c>
      <c r="E889" s="11">
        <v>2289</v>
      </c>
      <c r="F889" s="12">
        <f t="shared" si="55"/>
        <v>0.29346153846153844</v>
      </c>
      <c r="G889" t="s">
        <v>14</v>
      </c>
      <c r="H889">
        <v>31</v>
      </c>
      <c r="I889" s="8">
        <f t="shared" si="5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6">
        <f t="shared" si="57"/>
        <v>42202.208333333328</v>
      </c>
      <c r="O889" s="17">
        <f t="shared" si="58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 s="1"/>
      <c r="V889" s="1"/>
      <c r="W889" s="1"/>
      <c r="X889" s="1"/>
    </row>
    <row r="890" spans="1:24" ht="31" x14ac:dyDescent="0.35">
      <c r="A890">
        <v>888</v>
      </c>
      <c r="B890" t="s">
        <v>1808</v>
      </c>
      <c r="C890" s="3" t="s">
        <v>1809</v>
      </c>
      <c r="D890" s="11">
        <v>5800</v>
      </c>
      <c r="E890" s="11">
        <v>12174</v>
      </c>
      <c r="F890" s="12">
        <f t="shared" si="55"/>
        <v>2.0989655172413793</v>
      </c>
      <c r="G890" t="s">
        <v>20</v>
      </c>
      <c r="H890">
        <v>290</v>
      </c>
      <c r="I890" s="8">
        <f t="shared" si="5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6">
        <f t="shared" si="57"/>
        <v>42836.208333333328</v>
      </c>
      <c r="O890" s="17">
        <f t="shared" si="58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 s="1"/>
      <c r="V890" s="1"/>
      <c r="W890" s="1"/>
      <c r="X890" s="1"/>
    </row>
    <row r="891" spans="1:24" x14ac:dyDescent="0.35">
      <c r="A891">
        <v>889</v>
      </c>
      <c r="B891" t="s">
        <v>1810</v>
      </c>
      <c r="C891" s="3" t="s">
        <v>1811</v>
      </c>
      <c r="D891" s="11">
        <v>5600</v>
      </c>
      <c r="E891" s="11">
        <v>9508</v>
      </c>
      <c r="F891" s="12">
        <f t="shared" si="55"/>
        <v>1.697857142857143</v>
      </c>
      <c r="G891" t="s">
        <v>20</v>
      </c>
      <c r="H891">
        <v>122</v>
      </c>
      <c r="I891" s="8">
        <f t="shared" si="5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6">
        <f t="shared" si="57"/>
        <v>41710.208333333336</v>
      </c>
      <c r="O891" s="17">
        <f t="shared" si="58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 s="1"/>
      <c r="V891" s="1"/>
      <c r="W891" s="1"/>
      <c r="X891" s="1"/>
    </row>
    <row r="892" spans="1:24" x14ac:dyDescent="0.35">
      <c r="A892">
        <v>890</v>
      </c>
      <c r="B892" t="s">
        <v>1812</v>
      </c>
      <c r="C892" s="3" t="s">
        <v>1813</v>
      </c>
      <c r="D892" s="11">
        <v>134400</v>
      </c>
      <c r="E892" s="11">
        <v>155849</v>
      </c>
      <c r="F892" s="12">
        <f t="shared" si="55"/>
        <v>1.1595907738095239</v>
      </c>
      <c r="G892" t="s">
        <v>20</v>
      </c>
      <c r="H892">
        <v>1470</v>
      </c>
      <c r="I892" s="8">
        <f t="shared" si="5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6">
        <f t="shared" si="57"/>
        <v>43640.208333333328</v>
      </c>
      <c r="O892" s="17">
        <f t="shared" si="58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 s="1"/>
      <c r="V892" s="1"/>
      <c r="W892" s="1"/>
      <c r="X892" s="1"/>
    </row>
    <row r="893" spans="1:24" ht="31" x14ac:dyDescent="0.35">
      <c r="A893">
        <v>891</v>
      </c>
      <c r="B893" t="s">
        <v>1814</v>
      </c>
      <c r="C893" s="3" t="s">
        <v>1815</v>
      </c>
      <c r="D893" s="11">
        <v>3000</v>
      </c>
      <c r="E893" s="11">
        <v>7758</v>
      </c>
      <c r="F893" s="12">
        <f t="shared" si="55"/>
        <v>2.5859999999999999</v>
      </c>
      <c r="G893" t="s">
        <v>20</v>
      </c>
      <c r="H893">
        <v>165</v>
      </c>
      <c r="I893" s="8">
        <f t="shared" si="5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6">
        <f t="shared" si="57"/>
        <v>40880.25</v>
      </c>
      <c r="O893" s="17">
        <f t="shared" si="58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 s="1"/>
      <c r="V893" s="1"/>
      <c r="W893" s="1"/>
      <c r="X893" s="1"/>
    </row>
    <row r="894" spans="1:24" x14ac:dyDescent="0.35">
      <c r="A894">
        <v>892</v>
      </c>
      <c r="B894" t="s">
        <v>1816</v>
      </c>
      <c r="C894" s="3" t="s">
        <v>1817</v>
      </c>
      <c r="D894" s="11">
        <v>6000</v>
      </c>
      <c r="E894" s="11">
        <v>13835</v>
      </c>
      <c r="F894" s="12">
        <f t="shared" si="55"/>
        <v>2.3058333333333332</v>
      </c>
      <c r="G894" t="s">
        <v>20</v>
      </c>
      <c r="H894">
        <v>182</v>
      </c>
      <c r="I894" s="8">
        <f t="shared" si="5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6">
        <f t="shared" si="57"/>
        <v>40319.208333333336</v>
      </c>
      <c r="O894" s="17">
        <f t="shared" si="58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 s="1"/>
      <c r="V894" s="1"/>
      <c r="W894" s="1"/>
      <c r="X894" s="1"/>
    </row>
    <row r="895" spans="1:24" x14ac:dyDescent="0.35">
      <c r="A895">
        <v>893</v>
      </c>
      <c r="B895" t="s">
        <v>1818</v>
      </c>
      <c r="C895" s="3" t="s">
        <v>1819</v>
      </c>
      <c r="D895" s="11">
        <v>8400</v>
      </c>
      <c r="E895" s="11">
        <v>10770</v>
      </c>
      <c r="F895" s="12">
        <f t="shared" si="55"/>
        <v>1.2821428571428573</v>
      </c>
      <c r="G895" t="s">
        <v>20</v>
      </c>
      <c r="H895">
        <v>199</v>
      </c>
      <c r="I895" s="8">
        <f t="shared" si="5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6">
        <f t="shared" si="57"/>
        <v>42170.208333333328</v>
      </c>
      <c r="O895" s="17">
        <f t="shared" si="58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 s="1"/>
      <c r="V895" s="1"/>
      <c r="W895" s="1"/>
      <c r="X895" s="1"/>
    </row>
    <row r="896" spans="1:24" x14ac:dyDescent="0.35">
      <c r="A896">
        <v>894</v>
      </c>
      <c r="B896" t="s">
        <v>1820</v>
      </c>
      <c r="C896" s="3" t="s">
        <v>1821</v>
      </c>
      <c r="D896" s="11">
        <v>1700</v>
      </c>
      <c r="E896" s="11">
        <v>3208</v>
      </c>
      <c r="F896" s="12">
        <f t="shared" si="55"/>
        <v>1.8870588235294117</v>
      </c>
      <c r="G896" t="s">
        <v>20</v>
      </c>
      <c r="H896">
        <v>56</v>
      </c>
      <c r="I896" s="8">
        <f t="shared" si="5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6">
        <f t="shared" si="57"/>
        <v>41466.208333333336</v>
      </c>
      <c r="O896" s="17">
        <f t="shared" si="58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 s="1"/>
      <c r="V896" s="1"/>
      <c r="W896" s="1"/>
      <c r="X896" s="1"/>
    </row>
    <row r="897" spans="1:24" ht="31" x14ac:dyDescent="0.35">
      <c r="A897">
        <v>895</v>
      </c>
      <c r="B897" t="s">
        <v>1822</v>
      </c>
      <c r="C897" s="3" t="s">
        <v>1823</v>
      </c>
      <c r="D897" s="11">
        <v>159800</v>
      </c>
      <c r="E897" s="11">
        <v>11108</v>
      </c>
      <c r="F897" s="12">
        <f t="shared" si="55"/>
        <v>6.9511889862327911E-2</v>
      </c>
      <c r="G897" t="s">
        <v>14</v>
      </c>
      <c r="H897">
        <v>107</v>
      </c>
      <c r="I897" s="8">
        <f t="shared" si="5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6">
        <f t="shared" si="57"/>
        <v>43134.25</v>
      </c>
      <c r="O897" s="17">
        <f t="shared" si="58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 s="1"/>
      <c r="V897" s="1"/>
      <c r="W897" s="1"/>
      <c r="X897" s="1"/>
    </row>
    <row r="898" spans="1:24" ht="31" x14ac:dyDescent="0.35">
      <c r="A898">
        <v>896</v>
      </c>
      <c r="B898" t="s">
        <v>1824</v>
      </c>
      <c r="C898" s="3" t="s">
        <v>1825</v>
      </c>
      <c r="D898" s="11">
        <v>19800</v>
      </c>
      <c r="E898" s="11">
        <v>153338</v>
      </c>
      <c r="F898" s="12">
        <f t="shared" si="55"/>
        <v>7.7443434343434348</v>
      </c>
      <c r="G898" t="s">
        <v>20</v>
      </c>
      <c r="H898">
        <v>1460</v>
      </c>
      <c r="I898" s="8">
        <f t="shared" si="5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6">
        <f t="shared" si="57"/>
        <v>40738.208333333336</v>
      </c>
      <c r="O898" s="17">
        <f t="shared" si="58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 s="1"/>
      <c r="V898" s="1"/>
      <c r="W898" s="1"/>
      <c r="X898" s="1"/>
    </row>
    <row r="899" spans="1:24" x14ac:dyDescent="0.35">
      <c r="A899">
        <v>897</v>
      </c>
      <c r="B899" t="s">
        <v>1826</v>
      </c>
      <c r="C899" s="3" t="s">
        <v>1827</v>
      </c>
      <c r="D899" s="11">
        <v>8800</v>
      </c>
      <c r="E899" s="11">
        <v>2437</v>
      </c>
      <c r="F899" s="12">
        <f t="shared" ref="F899:F962" si="59">E899/D899</f>
        <v>0.27693181818181817</v>
      </c>
      <c r="G899" t="s">
        <v>14</v>
      </c>
      <c r="H899">
        <v>27</v>
      </c>
      <c r="I899" s="8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6">
        <f t="shared" si="57"/>
        <v>43583.208333333328</v>
      </c>
      <c r="O899" s="17">
        <f t="shared" si="58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 s="1"/>
      <c r="V899" s="1"/>
      <c r="W899" s="1"/>
      <c r="X899" s="1"/>
    </row>
    <row r="900" spans="1:24" x14ac:dyDescent="0.35">
      <c r="A900">
        <v>898</v>
      </c>
      <c r="B900" t="s">
        <v>1828</v>
      </c>
      <c r="C900" s="3" t="s">
        <v>1829</v>
      </c>
      <c r="D900" s="11">
        <v>179100</v>
      </c>
      <c r="E900" s="11">
        <v>93991</v>
      </c>
      <c r="F900" s="12">
        <f t="shared" si="59"/>
        <v>0.52479620323841425</v>
      </c>
      <c r="G900" t="s">
        <v>14</v>
      </c>
      <c r="H900">
        <v>1221</v>
      </c>
      <c r="I900" s="8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6">
        <f t="shared" si="57"/>
        <v>43815.25</v>
      </c>
      <c r="O900" s="1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 s="1"/>
      <c r="V900" s="1"/>
      <c r="W900" s="1"/>
      <c r="X900" s="1"/>
    </row>
    <row r="901" spans="1:24" x14ac:dyDescent="0.35">
      <c r="A901">
        <v>899</v>
      </c>
      <c r="B901" t="s">
        <v>1830</v>
      </c>
      <c r="C901" s="3" t="s">
        <v>1831</v>
      </c>
      <c r="D901" s="11">
        <v>3100</v>
      </c>
      <c r="E901" s="11">
        <v>12620</v>
      </c>
      <c r="F901" s="12">
        <f t="shared" si="59"/>
        <v>4.0709677419354842</v>
      </c>
      <c r="G901" t="s">
        <v>20</v>
      </c>
      <c r="H901">
        <v>123</v>
      </c>
      <c r="I901" s="8">
        <f t="shared" ref="I901:I964" si="60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6">
        <f t="shared" si="57"/>
        <v>41554.208333333336</v>
      </c>
      <c r="O901" s="1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 s="1"/>
      <c r="V901" s="1"/>
      <c r="W901" s="1"/>
      <c r="X901" s="1"/>
    </row>
    <row r="902" spans="1:24" x14ac:dyDescent="0.35">
      <c r="A902">
        <v>900</v>
      </c>
      <c r="B902" t="s">
        <v>1832</v>
      </c>
      <c r="C902" s="3" t="s">
        <v>1833</v>
      </c>
      <c r="D902" s="11">
        <v>100</v>
      </c>
      <c r="E902" s="11">
        <v>2</v>
      </c>
      <c r="F902" s="12">
        <f t="shared" si="59"/>
        <v>0.02</v>
      </c>
      <c r="G902" t="s">
        <v>14</v>
      </c>
      <c r="H902">
        <v>1</v>
      </c>
      <c r="I902" s="8">
        <f t="shared" si="60"/>
        <v>2</v>
      </c>
      <c r="J902" t="s">
        <v>21</v>
      </c>
      <c r="K902" t="s">
        <v>22</v>
      </c>
      <c r="L902">
        <v>1411102800</v>
      </c>
      <c r="M902">
        <v>1411189200</v>
      </c>
      <c r="N902" s="16">
        <f t="shared" si="57"/>
        <v>41901.208333333336</v>
      </c>
      <c r="O902" s="1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 s="1"/>
      <c r="V902" s="1"/>
      <c r="W902" s="1"/>
      <c r="X902" s="1"/>
    </row>
    <row r="903" spans="1:24" x14ac:dyDescent="0.35">
      <c r="A903">
        <v>901</v>
      </c>
      <c r="B903" t="s">
        <v>1834</v>
      </c>
      <c r="C903" s="3" t="s">
        <v>1835</v>
      </c>
      <c r="D903" s="11">
        <v>5600</v>
      </c>
      <c r="E903" s="11">
        <v>8746</v>
      </c>
      <c r="F903" s="12">
        <f t="shared" si="59"/>
        <v>1.5617857142857143</v>
      </c>
      <c r="G903" t="s">
        <v>20</v>
      </c>
      <c r="H903">
        <v>159</v>
      </c>
      <c r="I903" s="8">
        <f t="shared" si="60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6">
        <f t="shared" si="57"/>
        <v>43298.208333333328</v>
      </c>
      <c r="O903" s="1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 s="1"/>
      <c r="V903" s="1"/>
      <c r="W903" s="1"/>
      <c r="X903" s="1"/>
    </row>
    <row r="904" spans="1:24" x14ac:dyDescent="0.35">
      <c r="A904">
        <v>902</v>
      </c>
      <c r="B904" t="s">
        <v>1836</v>
      </c>
      <c r="C904" s="3" t="s">
        <v>1837</v>
      </c>
      <c r="D904" s="11">
        <v>1400</v>
      </c>
      <c r="E904" s="11">
        <v>3534</v>
      </c>
      <c r="F904" s="12">
        <f t="shared" si="59"/>
        <v>2.5242857142857145</v>
      </c>
      <c r="G904" t="s">
        <v>20</v>
      </c>
      <c r="H904">
        <v>110</v>
      </c>
      <c r="I904" s="8">
        <f t="shared" si="60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6">
        <f t="shared" si="57"/>
        <v>42399.25</v>
      </c>
      <c r="O904" s="1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 s="1"/>
      <c r="V904" s="1"/>
      <c r="W904" s="1"/>
      <c r="X904" s="1"/>
    </row>
    <row r="905" spans="1:24" ht="31" x14ac:dyDescent="0.35">
      <c r="A905">
        <v>903</v>
      </c>
      <c r="B905" t="s">
        <v>1838</v>
      </c>
      <c r="C905" s="3" t="s">
        <v>1839</v>
      </c>
      <c r="D905" s="11">
        <v>41000</v>
      </c>
      <c r="E905" s="11">
        <v>709</v>
      </c>
      <c r="F905" s="12">
        <f t="shared" si="59"/>
        <v>1.729268292682927E-2</v>
      </c>
      <c r="G905" t="s">
        <v>47</v>
      </c>
      <c r="H905">
        <v>14</v>
      </c>
      <c r="I905" s="8">
        <f t="shared" si="60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6">
        <f t="shared" si="57"/>
        <v>41034.208333333336</v>
      </c>
      <c r="O905" s="1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 s="1"/>
      <c r="V905" s="1"/>
      <c r="W905" s="1"/>
      <c r="X905" s="1"/>
    </row>
    <row r="906" spans="1:24" x14ac:dyDescent="0.35">
      <c r="A906">
        <v>904</v>
      </c>
      <c r="B906" t="s">
        <v>1840</v>
      </c>
      <c r="C906" s="3" t="s">
        <v>1841</v>
      </c>
      <c r="D906" s="11">
        <v>6500</v>
      </c>
      <c r="E906" s="11">
        <v>795</v>
      </c>
      <c r="F906" s="12">
        <f t="shared" si="59"/>
        <v>0.12230769230769231</v>
      </c>
      <c r="G906" t="s">
        <v>14</v>
      </c>
      <c r="H906">
        <v>16</v>
      </c>
      <c r="I906" s="8">
        <f t="shared" si="60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6">
        <f t="shared" si="57"/>
        <v>41186.208333333336</v>
      </c>
      <c r="O906" s="1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 s="1"/>
      <c r="V906" s="1"/>
      <c r="W906" s="1"/>
      <c r="X906" s="1"/>
    </row>
    <row r="907" spans="1:24" x14ac:dyDescent="0.35">
      <c r="A907">
        <v>905</v>
      </c>
      <c r="B907" t="s">
        <v>1842</v>
      </c>
      <c r="C907" s="3" t="s">
        <v>1843</v>
      </c>
      <c r="D907" s="11">
        <v>7900</v>
      </c>
      <c r="E907" s="11">
        <v>12955</v>
      </c>
      <c r="F907" s="12">
        <f t="shared" si="59"/>
        <v>1.6398734177215191</v>
      </c>
      <c r="G907" t="s">
        <v>20</v>
      </c>
      <c r="H907">
        <v>236</v>
      </c>
      <c r="I907" s="8">
        <f t="shared" si="60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6">
        <f t="shared" si="57"/>
        <v>41536.208333333336</v>
      </c>
      <c r="O907" s="1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 s="1"/>
      <c r="V907" s="1"/>
      <c r="W907" s="1"/>
      <c r="X907" s="1"/>
    </row>
    <row r="908" spans="1:24" ht="31" x14ac:dyDescent="0.35">
      <c r="A908">
        <v>906</v>
      </c>
      <c r="B908" t="s">
        <v>1844</v>
      </c>
      <c r="C908" s="3" t="s">
        <v>1845</v>
      </c>
      <c r="D908" s="11">
        <v>5500</v>
      </c>
      <c r="E908" s="11">
        <v>8964</v>
      </c>
      <c r="F908" s="12">
        <f t="shared" si="59"/>
        <v>1.6298181818181818</v>
      </c>
      <c r="G908" t="s">
        <v>20</v>
      </c>
      <c r="H908">
        <v>191</v>
      </c>
      <c r="I908" s="8">
        <f t="shared" si="60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6">
        <f t="shared" si="57"/>
        <v>42868.208333333328</v>
      </c>
      <c r="O908" s="1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 s="1"/>
      <c r="V908" s="1"/>
      <c r="W908" s="1"/>
      <c r="X908" s="1"/>
    </row>
    <row r="909" spans="1:24" x14ac:dyDescent="0.35">
      <c r="A909">
        <v>907</v>
      </c>
      <c r="B909" t="s">
        <v>1846</v>
      </c>
      <c r="C909" s="3" t="s">
        <v>1847</v>
      </c>
      <c r="D909" s="11">
        <v>9100</v>
      </c>
      <c r="E909" s="11">
        <v>1843</v>
      </c>
      <c r="F909" s="12">
        <f t="shared" si="59"/>
        <v>0.20252747252747252</v>
      </c>
      <c r="G909" t="s">
        <v>14</v>
      </c>
      <c r="H909">
        <v>41</v>
      </c>
      <c r="I909" s="8">
        <f t="shared" si="60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6">
        <f t="shared" si="57"/>
        <v>40660.208333333336</v>
      </c>
      <c r="O909" s="1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 s="1"/>
      <c r="V909" s="1"/>
      <c r="W909" s="1"/>
      <c r="X909" s="1"/>
    </row>
    <row r="910" spans="1:24" x14ac:dyDescent="0.35">
      <c r="A910">
        <v>908</v>
      </c>
      <c r="B910" t="s">
        <v>1848</v>
      </c>
      <c r="C910" s="3" t="s">
        <v>1849</v>
      </c>
      <c r="D910" s="11">
        <v>38200</v>
      </c>
      <c r="E910" s="11">
        <v>121950</v>
      </c>
      <c r="F910" s="12">
        <f t="shared" si="59"/>
        <v>3.1924083769633507</v>
      </c>
      <c r="G910" t="s">
        <v>20</v>
      </c>
      <c r="H910">
        <v>3934</v>
      </c>
      <c r="I910" s="8">
        <f t="shared" si="60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6">
        <f t="shared" si="57"/>
        <v>41031.208333333336</v>
      </c>
      <c r="O910" s="1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 s="1"/>
      <c r="V910" s="1"/>
      <c r="W910" s="1"/>
      <c r="X910" s="1"/>
    </row>
    <row r="911" spans="1:24" x14ac:dyDescent="0.35">
      <c r="A911">
        <v>909</v>
      </c>
      <c r="B911" t="s">
        <v>1850</v>
      </c>
      <c r="C911" s="3" t="s">
        <v>1851</v>
      </c>
      <c r="D911" s="11">
        <v>1800</v>
      </c>
      <c r="E911" s="11">
        <v>8621</v>
      </c>
      <c r="F911" s="12">
        <f t="shared" si="59"/>
        <v>4.7894444444444444</v>
      </c>
      <c r="G911" t="s">
        <v>20</v>
      </c>
      <c r="H911">
        <v>80</v>
      </c>
      <c r="I911" s="8">
        <f t="shared" si="60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6">
        <f t="shared" si="57"/>
        <v>43255.208333333328</v>
      </c>
      <c r="O911" s="1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 s="1"/>
      <c r="V911" s="1"/>
      <c r="W911" s="1"/>
      <c r="X911" s="1"/>
    </row>
    <row r="912" spans="1:24" x14ac:dyDescent="0.35">
      <c r="A912">
        <v>910</v>
      </c>
      <c r="B912" t="s">
        <v>1852</v>
      </c>
      <c r="C912" s="3" t="s">
        <v>1853</v>
      </c>
      <c r="D912" s="11">
        <v>154500</v>
      </c>
      <c r="E912" s="11">
        <v>30215</v>
      </c>
      <c r="F912" s="12">
        <f t="shared" si="59"/>
        <v>0.19556634304207121</v>
      </c>
      <c r="G912" t="s">
        <v>74</v>
      </c>
      <c r="H912">
        <v>296</v>
      </c>
      <c r="I912" s="8">
        <f t="shared" si="60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6">
        <f t="shared" si="57"/>
        <v>42026.25</v>
      </c>
      <c r="O912" s="1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 s="1"/>
      <c r="V912" s="1"/>
      <c r="W912" s="1"/>
      <c r="X912" s="1"/>
    </row>
    <row r="913" spans="1:24" x14ac:dyDescent="0.35">
      <c r="A913">
        <v>911</v>
      </c>
      <c r="B913" t="s">
        <v>1854</v>
      </c>
      <c r="C913" s="3" t="s">
        <v>1855</v>
      </c>
      <c r="D913" s="11">
        <v>5800</v>
      </c>
      <c r="E913" s="11">
        <v>11539</v>
      </c>
      <c r="F913" s="12">
        <f t="shared" si="59"/>
        <v>1.9894827586206896</v>
      </c>
      <c r="G913" t="s">
        <v>20</v>
      </c>
      <c r="H913">
        <v>462</v>
      </c>
      <c r="I913" s="8">
        <f t="shared" si="60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6">
        <f t="shared" si="57"/>
        <v>43717.208333333328</v>
      </c>
      <c r="O913" s="1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 s="1"/>
      <c r="V913" s="1"/>
      <c r="W913" s="1"/>
      <c r="X913" s="1"/>
    </row>
    <row r="914" spans="1:24" x14ac:dyDescent="0.35">
      <c r="A914">
        <v>912</v>
      </c>
      <c r="B914" t="s">
        <v>1856</v>
      </c>
      <c r="C914" s="3" t="s">
        <v>1857</v>
      </c>
      <c r="D914" s="11">
        <v>1800</v>
      </c>
      <c r="E914" s="11">
        <v>14310</v>
      </c>
      <c r="F914" s="12">
        <f t="shared" si="59"/>
        <v>7.95</v>
      </c>
      <c r="G914" t="s">
        <v>20</v>
      </c>
      <c r="H914">
        <v>179</v>
      </c>
      <c r="I914" s="8">
        <f t="shared" si="60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6">
        <f t="shared" si="57"/>
        <v>41157.208333333336</v>
      </c>
      <c r="O914" s="1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 s="1"/>
      <c r="V914" s="1"/>
      <c r="W914" s="1"/>
      <c r="X914" s="1"/>
    </row>
    <row r="915" spans="1:24" x14ac:dyDescent="0.35">
      <c r="A915">
        <v>913</v>
      </c>
      <c r="B915" t="s">
        <v>1858</v>
      </c>
      <c r="C915" s="3" t="s">
        <v>1859</v>
      </c>
      <c r="D915" s="11">
        <v>70200</v>
      </c>
      <c r="E915" s="11">
        <v>35536</v>
      </c>
      <c r="F915" s="12">
        <f t="shared" si="59"/>
        <v>0.50621082621082625</v>
      </c>
      <c r="G915" t="s">
        <v>14</v>
      </c>
      <c r="H915">
        <v>523</v>
      </c>
      <c r="I915" s="8">
        <f t="shared" si="60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6">
        <f t="shared" si="57"/>
        <v>43597.208333333328</v>
      </c>
      <c r="O915" s="1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 s="1"/>
      <c r="V915" s="1"/>
      <c r="W915" s="1"/>
      <c r="X915" s="1"/>
    </row>
    <row r="916" spans="1:24" x14ac:dyDescent="0.35">
      <c r="A916">
        <v>914</v>
      </c>
      <c r="B916" t="s">
        <v>1860</v>
      </c>
      <c r="C916" s="3" t="s">
        <v>1861</v>
      </c>
      <c r="D916" s="11">
        <v>6400</v>
      </c>
      <c r="E916" s="11">
        <v>3676</v>
      </c>
      <c r="F916" s="12">
        <f t="shared" si="59"/>
        <v>0.57437499999999997</v>
      </c>
      <c r="G916" t="s">
        <v>14</v>
      </c>
      <c r="H916">
        <v>141</v>
      </c>
      <c r="I916" s="8">
        <f t="shared" si="60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6">
        <f t="shared" si="57"/>
        <v>41490.208333333336</v>
      </c>
      <c r="O916" s="1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 s="1"/>
      <c r="V916" s="1"/>
      <c r="W916" s="1"/>
      <c r="X916" s="1"/>
    </row>
    <row r="917" spans="1:24" x14ac:dyDescent="0.35">
      <c r="A917">
        <v>915</v>
      </c>
      <c r="B917" t="s">
        <v>1862</v>
      </c>
      <c r="C917" s="3" t="s">
        <v>1863</v>
      </c>
      <c r="D917" s="11">
        <v>125900</v>
      </c>
      <c r="E917" s="11">
        <v>195936</v>
      </c>
      <c r="F917" s="12">
        <f t="shared" si="59"/>
        <v>1.5562827640984909</v>
      </c>
      <c r="G917" t="s">
        <v>20</v>
      </c>
      <c r="H917">
        <v>1866</v>
      </c>
      <c r="I917" s="8">
        <f t="shared" si="60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6">
        <f t="shared" si="57"/>
        <v>42976.208333333328</v>
      </c>
      <c r="O917" s="1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 s="1"/>
      <c r="V917" s="1"/>
      <c r="W917" s="1"/>
      <c r="X917" s="1"/>
    </row>
    <row r="918" spans="1:24" ht="31" x14ac:dyDescent="0.35">
      <c r="A918">
        <v>916</v>
      </c>
      <c r="B918" t="s">
        <v>1864</v>
      </c>
      <c r="C918" s="3" t="s">
        <v>1865</v>
      </c>
      <c r="D918" s="11">
        <v>3700</v>
      </c>
      <c r="E918" s="11">
        <v>1343</v>
      </c>
      <c r="F918" s="12">
        <f t="shared" si="59"/>
        <v>0.36297297297297298</v>
      </c>
      <c r="G918" t="s">
        <v>14</v>
      </c>
      <c r="H918">
        <v>52</v>
      </c>
      <c r="I918" s="8">
        <f t="shared" si="60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6">
        <f t="shared" si="57"/>
        <v>41991.25</v>
      </c>
      <c r="O918" s="1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 s="1"/>
      <c r="V918" s="1"/>
      <c r="W918" s="1"/>
      <c r="X918" s="1"/>
    </row>
    <row r="919" spans="1:24" x14ac:dyDescent="0.35">
      <c r="A919">
        <v>917</v>
      </c>
      <c r="B919" t="s">
        <v>1866</v>
      </c>
      <c r="C919" s="3" t="s">
        <v>1867</v>
      </c>
      <c r="D919" s="11">
        <v>3600</v>
      </c>
      <c r="E919" s="11">
        <v>2097</v>
      </c>
      <c r="F919" s="12">
        <f t="shared" si="59"/>
        <v>0.58250000000000002</v>
      </c>
      <c r="G919" t="s">
        <v>47</v>
      </c>
      <c r="H919">
        <v>27</v>
      </c>
      <c r="I919" s="8">
        <f t="shared" si="60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6">
        <f t="shared" si="57"/>
        <v>40722.208333333336</v>
      </c>
      <c r="O919" s="1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 s="1"/>
      <c r="V919" s="1"/>
      <c r="W919" s="1"/>
      <c r="X919" s="1"/>
    </row>
    <row r="920" spans="1:24" x14ac:dyDescent="0.35">
      <c r="A920">
        <v>918</v>
      </c>
      <c r="B920" t="s">
        <v>1868</v>
      </c>
      <c r="C920" s="3" t="s">
        <v>1869</v>
      </c>
      <c r="D920" s="11">
        <v>3800</v>
      </c>
      <c r="E920" s="11">
        <v>9021</v>
      </c>
      <c r="F920" s="12">
        <f t="shared" si="59"/>
        <v>2.3739473684210526</v>
      </c>
      <c r="G920" t="s">
        <v>20</v>
      </c>
      <c r="H920">
        <v>156</v>
      </c>
      <c r="I920" s="8">
        <f t="shared" si="60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6">
        <f t="shared" si="57"/>
        <v>41117.208333333336</v>
      </c>
      <c r="O920" s="1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 s="1"/>
      <c r="V920" s="1"/>
      <c r="W920" s="1"/>
      <c r="X920" s="1"/>
    </row>
    <row r="921" spans="1:24" x14ac:dyDescent="0.35">
      <c r="A921">
        <v>919</v>
      </c>
      <c r="B921" t="s">
        <v>1870</v>
      </c>
      <c r="C921" s="3" t="s">
        <v>1871</v>
      </c>
      <c r="D921" s="11">
        <v>35600</v>
      </c>
      <c r="E921" s="11">
        <v>20915</v>
      </c>
      <c r="F921" s="12">
        <f t="shared" si="59"/>
        <v>0.58750000000000002</v>
      </c>
      <c r="G921" t="s">
        <v>14</v>
      </c>
      <c r="H921">
        <v>225</v>
      </c>
      <c r="I921" s="8">
        <f t="shared" si="60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6">
        <f t="shared" si="57"/>
        <v>43022.208333333328</v>
      </c>
      <c r="O921" s="1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 s="1"/>
      <c r="V921" s="1"/>
      <c r="W921" s="1"/>
      <c r="X921" s="1"/>
    </row>
    <row r="922" spans="1:24" x14ac:dyDescent="0.35">
      <c r="A922">
        <v>920</v>
      </c>
      <c r="B922" t="s">
        <v>1872</v>
      </c>
      <c r="C922" s="3" t="s">
        <v>1873</v>
      </c>
      <c r="D922" s="11">
        <v>5300</v>
      </c>
      <c r="E922" s="11">
        <v>9676</v>
      </c>
      <c r="F922" s="12">
        <f t="shared" si="59"/>
        <v>1.8256603773584905</v>
      </c>
      <c r="G922" t="s">
        <v>20</v>
      </c>
      <c r="H922">
        <v>255</v>
      </c>
      <c r="I922" s="8">
        <f t="shared" si="60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6">
        <f t="shared" si="57"/>
        <v>43503.25</v>
      </c>
      <c r="O922" s="1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 s="1"/>
      <c r="V922" s="1"/>
      <c r="W922" s="1"/>
      <c r="X922" s="1"/>
    </row>
    <row r="923" spans="1:24" x14ac:dyDescent="0.35">
      <c r="A923">
        <v>921</v>
      </c>
      <c r="B923" t="s">
        <v>1874</v>
      </c>
      <c r="C923" s="3" t="s">
        <v>1875</v>
      </c>
      <c r="D923" s="11">
        <v>160400</v>
      </c>
      <c r="E923" s="11">
        <v>1210</v>
      </c>
      <c r="F923" s="12">
        <f t="shared" si="59"/>
        <v>7.5436408977556111E-3</v>
      </c>
      <c r="G923" t="s">
        <v>14</v>
      </c>
      <c r="H923">
        <v>38</v>
      </c>
      <c r="I923" s="8">
        <f t="shared" si="60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6">
        <f t="shared" si="57"/>
        <v>40951.25</v>
      </c>
      <c r="O923" s="1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 s="1"/>
      <c r="V923" s="1"/>
      <c r="W923" s="1"/>
      <c r="X923" s="1"/>
    </row>
    <row r="924" spans="1:24" x14ac:dyDescent="0.35">
      <c r="A924">
        <v>922</v>
      </c>
      <c r="B924" t="s">
        <v>1876</v>
      </c>
      <c r="C924" s="3" t="s">
        <v>1877</v>
      </c>
      <c r="D924" s="11">
        <v>51400</v>
      </c>
      <c r="E924" s="11">
        <v>90440</v>
      </c>
      <c r="F924" s="12">
        <f t="shared" si="59"/>
        <v>1.7595330739299611</v>
      </c>
      <c r="G924" t="s">
        <v>20</v>
      </c>
      <c r="H924">
        <v>2261</v>
      </c>
      <c r="I924" s="8">
        <f t="shared" si="60"/>
        <v>40</v>
      </c>
      <c r="J924" t="s">
        <v>21</v>
      </c>
      <c r="K924" t="s">
        <v>22</v>
      </c>
      <c r="L924">
        <v>1544335200</v>
      </c>
      <c r="M924">
        <v>1545112800</v>
      </c>
      <c r="N924" s="16">
        <f t="shared" si="57"/>
        <v>43443.25</v>
      </c>
      <c r="O924" s="1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 s="1"/>
      <c r="V924" s="1"/>
      <c r="W924" s="1"/>
      <c r="X924" s="1"/>
    </row>
    <row r="925" spans="1:24" x14ac:dyDescent="0.35">
      <c r="A925">
        <v>923</v>
      </c>
      <c r="B925" t="s">
        <v>1878</v>
      </c>
      <c r="C925" s="3" t="s">
        <v>1879</v>
      </c>
      <c r="D925" s="11">
        <v>1700</v>
      </c>
      <c r="E925" s="11">
        <v>4044</v>
      </c>
      <c r="F925" s="12">
        <f t="shared" si="59"/>
        <v>2.3788235294117648</v>
      </c>
      <c r="G925" t="s">
        <v>20</v>
      </c>
      <c r="H925">
        <v>40</v>
      </c>
      <c r="I925" s="8">
        <f t="shared" si="60"/>
        <v>101.1</v>
      </c>
      <c r="J925" t="s">
        <v>21</v>
      </c>
      <c r="K925" t="s">
        <v>22</v>
      </c>
      <c r="L925">
        <v>1279083600</v>
      </c>
      <c r="M925">
        <v>1279170000</v>
      </c>
      <c r="N925" s="16">
        <f t="shared" si="57"/>
        <v>40373.208333333336</v>
      </c>
      <c r="O925" s="1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 s="1"/>
      <c r="V925" s="1"/>
      <c r="W925" s="1"/>
      <c r="X925" s="1"/>
    </row>
    <row r="926" spans="1:24" x14ac:dyDescent="0.35">
      <c r="A926">
        <v>924</v>
      </c>
      <c r="B926" t="s">
        <v>1880</v>
      </c>
      <c r="C926" s="3" t="s">
        <v>1881</v>
      </c>
      <c r="D926" s="11">
        <v>39400</v>
      </c>
      <c r="E926" s="11">
        <v>192292</v>
      </c>
      <c r="F926" s="12">
        <f t="shared" si="59"/>
        <v>4.8805076142131982</v>
      </c>
      <c r="G926" t="s">
        <v>20</v>
      </c>
      <c r="H926">
        <v>2289</v>
      </c>
      <c r="I926" s="8">
        <f t="shared" si="60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6">
        <f t="shared" si="57"/>
        <v>43769.208333333328</v>
      </c>
      <c r="O926" s="1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 s="1"/>
      <c r="V926" s="1"/>
      <c r="W926" s="1"/>
      <c r="X926" s="1"/>
    </row>
    <row r="927" spans="1:24" ht="31" x14ac:dyDescent="0.35">
      <c r="A927">
        <v>925</v>
      </c>
      <c r="B927" t="s">
        <v>1882</v>
      </c>
      <c r="C927" s="3" t="s">
        <v>1883</v>
      </c>
      <c r="D927" s="11">
        <v>3000</v>
      </c>
      <c r="E927" s="11">
        <v>6722</v>
      </c>
      <c r="F927" s="12">
        <f t="shared" si="59"/>
        <v>2.2406666666666668</v>
      </c>
      <c r="G927" t="s">
        <v>20</v>
      </c>
      <c r="H927">
        <v>65</v>
      </c>
      <c r="I927" s="8">
        <f t="shared" si="60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6">
        <f t="shared" si="57"/>
        <v>43000.208333333328</v>
      </c>
      <c r="O927" s="1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 s="1"/>
      <c r="V927" s="1"/>
      <c r="W927" s="1"/>
      <c r="X927" s="1"/>
    </row>
    <row r="928" spans="1:24" x14ac:dyDescent="0.35">
      <c r="A928">
        <v>926</v>
      </c>
      <c r="B928" t="s">
        <v>1884</v>
      </c>
      <c r="C928" s="3" t="s">
        <v>1885</v>
      </c>
      <c r="D928" s="11">
        <v>8700</v>
      </c>
      <c r="E928" s="11">
        <v>1577</v>
      </c>
      <c r="F928" s="12">
        <f t="shared" si="59"/>
        <v>0.18126436781609195</v>
      </c>
      <c r="G928" t="s">
        <v>14</v>
      </c>
      <c r="H928">
        <v>15</v>
      </c>
      <c r="I928" s="8">
        <f t="shared" si="60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6">
        <f t="shared" si="57"/>
        <v>42502.208333333328</v>
      </c>
      <c r="O928" s="1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 s="1"/>
      <c r="V928" s="1"/>
      <c r="W928" s="1"/>
      <c r="X928" s="1"/>
    </row>
    <row r="929" spans="1:24" x14ac:dyDescent="0.35">
      <c r="A929">
        <v>927</v>
      </c>
      <c r="B929" t="s">
        <v>1886</v>
      </c>
      <c r="C929" s="3" t="s">
        <v>1887</v>
      </c>
      <c r="D929" s="11">
        <v>7200</v>
      </c>
      <c r="E929" s="11">
        <v>3301</v>
      </c>
      <c r="F929" s="12">
        <f t="shared" si="59"/>
        <v>0.45847222222222223</v>
      </c>
      <c r="G929" t="s">
        <v>14</v>
      </c>
      <c r="H929">
        <v>37</v>
      </c>
      <c r="I929" s="8">
        <f t="shared" si="60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6">
        <f t="shared" si="57"/>
        <v>41102.208333333336</v>
      </c>
      <c r="O929" s="1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 s="1"/>
      <c r="V929" s="1"/>
      <c r="W929" s="1"/>
      <c r="X929" s="1"/>
    </row>
    <row r="930" spans="1:24" x14ac:dyDescent="0.35">
      <c r="A930">
        <v>928</v>
      </c>
      <c r="B930" t="s">
        <v>1888</v>
      </c>
      <c r="C930" s="3" t="s">
        <v>1889</v>
      </c>
      <c r="D930" s="11">
        <v>167400</v>
      </c>
      <c r="E930" s="11">
        <v>196386</v>
      </c>
      <c r="F930" s="12">
        <f t="shared" si="59"/>
        <v>1.1731541218637993</v>
      </c>
      <c r="G930" t="s">
        <v>20</v>
      </c>
      <c r="H930">
        <v>3777</v>
      </c>
      <c r="I930" s="8">
        <f t="shared" si="60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6">
        <f t="shared" si="57"/>
        <v>41637.25</v>
      </c>
      <c r="O930" s="1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 s="1"/>
      <c r="V930" s="1"/>
      <c r="W930" s="1"/>
      <c r="X930" s="1"/>
    </row>
    <row r="931" spans="1:24" x14ac:dyDescent="0.35">
      <c r="A931">
        <v>929</v>
      </c>
      <c r="B931" t="s">
        <v>1890</v>
      </c>
      <c r="C931" s="3" t="s">
        <v>1891</v>
      </c>
      <c r="D931" s="11">
        <v>5500</v>
      </c>
      <c r="E931" s="11">
        <v>11952</v>
      </c>
      <c r="F931" s="12">
        <f t="shared" si="59"/>
        <v>2.173090909090909</v>
      </c>
      <c r="G931" t="s">
        <v>20</v>
      </c>
      <c r="H931">
        <v>184</v>
      </c>
      <c r="I931" s="8">
        <f t="shared" si="60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6">
        <f t="shared" si="57"/>
        <v>42858.208333333328</v>
      </c>
      <c r="O931" s="1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 s="1"/>
      <c r="V931" s="1"/>
      <c r="W931" s="1"/>
      <c r="X931" s="1"/>
    </row>
    <row r="932" spans="1:24" x14ac:dyDescent="0.35">
      <c r="A932">
        <v>930</v>
      </c>
      <c r="B932" t="s">
        <v>1892</v>
      </c>
      <c r="C932" s="3" t="s">
        <v>1893</v>
      </c>
      <c r="D932" s="11">
        <v>3500</v>
      </c>
      <c r="E932" s="11">
        <v>3930</v>
      </c>
      <c r="F932" s="12">
        <f t="shared" si="59"/>
        <v>1.1228571428571428</v>
      </c>
      <c r="G932" t="s">
        <v>20</v>
      </c>
      <c r="H932">
        <v>85</v>
      </c>
      <c r="I932" s="8">
        <f t="shared" si="60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6">
        <f t="shared" si="57"/>
        <v>42060.25</v>
      </c>
      <c r="O932" s="1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 s="1"/>
      <c r="V932" s="1"/>
      <c r="W932" s="1"/>
      <c r="X932" s="1"/>
    </row>
    <row r="933" spans="1:24" x14ac:dyDescent="0.35">
      <c r="A933">
        <v>931</v>
      </c>
      <c r="B933" t="s">
        <v>1894</v>
      </c>
      <c r="C933" s="3" t="s">
        <v>1895</v>
      </c>
      <c r="D933" s="11">
        <v>7900</v>
      </c>
      <c r="E933" s="11">
        <v>5729</v>
      </c>
      <c r="F933" s="12">
        <f t="shared" si="59"/>
        <v>0.72518987341772156</v>
      </c>
      <c r="G933" t="s">
        <v>14</v>
      </c>
      <c r="H933">
        <v>112</v>
      </c>
      <c r="I933" s="8">
        <f t="shared" si="60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6">
        <f t="shared" si="57"/>
        <v>41818.208333333336</v>
      </c>
      <c r="O933" s="1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 s="1"/>
      <c r="V933" s="1"/>
      <c r="W933" s="1"/>
      <c r="X933" s="1"/>
    </row>
    <row r="934" spans="1:24" x14ac:dyDescent="0.35">
      <c r="A934">
        <v>932</v>
      </c>
      <c r="B934" t="s">
        <v>1896</v>
      </c>
      <c r="C934" s="3" t="s">
        <v>1897</v>
      </c>
      <c r="D934" s="11">
        <v>2300</v>
      </c>
      <c r="E934" s="11">
        <v>4883</v>
      </c>
      <c r="F934" s="12">
        <f t="shared" si="59"/>
        <v>2.1230434782608696</v>
      </c>
      <c r="G934" t="s">
        <v>20</v>
      </c>
      <c r="H934">
        <v>144</v>
      </c>
      <c r="I934" s="8">
        <f t="shared" si="60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6">
        <f t="shared" si="57"/>
        <v>41709.208333333336</v>
      </c>
      <c r="O934" s="1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 s="1"/>
      <c r="V934" s="1"/>
      <c r="W934" s="1"/>
      <c r="X934" s="1"/>
    </row>
    <row r="935" spans="1:24" x14ac:dyDescent="0.35">
      <c r="A935">
        <v>933</v>
      </c>
      <c r="B935" t="s">
        <v>1898</v>
      </c>
      <c r="C935" s="3" t="s">
        <v>1899</v>
      </c>
      <c r="D935" s="11">
        <v>73000</v>
      </c>
      <c r="E935" s="11">
        <v>175015</v>
      </c>
      <c r="F935" s="12">
        <f t="shared" si="59"/>
        <v>2.3974657534246577</v>
      </c>
      <c r="G935" t="s">
        <v>20</v>
      </c>
      <c r="H935">
        <v>1902</v>
      </c>
      <c r="I935" s="8">
        <f t="shared" si="60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6">
        <f t="shared" si="57"/>
        <v>41372.208333333336</v>
      </c>
      <c r="O935" s="1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 s="1"/>
      <c r="V935" s="1"/>
      <c r="W935" s="1"/>
      <c r="X935" s="1"/>
    </row>
    <row r="936" spans="1:24" x14ac:dyDescent="0.35">
      <c r="A936">
        <v>934</v>
      </c>
      <c r="B936" t="s">
        <v>1900</v>
      </c>
      <c r="C936" s="3" t="s">
        <v>1901</v>
      </c>
      <c r="D936" s="11">
        <v>6200</v>
      </c>
      <c r="E936" s="11">
        <v>11280</v>
      </c>
      <c r="F936" s="12">
        <f t="shared" si="59"/>
        <v>1.8193548387096774</v>
      </c>
      <c r="G936" t="s">
        <v>20</v>
      </c>
      <c r="H936">
        <v>105</v>
      </c>
      <c r="I936" s="8">
        <f t="shared" si="60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6">
        <f t="shared" si="57"/>
        <v>42422.25</v>
      </c>
      <c r="O936" s="1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 s="1"/>
      <c r="V936" s="1"/>
      <c r="W936" s="1"/>
      <c r="X936" s="1"/>
    </row>
    <row r="937" spans="1:24" ht="31" x14ac:dyDescent="0.35">
      <c r="A937">
        <v>935</v>
      </c>
      <c r="B937" t="s">
        <v>1902</v>
      </c>
      <c r="C937" s="3" t="s">
        <v>1903</v>
      </c>
      <c r="D937" s="11">
        <v>6100</v>
      </c>
      <c r="E937" s="11">
        <v>10012</v>
      </c>
      <c r="F937" s="12">
        <f t="shared" si="59"/>
        <v>1.6413114754098361</v>
      </c>
      <c r="G937" t="s">
        <v>20</v>
      </c>
      <c r="H937">
        <v>132</v>
      </c>
      <c r="I937" s="8">
        <f t="shared" si="60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6">
        <f t="shared" si="57"/>
        <v>42209.208333333328</v>
      </c>
      <c r="O937" s="1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 s="1"/>
      <c r="V937" s="1"/>
      <c r="W937" s="1"/>
      <c r="X937" s="1"/>
    </row>
    <row r="938" spans="1:24" x14ac:dyDescent="0.35">
      <c r="A938">
        <v>936</v>
      </c>
      <c r="B938" t="s">
        <v>1246</v>
      </c>
      <c r="C938" s="3" t="s">
        <v>1904</v>
      </c>
      <c r="D938" s="11">
        <v>103200</v>
      </c>
      <c r="E938" s="11">
        <v>1690</v>
      </c>
      <c r="F938" s="12">
        <f t="shared" si="59"/>
        <v>1.6375968992248063E-2</v>
      </c>
      <c r="G938" t="s">
        <v>14</v>
      </c>
      <c r="H938">
        <v>21</v>
      </c>
      <c r="I938" s="8">
        <f t="shared" si="60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6">
        <f t="shared" si="57"/>
        <v>43668.208333333328</v>
      </c>
      <c r="O938" s="1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 s="1"/>
      <c r="V938" s="1"/>
      <c r="W938" s="1"/>
      <c r="X938" s="1"/>
    </row>
    <row r="939" spans="1:24" x14ac:dyDescent="0.35">
      <c r="A939">
        <v>937</v>
      </c>
      <c r="B939" t="s">
        <v>1905</v>
      </c>
      <c r="C939" s="3" t="s">
        <v>1906</v>
      </c>
      <c r="D939" s="11">
        <v>171000</v>
      </c>
      <c r="E939" s="11">
        <v>84891</v>
      </c>
      <c r="F939" s="12">
        <f t="shared" si="59"/>
        <v>0.49643859649122807</v>
      </c>
      <c r="G939" t="s">
        <v>74</v>
      </c>
      <c r="H939">
        <v>976</v>
      </c>
      <c r="I939" s="8">
        <f t="shared" si="60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6">
        <f t="shared" si="57"/>
        <v>42334.25</v>
      </c>
      <c r="O939" s="1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 s="1"/>
      <c r="V939" s="1"/>
      <c r="W939" s="1"/>
      <c r="X939" s="1"/>
    </row>
    <row r="940" spans="1:24" x14ac:dyDescent="0.35">
      <c r="A940">
        <v>938</v>
      </c>
      <c r="B940" t="s">
        <v>1907</v>
      </c>
      <c r="C940" s="3" t="s">
        <v>1908</v>
      </c>
      <c r="D940" s="11">
        <v>9200</v>
      </c>
      <c r="E940" s="11">
        <v>10093</v>
      </c>
      <c r="F940" s="12">
        <f t="shared" si="59"/>
        <v>1.0970652173913042</v>
      </c>
      <c r="G940" t="s">
        <v>20</v>
      </c>
      <c r="H940">
        <v>96</v>
      </c>
      <c r="I940" s="8">
        <f t="shared" si="60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6">
        <f t="shared" si="57"/>
        <v>43263.208333333328</v>
      </c>
      <c r="O940" s="1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 s="1"/>
      <c r="V940" s="1"/>
      <c r="W940" s="1"/>
      <c r="X940" s="1"/>
    </row>
    <row r="941" spans="1:24" ht="31" x14ac:dyDescent="0.35">
      <c r="A941">
        <v>939</v>
      </c>
      <c r="B941" t="s">
        <v>1909</v>
      </c>
      <c r="C941" s="3" t="s">
        <v>1910</v>
      </c>
      <c r="D941" s="11">
        <v>7800</v>
      </c>
      <c r="E941" s="11">
        <v>3839</v>
      </c>
      <c r="F941" s="12">
        <f t="shared" si="59"/>
        <v>0.49217948717948717</v>
      </c>
      <c r="G941" t="s">
        <v>14</v>
      </c>
      <c r="H941">
        <v>67</v>
      </c>
      <c r="I941" s="8">
        <f t="shared" si="60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6">
        <f t="shared" si="57"/>
        <v>40670.208333333336</v>
      </c>
      <c r="O941" s="1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 s="1"/>
      <c r="V941" s="1"/>
      <c r="W941" s="1"/>
      <c r="X941" s="1"/>
    </row>
    <row r="942" spans="1:24" x14ac:dyDescent="0.35">
      <c r="A942">
        <v>940</v>
      </c>
      <c r="B942" t="s">
        <v>1911</v>
      </c>
      <c r="C942" s="3" t="s">
        <v>1912</v>
      </c>
      <c r="D942" s="11">
        <v>9900</v>
      </c>
      <c r="E942" s="11">
        <v>6161</v>
      </c>
      <c r="F942" s="12">
        <f t="shared" si="59"/>
        <v>0.62232323232323228</v>
      </c>
      <c r="G942" t="s">
        <v>47</v>
      </c>
      <c r="H942">
        <v>66</v>
      </c>
      <c r="I942" s="8">
        <f t="shared" si="60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6">
        <f t="shared" si="57"/>
        <v>41244.25</v>
      </c>
      <c r="O942" s="1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 s="1"/>
      <c r="V942" s="1"/>
      <c r="W942" s="1"/>
      <c r="X942" s="1"/>
    </row>
    <row r="943" spans="1:24" x14ac:dyDescent="0.35">
      <c r="A943">
        <v>941</v>
      </c>
      <c r="B943" t="s">
        <v>1913</v>
      </c>
      <c r="C943" s="3" t="s">
        <v>1914</v>
      </c>
      <c r="D943" s="11">
        <v>43000</v>
      </c>
      <c r="E943" s="11">
        <v>5615</v>
      </c>
      <c r="F943" s="12">
        <f t="shared" si="59"/>
        <v>0.1305813953488372</v>
      </c>
      <c r="G943" t="s">
        <v>14</v>
      </c>
      <c r="H943">
        <v>78</v>
      </c>
      <c r="I943" s="8">
        <f t="shared" si="60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6">
        <f t="shared" si="57"/>
        <v>40552.25</v>
      </c>
      <c r="O943" s="1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 s="1"/>
      <c r="V943" s="1"/>
      <c r="W943" s="1"/>
      <c r="X943" s="1"/>
    </row>
    <row r="944" spans="1:24" x14ac:dyDescent="0.35">
      <c r="A944">
        <v>942</v>
      </c>
      <c r="B944" t="s">
        <v>1907</v>
      </c>
      <c r="C944" s="3" t="s">
        <v>1915</v>
      </c>
      <c r="D944" s="11">
        <v>9600</v>
      </c>
      <c r="E944" s="11">
        <v>6205</v>
      </c>
      <c r="F944" s="12">
        <f t="shared" si="59"/>
        <v>0.64635416666666667</v>
      </c>
      <c r="G944" t="s">
        <v>14</v>
      </c>
      <c r="H944">
        <v>67</v>
      </c>
      <c r="I944" s="8">
        <f t="shared" si="60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6">
        <f t="shared" si="57"/>
        <v>40568.25</v>
      </c>
      <c r="O944" s="1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 s="1"/>
      <c r="V944" s="1"/>
      <c r="W944" s="1"/>
      <c r="X944" s="1"/>
    </row>
    <row r="945" spans="1:24" x14ac:dyDescent="0.35">
      <c r="A945">
        <v>943</v>
      </c>
      <c r="B945" t="s">
        <v>1916</v>
      </c>
      <c r="C945" s="3" t="s">
        <v>1917</v>
      </c>
      <c r="D945" s="11">
        <v>7500</v>
      </c>
      <c r="E945" s="11">
        <v>11969</v>
      </c>
      <c r="F945" s="12">
        <f t="shared" si="59"/>
        <v>1.5958666666666668</v>
      </c>
      <c r="G945" t="s">
        <v>20</v>
      </c>
      <c r="H945">
        <v>114</v>
      </c>
      <c r="I945" s="8">
        <f t="shared" si="60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6">
        <f t="shared" si="57"/>
        <v>41906.208333333336</v>
      </c>
      <c r="O945" s="1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 s="1"/>
      <c r="V945" s="1"/>
      <c r="W945" s="1"/>
      <c r="X945" s="1"/>
    </row>
    <row r="946" spans="1:24" x14ac:dyDescent="0.35">
      <c r="A946">
        <v>944</v>
      </c>
      <c r="B946" t="s">
        <v>1918</v>
      </c>
      <c r="C946" s="3" t="s">
        <v>1919</v>
      </c>
      <c r="D946" s="11">
        <v>10000</v>
      </c>
      <c r="E946" s="11">
        <v>8142</v>
      </c>
      <c r="F946" s="12">
        <f t="shared" si="59"/>
        <v>0.81420000000000003</v>
      </c>
      <c r="G946" t="s">
        <v>14</v>
      </c>
      <c r="H946">
        <v>263</v>
      </c>
      <c r="I946" s="8">
        <f t="shared" si="60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6">
        <f t="shared" si="57"/>
        <v>42776.25</v>
      </c>
      <c r="O946" s="1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 s="1"/>
      <c r="V946" s="1"/>
      <c r="W946" s="1"/>
      <c r="X946" s="1"/>
    </row>
    <row r="947" spans="1:24" x14ac:dyDescent="0.35">
      <c r="A947">
        <v>945</v>
      </c>
      <c r="B947" t="s">
        <v>1920</v>
      </c>
      <c r="C947" s="3" t="s">
        <v>1921</v>
      </c>
      <c r="D947" s="11">
        <v>172000</v>
      </c>
      <c r="E947" s="11">
        <v>55805</v>
      </c>
      <c r="F947" s="12">
        <f t="shared" si="59"/>
        <v>0.32444767441860467</v>
      </c>
      <c r="G947" t="s">
        <v>14</v>
      </c>
      <c r="H947">
        <v>1691</v>
      </c>
      <c r="I947" s="8">
        <f t="shared" si="6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6">
        <f t="shared" si="57"/>
        <v>41004.208333333336</v>
      </c>
      <c r="O947" s="1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 s="1"/>
      <c r="V947" s="1"/>
      <c r="W947" s="1"/>
      <c r="X947" s="1"/>
    </row>
    <row r="948" spans="1:24" ht="31" x14ac:dyDescent="0.35">
      <c r="A948">
        <v>946</v>
      </c>
      <c r="B948" t="s">
        <v>1922</v>
      </c>
      <c r="C948" s="3" t="s">
        <v>1923</v>
      </c>
      <c r="D948" s="11">
        <v>153700</v>
      </c>
      <c r="E948" s="11">
        <v>15238</v>
      </c>
      <c r="F948" s="12">
        <f t="shared" si="59"/>
        <v>9.9141184124918666E-2</v>
      </c>
      <c r="G948" t="s">
        <v>14</v>
      </c>
      <c r="H948">
        <v>181</v>
      </c>
      <c r="I948" s="8">
        <f t="shared" si="60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6">
        <f t="shared" si="57"/>
        <v>40710.208333333336</v>
      </c>
      <c r="O948" s="1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 s="1"/>
      <c r="V948" s="1"/>
      <c r="W948" s="1"/>
      <c r="X948" s="1"/>
    </row>
    <row r="949" spans="1:24" x14ac:dyDescent="0.35">
      <c r="A949">
        <v>947</v>
      </c>
      <c r="B949" t="s">
        <v>1924</v>
      </c>
      <c r="C949" s="3" t="s">
        <v>1925</v>
      </c>
      <c r="D949" s="11">
        <v>3600</v>
      </c>
      <c r="E949" s="11">
        <v>961</v>
      </c>
      <c r="F949" s="12">
        <f t="shared" si="59"/>
        <v>0.26694444444444443</v>
      </c>
      <c r="G949" t="s">
        <v>14</v>
      </c>
      <c r="H949">
        <v>13</v>
      </c>
      <c r="I949" s="8">
        <f t="shared" si="60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6">
        <f t="shared" si="57"/>
        <v>41908.208333333336</v>
      </c>
      <c r="O949" s="1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 s="1"/>
      <c r="V949" s="1"/>
      <c r="W949" s="1"/>
      <c r="X949" s="1"/>
    </row>
    <row r="950" spans="1:24" x14ac:dyDescent="0.35">
      <c r="A950">
        <v>948</v>
      </c>
      <c r="B950" t="s">
        <v>1926</v>
      </c>
      <c r="C950" s="3" t="s">
        <v>1927</v>
      </c>
      <c r="D950" s="11">
        <v>9400</v>
      </c>
      <c r="E950" s="11">
        <v>5918</v>
      </c>
      <c r="F950" s="12">
        <f t="shared" si="59"/>
        <v>0.62957446808510642</v>
      </c>
      <c r="G950" t="s">
        <v>74</v>
      </c>
      <c r="H950">
        <v>160</v>
      </c>
      <c r="I950" s="8">
        <f t="shared" si="60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6">
        <f t="shared" ref="N950:N1001" si="61">(((L950/60)/60)/24)+DATE(1970,1,1)</f>
        <v>41985.25</v>
      </c>
      <c r="O950" s="1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 s="1"/>
      <c r="V950" s="1"/>
      <c r="W950" s="1"/>
      <c r="X950" s="1"/>
    </row>
    <row r="951" spans="1:24" ht="31" x14ac:dyDescent="0.35">
      <c r="A951">
        <v>949</v>
      </c>
      <c r="B951" t="s">
        <v>1928</v>
      </c>
      <c r="C951" s="3" t="s">
        <v>1929</v>
      </c>
      <c r="D951" s="11">
        <v>5900</v>
      </c>
      <c r="E951" s="11">
        <v>9520</v>
      </c>
      <c r="F951" s="12">
        <f t="shared" si="59"/>
        <v>1.6135593220338984</v>
      </c>
      <c r="G951" t="s">
        <v>20</v>
      </c>
      <c r="H951">
        <v>203</v>
      </c>
      <c r="I951" s="8">
        <f t="shared" si="60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6">
        <f t="shared" si="61"/>
        <v>42112.208333333328</v>
      </c>
      <c r="O951" s="17">
        <f t="shared" ref="O951:O1001" si="62"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 s="1"/>
      <c r="V951" s="1"/>
      <c r="W951" s="1"/>
      <c r="X951" s="1"/>
    </row>
    <row r="952" spans="1:24" x14ac:dyDescent="0.35">
      <c r="A952">
        <v>950</v>
      </c>
      <c r="B952" t="s">
        <v>1930</v>
      </c>
      <c r="C952" s="3" t="s">
        <v>1931</v>
      </c>
      <c r="D952" s="11">
        <v>100</v>
      </c>
      <c r="E952" s="11">
        <v>5</v>
      </c>
      <c r="F952" s="12">
        <f t="shared" si="59"/>
        <v>0.05</v>
      </c>
      <c r="G952" t="s">
        <v>14</v>
      </c>
      <c r="H952">
        <v>1</v>
      </c>
      <c r="I952" s="8">
        <f t="shared" si="60"/>
        <v>5</v>
      </c>
      <c r="J952" t="s">
        <v>21</v>
      </c>
      <c r="K952" t="s">
        <v>22</v>
      </c>
      <c r="L952">
        <v>1555390800</v>
      </c>
      <c r="M952">
        <v>1555822800</v>
      </c>
      <c r="N952" s="16">
        <f t="shared" si="61"/>
        <v>43571.208333333328</v>
      </c>
      <c r="O952" s="17">
        <f t="shared" si="62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 s="1"/>
      <c r="V952" s="1"/>
      <c r="W952" s="1"/>
      <c r="X952" s="1"/>
    </row>
    <row r="953" spans="1:24" x14ac:dyDescent="0.35">
      <c r="A953">
        <v>951</v>
      </c>
      <c r="B953" t="s">
        <v>1932</v>
      </c>
      <c r="C953" s="3" t="s">
        <v>1933</v>
      </c>
      <c r="D953" s="11">
        <v>14500</v>
      </c>
      <c r="E953" s="11">
        <v>159056</v>
      </c>
      <c r="F953" s="12">
        <f t="shared" si="59"/>
        <v>10.969379310344827</v>
      </c>
      <c r="G953" t="s">
        <v>20</v>
      </c>
      <c r="H953">
        <v>1559</v>
      </c>
      <c r="I953" s="8">
        <f t="shared" si="6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6">
        <f t="shared" si="61"/>
        <v>42730.25</v>
      </c>
      <c r="O953" s="17">
        <f t="shared" si="62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 s="1"/>
      <c r="V953" s="1"/>
      <c r="W953" s="1"/>
      <c r="X953" s="1"/>
    </row>
    <row r="954" spans="1:24" x14ac:dyDescent="0.35">
      <c r="A954">
        <v>952</v>
      </c>
      <c r="B954" t="s">
        <v>1934</v>
      </c>
      <c r="C954" s="3" t="s">
        <v>1935</v>
      </c>
      <c r="D954" s="11">
        <v>145500</v>
      </c>
      <c r="E954" s="11">
        <v>101987</v>
      </c>
      <c r="F954" s="12">
        <f t="shared" si="59"/>
        <v>0.70094158075601376</v>
      </c>
      <c r="G954" t="s">
        <v>74</v>
      </c>
      <c r="H954">
        <v>2266</v>
      </c>
      <c r="I954" s="8">
        <f t="shared" si="6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6">
        <f t="shared" si="61"/>
        <v>42591.208333333328</v>
      </c>
      <c r="O954" s="17">
        <f t="shared" si="62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 s="1"/>
      <c r="V954" s="1"/>
      <c r="W954" s="1"/>
      <c r="X954" s="1"/>
    </row>
    <row r="955" spans="1:24" ht="31" x14ac:dyDescent="0.35">
      <c r="A955">
        <v>953</v>
      </c>
      <c r="B955" t="s">
        <v>1936</v>
      </c>
      <c r="C955" s="3" t="s">
        <v>1937</v>
      </c>
      <c r="D955" s="11">
        <v>3300</v>
      </c>
      <c r="E955" s="11">
        <v>1980</v>
      </c>
      <c r="F955" s="12">
        <f t="shared" si="59"/>
        <v>0.6</v>
      </c>
      <c r="G955" t="s">
        <v>14</v>
      </c>
      <c r="H955">
        <v>21</v>
      </c>
      <c r="I955" s="8">
        <f t="shared" si="6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6">
        <f t="shared" si="61"/>
        <v>42358.25</v>
      </c>
      <c r="O955" s="17">
        <f t="shared" si="62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 s="1"/>
      <c r="V955" s="1"/>
      <c r="W955" s="1"/>
      <c r="X955" s="1"/>
    </row>
    <row r="956" spans="1:24" x14ac:dyDescent="0.35">
      <c r="A956">
        <v>954</v>
      </c>
      <c r="B956" t="s">
        <v>1938</v>
      </c>
      <c r="C956" s="3" t="s">
        <v>1939</v>
      </c>
      <c r="D956" s="11">
        <v>42600</v>
      </c>
      <c r="E956" s="11">
        <v>156384</v>
      </c>
      <c r="F956" s="12">
        <f t="shared" si="59"/>
        <v>3.6709859154929578</v>
      </c>
      <c r="G956" t="s">
        <v>20</v>
      </c>
      <c r="H956">
        <v>1548</v>
      </c>
      <c r="I956" s="8">
        <f t="shared" si="6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6">
        <f t="shared" si="61"/>
        <v>41174.208333333336</v>
      </c>
      <c r="O956" s="17">
        <f t="shared" si="62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 s="1"/>
      <c r="V956" s="1"/>
      <c r="W956" s="1"/>
      <c r="X956" s="1"/>
    </row>
    <row r="957" spans="1:24" ht="31" x14ac:dyDescent="0.35">
      <c r="A957">
        <v>955</v>
      </c>
      <c r="B957" t="s">
        <v>1940</v>
      </c>
      <c r="C957" s="3" t="s">
        <v>1941</v>
      </c>
      <c r="D957" s="11">
        <v>700</v>
      </c>
      <c r="E957" s="11">
        <v>7763</v>
      </c>
      <c r="F957" s="12">
        <f t="shared" si="59"/>
        <v>11.09</v>
      </c>
      <c r="G957" t="s">
        <v>20</v>
      </c>
      <c r="H957">
        <v>80</v>
      </c>
      <c r="I957" s="8">
        <f t="shared" si="6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6">
        <f t="shared" si="61"/>
        <v>41238.25</v>
      </c>
      <c r="O957" s="17">
        <f t="shared" si="62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 s="1"/>
      <c r="V957" s="1"/>
      <c r="W957" s="1"/>
      <c r="X957" s="1"/>
    </row>
    <row r="958" spans="1:24" x14ac:dyDescent="0.35">
      <c r="A958">
        <v>956</v>
      </c>
      <c r="B958" t="s">
        <v>1942</v>
      </c>
      <c r="C958" s="3" t="s">
        <v>1943</v>
      </c>
      <c r="D958" s="11">
        <v>187600</v>
      </c>
      <c r="E958" s="11">
        <v>35698</v>
      </c>
      <c r="F958" s="12">
        <f t="shared" si="59"/>
        <v>0.19028784648187633</v>
      </c>
      <c r="G958" t="s">
        <v>14</v>
      </c>
      <c r="H958">
        <v>830</v>
      </c>
      <c r="I958" s="8">
        <f t="shared" si="6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6">
        <f t="shared" si="61"/>
        <v>42360.25</v>
      </c>
      <c r="O958" s="17">
        <f t="shared" si="62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 s="1"/>
      <c r="V958" s="1"/>
      <c r="W958" s="1"/>
      <c r="X958" s="1"/>
    </row>
    <row r="959" spans="1:24" x14ac:dyDescent="0.35">
      <c r="A959">
        <v>957</v>
      </c>
      <c r="B959" t="s">
        <v>1944</v>
      </c>
      <c r="C959" s="3" t="s">
        <v>1945</v>
      </c>
      <c r="D959" s="11">
        <v>9800</v>
      </c>
      <c r="E959" s="11">
        <v>12434</v>
      </c>
      <c r="F959" s="12">
        <f t="shared" si="59"/>
        <v>1.2687755102040816</v>
      </c>
      <c r="G959" t="s">
        <v>20</v>
      </c>
      <c r="H959">
        <v>131</v>
      </c>
      <c r="I959" s="8">
        <f t="shared" si="6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6">
        <f t="shared" si="61"/>
        <v>40955.25</v>
      </c>
      <c r="O959" s="17">
        <f t="shared" si="62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 s="1"/>
      <c r="V959" s="1"/>
      <c r="W959" s="1"/>
      <c r="X959" s="1"/>
    </row>
    <row r="960" spans="1:24" ht="31" x14ac:dyDescent="0.35">
      <c r="A960">
        <v>958</v>
      </c>
      <c r="B960" t="s">
        <v>1946</v>
      </c>
      <c r="C960" s="3" t="s">
        <v>1947</v>
      </c>
      <c r="D960" s="11">
        <v>1100</v>
      </c>
      <c r="E960" s="11">
        <v>8081</v>
      </c>
      <c r="F960" s="12">
        <f t="shared" si="59"/>
        <v>7.3463636363636367</v>
      </c>
      <c r="G960" t="s">
        <v>20</v>
      </c>
      <c r="H960">
        <v>112</v>
      </c>
      <c r="I960" s="8">
        <f t="shared" si="6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6">
        <f t="shared" si="61"/>
        <v>40350.208333333336</v>
      </c>
      <c r="O960" s="17">
        <f t="shared" si="62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 s="1"/>
      <c r="V960" s="1"/>
      <c r="W960" s="1"/>
      <c r="X960" s="1"/>
    </row>
    <row r="961" spans="1:24" x14ac:dyDescent="0.35">
      <c r="A961">
        <v>959</v>
      </c>
      <c r="B961" t="s">
        <v>1948</v>
      </c>
      <c r="C961" s="3" t="s">
        <v>1949</v>
      </c>
      <c r="D961" s="11">
        <v>145000</v>
      </c>
      <c r="E961" s="11">
        <v>6631</v>
      </c>
      <c r="F961" s="12">
        <f t="shared" si="59"/>
        <v>4.5731034482758622E-2</v>
      </c>
      <c r="G961" t="s">
        <v>14</v>
      </c>
      <c r="H961">
        <v>130</v>
      </c>
      <c r="I961" s="8">
        <f t="shared" si="6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6">
        <f t="shared" si="61"/>
        <v>40357.208333333336</v>
      </c>
      <c r="O961" s="17">
        <f t="shared" si="62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 s="1"/>
      <c r="V961" s="1"/>
      <c r="W961" s="1"/>
      <c r="X961" s="1"/>
    </row>
    <row r="962" spans="1:24" x14ac:dyDescent="0.35">
      <c r="A962">
        <v>960</v>
      </c>
      <c r="B962" t="s">
        <v>1950</v>
      </c>
      <c r="C962" s="3" t="s">
        <v>1951</v>
      </c>
      <c r="D962" s="11">
        <v>5500</v>
      </c>
      <c r="E962" s="11">
        <v>4678</v>
      </c>
      <c r="F962" s="12">
        <f t="shared" si="59"/>
        <v>0.85054545454545449</v>
      </c>
      <c r="G962" t="s">
        <v>14</v>
      </c>
      <c r="H962">
        <v>55</v>
      </c>
      <c r="I962" s="8">
        <f t="shared" si="6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6">
        <f t="shared" si="61"/>
        <v>42408.25</v>
      </c>
      <c r="O962" s="17">
        <f t="shared" si="62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 s="1"/>
      <c r="V962" s="1"/>
      <c r="W962" s="1"/>
      <c r="X962" s="1"/>
    </row>
    <row r="963" spans="1:24" ht="31" x14ac:dyDescent="0.35">
      <c r="A963">
        <v>961</v>
      </c>
      <c r="B963" t="s">
        <v>1952</v>
      </c>
      <c r="C963" s="3" t="s">
        <v>1953</v>
      </c>
      <c r="D963" s="11">
        <v>5700</v>
      </c>
      <c r="E963" s="11">
        <v>6800</v>
      </c>
      <c r="F963" s="12">
        <f t="shared" ref="F963:F1001" si="63">E963/D963</f>
        <v>1.1929824561403508</v>
      </c>
      <c r="G963" t="s">
        <v>20</v>
      </c>
      <c r="H963">
        <v>155</v>
      </c>
      <c r="I963" s="8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6">
        <f t="shared" si="61"/>
        <v>40591.25</v>
      </c>
      <c r="O963" s="17">
        <f t="shared" si="62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 s="1"/>
      <c r="V963" s="1"/>
      <c r="W963" s="1"/>
      <c r="X963" s="1"/>
    </row>
    <row r="964" spans="1:24" x14ac:dyDescent="0.35">
      <c r="A964">
        <v>962</v>
      </c>
      <c r="B964" t="s">
        <v>1954</v>
      </c>
      <c r="C964" s="3" t="s">
        <v>1955</v>
      </c>
      <c r="D964" s="11">
        <v>3600</v>
      </c>
      <c r="E964" s="11">
        <v>10657</v>
      </c>
      <c r="F964" s="12">
        <f t="shared" si="63"/>
        <v>2.9602777777777778</v>
      </c>
      <c r="G964" t="s">
        <v>20</v>
      </c>
      <c r="H964">
        <v>266</v>
      </c>
      <c r="I964" s="8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6">
        <f t="shared" si="61"/>
        <v>41592.25</v>
      </c>
      <c r="O964" s="1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 s="1"/>
      <c r="V964" s="1"/>
      <c r="W964" s="1"/>
      <c r="X964" s="1"/>
    </row>
    <row r="965" spans="1:24" x14ac:dyDescent="0.35">
      <c r="A965">
        <v>963</v>
      </c>
      <c r="B965" t="s">
        <v>1956</v>
      </c>
      <c r="C965" s="3" t="s">
        <v>1957</v>
      </c>
      <c r="D965" s="11">
        <v>5900</v>
      </c>
      <c r="E965" s="11">
        <v>4997</v>
      </c>
      <c r="F965" s="12">
        <f t="shared" si="63"/>
        <v>0.84694915254237291</v>
      </c>
      <c r="G965" t="s">
        <v>14</v>
      </c>
      <c r="H965">
        <v>114</v>
      </c>
      <c r="I965" s="8">
        <f t="shared" ref="I965:I1001" si="64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6">
        <f t="shared" si="61"/>
        <v>40607.25</v>
      </c>
      <c r="O965" s="1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 s="1"/>
      <c r="V965" s="1"/>
      <c r="W965" s="1"/>
      <c r="X965" s="1"/>
    </row>
    <row r="966" spans="1:24" x14ac:dyDescent="0.35">
      <c r="A966">
        <v>964</v>
      </c>
      <c r="B966" t="s">
        <v>1958</v>
      </c>
      <c r="C966" s="3" t="s">
        <v>1959</v>
      </c>
      <c r="D966" s="11">
        <v>3700</v>
      </c>
      <c r="E966" s="11">
        <v>13164</v>
      </c>
      <c r="F966" s="12">
        <f t="shared" si="63"/>
        <v>3.5578378378378379</v>
      </c>
      <c r="G966" t="s">
        <v>20</v>
      </c>
      <c r="H966">
        <v>155</v>
      </c>
      <c r="I966" s="8">
        <f t="shared" si="64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6">
        <f t="shared" si="61"/>
        <v>42135.208333333328</v>
      </c>
      <c r="O966" s="1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 s="1"/>
      <c r="V966" s="1"/>
      <c r="W966" s="1"/>
      <c r="X966" s="1"/>
    </row>
    <row r="967" spans="1:24" x14ac:dyDescent="0.35">
      <c r="A967">
        <v>965</v>
      </c>
      <c r="B967" t="s">
        <v>1960</v>
      </c>
      <c r="C967" s="3" t="s">
        <v>1961</v>
      </c>
      <c r="D967" s="11">
        <v>2200</v>
      </c>
      <c r="E967" s="11">
        <v>8501</v>
      </c>
      <c r="F967" s="12">
        <f t="shared" si="63"/>
        <v>3.8640909090909092</v>
      </c>
      <c r="G967" t="s">
        <v>20</v>
      </c>
      <c r="H967">
        <v>207</v>
      </c>
      <c r="I967" s="8">
        <f t="shared" si="64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6">
        <f t="shared" si="61"/>
        <v>40203.25</v>
      </c>
      <c r="O967" s="1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 s="1"/>
      <c r="V967" s="1"/>
      <c r="W967" s="1"/>
      <c r="X967" s="1"/>
    </row>
    <row r="968" spans="1:24" x14ac:dyDescent="0.35">
      <c r="A968">
        <v>966</v>
      </c>
      <c r="B968" t="s">
        <v>878</v>
      </c>
      <c r="C968" s="3" t="s">
        <v>1962</v>
      </c>
      <c r="D968" s="11">
        <v>1700</v>
      </c>
      <c r="E968" s="11">
        <v>13468</v>
      </c>
      <c r="F968" s="12">
        <f t="shared" si="63"/>
        <v>7.9223529411764702</v>
      </c>
      <c r="G968" t="s">
        <v>20</v>
      </c>
      <c r="H968">
        <v>245</v>
      </c>
      <c r="I968" s="8">
        <f t="shared" si="64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6">
        <f t="shared" si="61"/>
        <v>42901.208333333328</v>
      </c>
      <c r="O968" s="1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 s="1"/>
      <c r="V968" s="1"/>
      <c r="W968" s="1"/>
      <c r="X968" s="1"/>
    </row>
    <row r="969" spans="1:24" x14ac:dyDescent="0.35">
      <c r="A969">
        <v>967</v>
      </c>
      <c r="B969" t="s">
        <v>1963</v>
      </c>
      <c r="C969" s="3" t="s">
        <v>1964</v>
      </c>
      <c r="D969" s="11">
        <v>88400</v>
      </c>
      <c r="E969" s="11">
        <v>121138</v>
      </c>
      <c r="F969" s="12">
        <f t="shared" si="63"/>
        <v>1.3703393665158372</v>
      </c>
      <c r="G969" t="s">
        <v>20</v>
      </c>
      <c r="H969">
        <v>1573</v>
      </c>
      <c r="I969" s="8">
        <f t="shared" si="64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6">
        <f t="shared" si="61"/>
        <v>41005.208333333336</v>
      </c>
      <c r="O969" s="1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 s="1"/>
      <c r="V969" s="1"/>
      <c r="W969" s="1"/>
      <c r="X969" s="1"/>
    </row>
    <row r="970" spans="1:24" ht="31" x14ac:dyDescent="0.35">
      <c r="A970">
        <v>968</v>
      </c>
      <c r="B970" t="s">
        <v>1965</v>
      </c>
      <c r="C970" s="3" t="s">
        <v>1966</v>
      </c>
      <c r="D970" s="11">
        <v>2400</v>
      </c>
      <c r="E970" s="11">
        <v>8117</v>
      </c>
      <c r="F970" s="12">
        <f t="shared" si="63"/>
        <v>3.3820833333333336</v>
      </c>
      <c r="G970" t="s">
        <v>20</v>
      </c>
      <c r="H970">
        <v>114</v>
      </c>
      <c r="I970" s="8">
        <f t="shared" si="64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6">
        <f t="shared" si="61"/>
        <v>40544.25</v>
      </c>
      <c r="O970" s="1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 s="1"/>
      <c r="V970" s="1"/>
      <c r="W970" s="1"/>
      <c r="X970" s="1"/>
    </row>
    <row r="971" spans="1:24" x14ac:dyDescent="0.35">
      <c r="A971">
        <v>969</v>
      </c>
      <c r="B971" t="s">
        <v>1967</v>
      </c>
      <c r="C971" s="3" t="s">
        <v>1968</v>
      </c>
      <c r="D971" s="11">
        <v>7900</v>
      </c>
      <c r="E971" s="11">
        <v>8550</v>
      </c>
      <c r="F971" s="12">
        <f t="shared" si="63"/>
        <v>1.0822784810126582</v>
      </c>
      <c r="G971" t="s">
        <v>20</v>
      </c>
      <c r="H971">
        <v>93</v>
      </c>
      <c r="I971" s="8">
        <f t="shared" si="64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6">
        <f t="shared" si="61"/>
        <v>43821.25</v>
      </c>
      <c r="O971" s="1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 s="1"/>
      <c r="V971" s="1"/>
      <c r="W971" s="1"/>
      <c r="X971" s="1"/>
    </row>
    <row r="972" spans="1:24" ht="31" x14ac:dyDescent="0.35">
      <c r="A972">
        <v>970</v>
      </c>
      <c r="B972" t="s">
        <v>1969</v>
      </c>
      <c r="C972" s="3" t="s">
        <v>1970</v>
      </c>
      <c r="D972" s="11">
        <v>94900</v>
      </c>
      <c r="E972" s="11">
        <v>57659</v>
      </c>
      <c r="F972" s="12">
        <f t="shared" si="63"/>
        <v>0.60757639620653314</v>
      </c>
      <c r="G972" t="s">
        <v>14</v>
      </c>
      <c r="H972">
        <v>594</v>
      </c>
      <c r="I972" s="8">
        <f t="shared" si="64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6">
        <f t="shared" si="61"/>
        <v>40672.208333333336</v>
      </c>
      <c r="O972" s="1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 s="1"/>
      <c r="V972" s="1"/>
      <c r="W972" s="1"/>
      <c r="X972" s="1"/>
    </row>
    <row r="973" spans="1:24" x14ac:dyDescent="0.35">
      <c r="A973">
        <v>971</v>
      </c>
      <c r="B973" t="s">
        <v>1971</v>
      </c>
      <c r="C973" s="3" t="s">
        <v>1972</v>
      </c>
      <c r="D973" s="11">
        <v>5100</v>
      </c>
      <c r="E973" s="11">
        <v>1414</v>
      </c>
      <c r="F973" s="12">
        <f t="shared" si="63"/>
        <v>0.27725490196078434</v>
      </c>
      <c r="G973" t="s">
        <v>14</v>
      </c>
      <c r="H973">
        <v>24</v>
      </c>
      <c r="I973" s="8">
        <f t="shared" si="64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6">
        <f t="shared" si="61"/>
        <v>41555.208333333336</v>
      </c>
      <c r="O973" s="1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 s="1"/>
      <c r="V973" s="1"/>
      <c r="W973" s="1"/>
      <c r="X973" s="1"/>
    </row>
    <row r="974" spans="1:24" ht="31" x14ac:dyDescent="0.35">
      <c r="A974">
        <v>972</v>
      </c>
      <c r="B974" t="s">
        <v>1973</v>
      </c>
      <c r="C974" s="3" t="s">
        <v>1974</v>
      </c>
      <c r="D974" s="11">
        <v>42700</v>
      </c>
      <c r="E974" s="11">
        <v>97524</v>
      </c>
      <c r="F974" s="12">
        <f t="shared" si="63"/>
        <v>2.283934426229508</v>
      </c>
      <c r="G974" t="s">
        <v>20</v>
      </c>
      <c r="H974">
        <v>1681</v>
      </c>
      <c r="I974" s="8">
        <f t="shared" si="64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6">
        <f t="shared" si="61"/>
        <v>41792.208333333336</v>
      </c>
      <c r="O974" s="1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 s="1"/>
      <c r="V974" s="1"/>
      <c r="W974" s="1"/>
      <c r="X974" s="1"/>
    </row>
    <row r="975" spans="1:24" x14ac:dyDescent="0.35">
      <c r="A975">
        <v>973</v>
      </c>
      <c r="B975" t="s">
        <v>1975</v>
      </c>
      <c r="C975" s="3" t="s">
        <v>1976</v>
      </c>
      <c r="D975" s="11">
        <v>121100</v>
      </c>
      <c r="E975" s="11">
        <v>26176</v>
      </c>
      <c r="F975" s="12">
        <f t="shared" si="63"/>
        <v>0.21615194054500414</v>
      </c>
      <c r="G975" t="s">
        <v>14</v>
      </c>
      <c r="H975">
        <v>252</v>
      </c>
      <c r="I975" s="8">
        <f t="shared" si="64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6">
        <f t="shared" si="61"/>
        <v>40522.25</v>
      </c>
      <c r="O975" s="1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 s="1"/>
      <c r="V975" s="1"/>
      <c r="W975" s="1"/>
      <c r="X975" s="1"/>
    </row>
    <row r="976" spans="1:24" x14ac:dyDescent="0.35">
      <c r="A976">
        <v>974</v>
      </c>
      <c r="B976" t="s">
        <v>1977</v>
      </c>
      <c r="C976" s="3" t="s">
        <v>1978</v>
      </c>
      <c r="D976" s="11">
        <v>800</v>
      </c>
      <c r="E976" s="11">
        <v>2991</v>
      </c>
      <c r="F976" s="12">
        <f t="shared" si="63"/>
        <v>3.73875</v>
      </c>
      <c r="G976" t="s">
        <v>20</v>
      </c>
      <c r="H976">
        <v>32</v>
      </c>
      <c r="I976" s="8">
        <f t="shared" si="64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6">
        <f t="shared" si="61"/>
        <v>41412.208333333336</v>
      </c>
      <c r="O976" s="1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 s="1"/>
      <c r="V976" s="1"/>
      <c r="W976" s="1"/>
      <c r="X976" s="1"/>
    </row>
    <row r="977" spans="1:24" x14ac:dyDescent="0.35">
      <c r="A977">
        <v>975</v>
      </c>
      <c r="B977" t="s">
        <v>1979</v>
      </c>
      <c r="C977" s="3" t="s">
        <v>1980</v>
      </c>
      <c r="D977" s="11">
        <v>5400</v>
      </c>
      <c r="E977" s="11">
        <v>8366</v>
      </c>
      <c r="F977" s="12">
        <f t="shared" si="63"/>
        <v>1.5492592592592593</v>
      </c>
      <c r="G977" t="s">
        <v>20</v>
      </c>
      <c r="H977">
        <v>135</v>
      </c>
      <c r="I977" s="8">
        <f t="shared" si="6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6">
        <f t="shared" si="61"/>
        <v>42337.25</v>
      </c>
      <c r="O977" s="1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 s="1"/>
      <c r="V977" s="1"/>
      <c r="W977" s="1"/>
      <c r="X977" s="1"/>
    </row>
    <row r="978" spans="1:24" ht="31" x14ac:dyDescent="0.35">
      <c r="A978">
        <v>976</v>
      </c>
      <c r="B978" t="s">
        <v>1981</v>
      </c>
      <c r="C978" s="3" t="s">
        <v>1982</v>
      </c>
      <c r="D978" s="11">
        <v>4000</v>
      </c>
      <c r="E978" s="11">
        <v>12886</v>
      </c>
      <c r="F978" s="12">
        <f t="shared" si="63"/>
        <v>3.2214999999999998</v>
      </c>
      <c r="G978" t="s">
        <v>20</v>
      </c>
      <c r="H978">
        <v>140</v>
      </c>
      <c r="I978" s="8">
        <f t="shared" si="6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6">
        <f t="shared" si="61"/>
        <v>40571.25</v>
      </c>
      <c r="O978" s="1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 s="1"/>
      <c r="V978" s="1"/>
      <c r="W978" s="1"/>
      <c r="X978" s="1"/>
    </row>
    <row r="979" spans="1:24" x14ac:dyDescent="0.35">
      <c r="A979">
        <v>977</v>
      </c>
      <c r="B979" t="s">
        <v>1258</v>
      </c>
      <c r="C979" s="3" t="s">
        <v>1983</v>
      </c>
      <c r="D979" s="11">
        <v>7000</v>
      </c>
      <c r="E979" s="11">
        <v>5177</v>
      </c>
      <c r="F979" s="12">
        <f t="shared" si="63"/>
        <v>0.73957142857142855</v>
      </c>
      <c r="G979" t="s">
        <v>14</v>
      </c>
      <c r="H979">
        <v>67</v>
      </c>
      <c r="I979" s="8">
        <f t="shared" si="6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6">
        <f t="shared" si="61"/>
        <v>43138.25</v>
      </c>
      <c r="O979" s="1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 s="1"/>
      <c r="V979" s="1"/>
      <c r="W979" s="1"/>
      <c r="X979" s="1"/>
    </row>
    <row r="980" spans="1:24" x14ac:dyDescent="0.35">
      <c r="A980">
        <v>978</v>
      </c>
      <c r="B980" t="s">
        <v>1984</v>
      </c>
      <c r="C980" s="3" t="s">
        <v>1985</v>
      </c>
      <c r="D980" s="11">
        <v>1000</v>
      </c>
      <c r="E980" s="11">
        <v>8641</v>
      </c>
      <c r="F980" s="12">
        <f t="shared" si="63"/>
        <v>8.641</v>
      </c>
      <c r="G980" t="s">
        <v>20</v>
      </c>
      <c r="H980">
        <v>92</v>
      </c>
      <c r="I980" s="8">
        <f t="shared" si="6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6">
        <f t="shared" si="61"/>
        <v>42686.25</v>
      </c>
      <c r="O980" s="1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 s="1"/>
      <c r="V980" s="1"/>
      <c r="W980" s="1"/>
      <c r="X980" s="1"/>
    </row>
    <row r="981" spans="1:24" x14ac:dyDescent="0.35">
      <c r="A981">
        <v>979</v>
      </c>
      <c r="B981" t="s">
        <v>1986</v>
      </c>
      <c r="C981" s="3" t="s">
        <v>1987</v>
      </c>
      <c r="D981" s="11">
        <v>60200</v>
      </c>
      <c r="E981" s="11">
        <v>86244</v>
      </c>
      <c r="F981" s="12">
        <f t="shared" si="63"/>
        <v>1.432624584717608</v>
      </c>
      <c r="G981" t="s">
        <v>20</v>
      </c>
      <c r="H981">
        <v>1015</v>
      </c>
      <c r="I981" s="8">
        <f t="shared" si="6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6">
        <f t="shared" si="61"/>
        <v>42078.208333333328</v>
      </c>
      <c r="O981" s="1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 s="1"/>
      <c r="V981" s="1"/>
      <c r="W981" s="1"/>
      <c r="X981" s="1"/>
    </row>
    <row r="982" spans="1:24" x14ac:dyDescent="0.35">
      <c r="A982">
        <v>980</v>
      </c>
      <c r="B982" t="s">
        <v>1988</v>
      </c>
      <c r="C982" s="3" t="s">
        <v>1989</v>
      </c>
      <c r="D982" s="11">
        <v>195200</v>
      </c>
      <c r="E982" s="11">
        <v>78630</v>
      </c>
      <c r="F982" s="12">
        <f t="shared" si="63"/>
        <v>0.40281762295081969</v>
      </c>
      <c r="G982" t="s">
        <v>14</v>
      </c>
      <c r="H982">
        <v>742</v>
      </c>
      <c r="I982" s="8">
        <f t="shared" si="6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6">
        <f t="shared" si="61"/>
        <v>42307.208333333328</v>
      </c>
      <c r="O982" s="1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 s="1"/>
      <c r="V982" s="1"/>
      <c r="W982" s="1"/>
      <c r="X982" s="1"/>
    </row>
    <row r="983" spans="1:24" x14ac:dyDescent="0.35">
      <c r="A983">
        <v>981</v>
      </c>
      <c r="B983" t="s">
        <v>1990</v>
      </c>
      <c r="C983" s="3" t="s">
        <v>1991</v>
      </c>
      <c r="D983" s="11">
        <v>6700</v>
      </c>
      <c r="E983" s="11">
        <v>11941</v>
      </c>
      <c r="F983" s="12">
        <f t="shared" si="63"/>
        <v>1.7822388059701493</v>
      </c>
      <c r="G983" t="s">
        <v>20</v>
      </c>
      <c r="H983">
        <v>323</v>
      </c>
      <c r="I983" s="8">
        <f t="shared" si="6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6">
        <f t="shared" si="61"/>
        <v>43094.25</v>
      </c>
      <c r="O983" s="1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 s="1"/>
      <c r="V983" s="1"/>
      <c r="W983" s="1"/>
      <c r="X983" s="1"/>
    </row>
    <row r="984" spans="1:24" x14ac:dyDescent="0.35">
      <c r="A984">
        <v>982</v>
      </c>
      <c r="B984" t="s">
        <v>1992</v>
      </c>
      <c r="C984" s="3" t="s">
        <v>1993</v>
      </c>
      <c r="D984" s="11">
        <v>7200</v>
      </c>
      <c r="E984" s="11">
        <v>6115</v>
      </c>
      <c r="F984" s="12">
        <f t="shared" si="63"/>
        <v>0.84930555555555554</v>
      </c>
      <c r="G984" t="s">
        <v>14</v>
      </c>
      <c r="H984">
        <v>75</v>
      </c>
      <c r="I984" s="8">
        <f t="shared" si="6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6">
        <f t="shared" si="61"/>
        <v>40743.208333333336</v>
      </c>
      <c r="O984" s="1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 s="1"/>
      <c r="V984" s="1"/>
      <c r="W984" s="1"/>
      <c r="X984" s="1"/>
    </row>
    <row r="985" spans="1:24" x14ac:dyDescent="0.35">
      <c r="A985">
        <v>983</v>
      </c>
      <c r="B985" t="s">
        <v>1994</v>
      </c>
      <c r="C985" s="3" t="s">
        <v>1995</v>
      </c>
      <c r="D985" s="11">
        <v>129100</v>
      </c>
      <c r="E985" s="11">
        <v>188404</v>
      </c>
      <c r="F985" s="12">
        <f t="shared" si="63"/>
        <v>1.4593648334624323</v>
      </c>
      <c r="G985" t="s">
        <v>20</v>
      </c>
      <c r="H985">
        <v>2326</v>
      </c>
      <c r="I985" s="8">
        <f t="shared" si="6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6">
        <f t="shared" si="61"/>
        <v>43681.208333333328</v>
      </c>
      <c r="O985" s="1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 s="1"/>
      <c r="V985" s="1"/>
      <c r="W985" s="1"/>
      <c r="X985" s="1"/>
    </row>
    <row r="986" spans="1:24" ht="31" x14ac:dyDescent="0.35">
      <c r="A986">
        <v>984</v>
      </c>
      <c r="B986" t="s">
        <v>1996</v>
      </c>
      <c r="C986" s="3" t="s">
        <v>1997</v>
      </c>
      <c r="D986" s="11">
        <v>6500</v>
      </c>
      <c r="E986" s="11">
        <v>9910</v>
      </c>
      <c r="F986" s="12">
        <f t="shared" si="63"/>
        <v>1.5246153846153847</v>
      </c>
      <c r="G986" t="s">
        <v>20</v>
      </c>
      <c r="H986">
        <v>381</v>
      </c>
      <c r="I986" s="8">
        <f t="shared" si="6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6">
        <f t="shared" si="61"/>
        <v>43716.208333333328</v>
      </c>
      <c r="O986" s="1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 s="1"/>
      <c r="V986" s="1"/>
      <c r="W986" s="1"/>
      <c r="X986" s="1"/>
    </row>
    <row r="987" spans="1:24" x14ac:dyDescent="0.35">
      <c r="A987">
        <v>985</v>
      </c>
      <c r="B987" t="s">
        <v>1998</v>
      </c>
      <c r="C987" s="3" t="s">
        <v>1999</v>
      </c>
      <c r="D987" s="11">
        <v>170600</v>
      </c>
      <c r="E987" s="11">
        <v>114523</v>
      </c>
      <c r="F987" s="12">
        <f t="shared" si="63"/>
        <v>0.67129542790152408</v>
      </c>
      <c r="G987" t="s">
        <v>14</v>
      </c>
      <c r="H987">
        <v>4405</v>
      </c>
      <c r="I987" s="8">
        <f t="shared" si="6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6">
        <f t="shared" si="61"/>
        <v>41614.25</v>
      </c>
      <c r="O987" s="1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 s="1"/>
      <c r="V987" s="1"/>
      <c r="W987" s="1"/>
      <c r="X987" s="1"/>
    </row>
    <row r="988" spans="1:24" ht="31" x14ac:dyDescent="0.35">
      <c r="A988">
        <v>986</v>
      </c>
      <c r="B988" t="s">
        <v>2000</v>
      </c>
      <c r="C988" s="3" t="s">
        <v>2001</v>
      </c>
      <c r="D988" s="11">
        <v>7800</v>
      </c>
      <c r="E988" s="11">
        <v>3144</v>
      </c>
      <c r="F988" s="12">
        <f t="shared" si="63"/>
        <v>0.40307692307692305</v>
      </c>
      <c r="G988" t="s">
        <v>14</v>
      </c>
      <c r="H988">
        <v>92</v>
      </c>
      <c r="I988" s="8">
        <f t="shared" si="6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6">
        <f t="shared" si="61"/>
        <v>40638.208333333336</v>
      </c>
      <c r="O988" s="1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 s="1"/>
      <c r="V988" s="1"/>
      <c r="W988" s="1"/>
      <c r="X988" s="1"/>
    </row>
    <row r="989" spans="1:24" x14ac:dyDescent="0.35">
      <c r="A989">
        <v>987</v>
      </c>
      <c r="B989" t="s">
        <v>2002</v>
      </c>
      <c r="C989" s="3" t="s">
        <v>2003</v>
      </c>
      <c r="D989" s="11">
        <v>6200</v>
      </c>
      <c r="E989" s="11">
        <v>13441</v>
      </c>
      <c r="F989" s="12">
        <f t="shared" si="63"/>
        <v>2.1679032258064517</v>
      </c>
      <c r="G989" t="s">
        <v>20</v>
      </c>
      <c r="H989">
        <v>480</v>
      </c>
      <c r="I989" s="8">
        <f t="shared" si="6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6">
        <f t="shared" si="61"/>
        <v>42852.208333333328</v>
      </c>
      <c r="O989" s="1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 s="1"/>
      <c r="V989" s="1"/>
      <c r="W989" s="1"/>
      <c r="X989" s="1"/>
    </row>
    <row r="990" spans="1:24" x14ac:dyDescent="0.35">
      <c r="A990">
        <v>988</v>
      </c>
      <c r="B990" t="s">
        <v>2004</v>
      </c>
      <c r="C990" s="3" t="s">
        <v>2005</v>
      </c>
      <c r="D990" s="11">
        <v>9400</v>
      </c>
      <c r="E990" s="11">
        <v>4899</v>
      </c>
      <c r="F990" s="12">
        <f t="shared" si="63"/>
        <v>0.52117021276595743</v>
      </c>
      <c r="G990" t="s">
        <v>14</v>
      </c>
      <c r="H990">
        <v>64</v>
      </c>
      <c r="I990" s="8">
        <f t="shared" si="6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6">
        <f t="shared" si="61"/>
        <v>42686.25</v>
      </c>
      <c r="O990" s="1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 s="1"/>
      <c r="V990" s="1"/>
      <c r="W990" s="1"/>
      <c r="X990" s="1"/>
    </row>
    <row r="991" spans="1:24" x14ac:dyDescent="0.35">
      <c r="A991">
        <v>989</v>
      </c>
      <c r="B991" t="s">
        <v>2006</v>
      </c>
      <c r="C991" s="3" t="s">
        <v>2007</v>
      </c>
      <c r="D991" s="11">
        <v>2400</v>
      </c>
      <c r="E991" s="11">
        <v>11990</v>
      </c>
      <c r="F991" s="12">
        <f t="shared" si="63"/>
        <v>4.9958333333333336</v>
      </c>
      <c r="G991" t="s">
        <v>20</v>
      </c>
      <c r="H991">
        <v>226</v>
      </c>
      <c r="I991" s="8">
        <f t="shared" si="6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6">
        <f t="shared" si="61"/>
        <v>43571.208333333328</v>
      </c>
      <c r="O991" s="1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 s="1"/>
      <c r="V991" s="1"/>
      <c r="W991" s="1"/>
      <c r="X991" s="1"/>
    </row>
    <row r="992" spans="1:24" x14ac:dyDescent="0.35">
      <c r="A992">
        <v>990</v>
      </c>
      <c r="B992" t="s">
        <v>2008</v>
      </c>
      <c r="C992" s="3" t="s">
        <v>2009</v>
      </c>
      <c r="D992" s="11">
        <v>7800</v>
      </c>
      <c r="E992" s="11">
        <v>6839</v>
      </c>
      <c r="F992" s="12">
        <f t="shared" si="63"/>
        <v>0.87679487179487181</v>
      </c>
      <c r="G992" t="s">
        <v>14</v>
      </c>
      <c r="H992">
        <v>64</v>
      </c>
      <c r="I992" s="8">
        <f t="shared" si="6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6">
        <f t="shared" si="61"/>
        <v>42432.25</v>
      </c>
      <c r="O992" s="1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 s="1"/>
      <c r="V992" s="1"/>
      <c r="W992" s="1"/>
      <c r="X992" s="1"/>
    </row>
    <row r="993" spans="1:24" x14ac:dyDescent="0.35">
      <c r="A993">
        <v>991</v>
      </c>
      <c r="B993" t="s">
        <v>1080</v>
      </c>
      <c r="C993" s="3" t="s">
        <v>2010</v>
      </c>
      <c r="D993" s="11">
        <v>9800</v>
      </c>
      <c r="E993" s="11">
        <v>11091</v>
      </c>
      <c r="F993" s="12">
        <f t="shared" si="63"/>
        <v>1.131734693877551</v>
      </c>
      <c r="G993" t="s">
        <v>20</v>
      </c>
      <c r="H993">
        <v>241</v>
      </c>
      <c r="I993" s="8">
        <f t="shared" si="6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6">
        <f t="shared" si="61"/>
        <v>41907.208333333336</v>
      </c>
      <c r="O993" s="1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 s="1"/>
      <c r="V993" s="1"/>
      <c r="W993" s="1"/>
      <c r="X993" s="1"/>
    </row>
    <row r="994" spans="1:24" x14ac:dyDescent="0.35">
      <c r="A994">
        <v>992</v>
      </c>
      <c r="B994" t="s">
        <v>2011</v>
      </c>
      <c r="C994" s="3" t="s">
        <v>2012</v>
      </c>
      <c r="D994" s="11">
        <v>3100</v>
      </c>
      <c r="E994" s="11">
        <v>13223</v>
      </c>
      <c r="F994" s="12">
        <f t="shared" si="63"/>
        <v>4.2654838709677421</v>
      </c>
      <c r="G994" t="s">
        <v>20</v>
      </c>
      <c r="H994">
        <v>132</v>
      </c>
      <c r="I994" s="8">
        <f t="shared" si="6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6">
        <f t="shared" si="61"/>
        <v>43227.208333333328</v>
      </c>
      <c r="O994" s="1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 s="1"/>
      <c r="V994" s="1"/>
      <c r="W994" s="1"/>
      <c r="X994" s="1"/>
    </row>
    <row r="995" spans="1:24" x14ac:dyDescent="0.35">
      <c r="A995">
        <v>993</v>
      </c>
      <c r="B995" t="s">
        <v>2013</v>
      </c>
      <c r="C995" s="3" t="s">
        <v>2014</v>
      </c>
      <c r="D995" s="11">
        <v>9800</v>
      </c>
      <c r="E995" s="11">
        <v>7608</v>
      </c>
      <c r="F995" s="12">
        <f t="shared" si="63"/>
        <v>0.77632653061224488</v>
      </c>
      <c r="G995" t="s">
        <v>74</v>
      </c>
      <c r="H995">
        <v>75</v>
      </c>
      <c r="I995" s="8">
        <f t="shared" si="6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6">
        <f t="shared" si="61"/>
        <v>42362.25</v>
      </c>
      <c r="O995" s="1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 s="1"/>
      <c r="V995" s="1"/>
      <c r="W995" s="1"/>
      <c r="X995" s="1"/>
    </row>
    <row r="996" spans="1:24" x14ac:dyDescent="0.35">
      <c r="A996">
        <v>994</v>
      </c>
      <c r="B996" t="s">
        <v>2015</v>
      </c>
      <c r="C996" s="3" t="s">
        <v>2016</v>
      </c>
      <c r="D996" s="11">
        <v>141100</v>
      </c>
      <c r="E996" s="11">
        <v>74073</v>
      </c>
      <c r="F996" s="12">
        <f t="shared" si="63"/>
        <v>0.52496810772501767</v>
      </c>
      <c r="G996" t="s">
        <v>14</v>
      </c>
      <c r="H996">
        <v>842</v>
      </c>
      <c r="I996" s="8">
        <f t="shared" si="6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6">
        <f t="shared" si="61"/>
        <v>41929.208333333336</v>
      </c>
      <c r="O996" s="1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 s="1"/>
      <c r="V996" s="1"/>
      <c r="W996" s="1"/>
      <c r="X996" s="1"/>
    </row>
    <row r="997" spans="1:24" x14ac:dyDescent="0.35">
      <c r="A997">
        <v>995</v>
      </c>
      <c r="B997" t="s">
        <v>2017</v>
      </c>
      <c r="C997" s="3" t="s">
        <v>2018</v>
      </c>
      <c r="D997" s="11">
        <v>97300</v>
      </c>
      <c r="E997" s="11">
        <v>153216</v>
      </c>
      <c r="F997" s="12">
        <f t="shared" si="63"/>
        <v>1.5746762589928058</v>
      </c>
      <c r="G997" t="s">
        <v>20</v>
      </c>
      <c r="H997">
        <v>2043</v>
      </c>
      <c r="I997" s="8">
        <f t="shared" si="6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6">
        <f t="shared" si="61"/>
        <v>43408.208333333328</v>
      </c>
      <c r="O997" s="1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 s="1"/>
      <c r="V997" s="1"/>
      <c r="W997" s="1"/>
      <c r="X997" s="1"/>
    </row>
    <row r="998" spans="1:24" ht="31" x14ac:dyDescent="0.35">
      <c r="A998">
        <v>996</v>
      </c>
      <c r="B998" t="s">
        <v>2019</v>
      </c>
      <c r="C998" s="3" t="s">
        <v>2020</v>
      </c>
      <c r="D998" s="11">
        <v>6600</v>
      </c>
      <c r="E998" s="11">
        <v>4814</v>
      </c>
      <c r="F998" s="12">
        <f t="shared" si="63"/>
        <v>0.72939393939393937</v>
      </c>
      <c r="G998" t="s">
        <v>14</v>
      </c>
      <c r="H998">
        <v>112</v>
      </c>
      <c r="I998" s="8">
        <f t="shared" si="6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6">
        <f t="shared" si="61"/>
        <v>41276.25</v>
      </c>
      <c r="O998" s="1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 s="1"/>
      <c r="V998" s="1"/>
      <c r="W998" s="1"/>
      <c r="X998" s="1"/>
    </row>
    <row r="999" spans="1:24" x14ac:dyDescent="0.35">
      <c r="A999">
        <v>997</v>
      </c>
      <c r="B999" t="s">
        <v>2021</v>
      </c>
      <c r="C999" s="3" t="s">
        <v>2022</v>
      </c>
      <c r="D999" s="11">
        <v>7600</v>
      </c>
      <c r="E999" s="11">
        <v>4603</v>
      </c>
      <c r="F999" s="12">
        <f t="shared" si="63"/>
        <v>0.60565789473684206</v>
      </c>
      <c r="G999" t="s">
        <v>74</v>
      </c>
      <c r="H999">
        <v>139</v>
      </c>
      <c r="I999" s="8">
        <f t="shared" si="6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6">
        <f t="shared" si="61"/>
        <v>41659.25</v>
      </c>
      <c r="O999" s="1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 s="1"/>
      <c r="V999" s="1"/>
      <c r="W999" s="1"/>
      <c r="X999" s="1"/>
    </row>
    <row r="1000" spans="1:24" x14ac:dyDescent="0.35">
      <c r="A1000">
        <v>998</v>
      </c>
      <c r="B1000" t="s">
        <v>2023</v>
      </c>
      <c r="C1000" s="3" t="s">
        <v>2024</v>
      </c>
      <c r="D1000" s="11">
        <v>66600</v>
      </c>
      <c r="E1000" s="11">
        <v>37823</v>
      </c>
      <c r="F1000" s="12">
        <f t="shared" si="63"/>
        <v>0.5679129129129129</v>
      </c>
      <c r="G1000" t="s">
        <v>14</v>
      </c>
      <c r="H1000">
        <v>374</v>
      </c>
      <c r="I1000" s="8">
        <f t="shared" si="6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6">
        <f t="shared" si="61"/>
        <v>40220.25</v>
      </c>
      <c r="O1000" s="1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 s="1"/>
      <c r="V1000" s="1"/>
      <c r="W1000" s="1"/>
      <c r="X1000" s="1"/>
    </row>
    <row r="1001" spans="1:24" x14ac:dyDescent="0.35">
      <c r="A1001">
        <v>999</v>
      </c>
      <c r="B1001" t="s">
        <v>2025</v>
      </c>
      <c r="C1001" s="3" t="s">
        <v>2026</v>
      </c>
      <c r="D1001" s="11">
        <v>111100</v>
      </c>
      <c r="E1001" s="11">
        <v>62819</v>
      </c>
      <c r="F1001" s="12">
        <f t="shared" si="63"/>
        <v>0.56542754275427543</v>
      </c>
      <c r="G1001" t="s">
        <v>74</v>
      </c>
      <c r="H1001">
        <v>1122</v>
      </c>
      <c r="I1001" s="8">
        <f t="shared" si="6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6">
        <f t="shared" si="61"/>
        <v>42550.208333333328</v>
      </c>
      <c r="O1001" s="1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 s="1"/>
      <c r="V1001" s="1"/>
      <c r="W1001" s="1"/>
      <c r="X1001" s="1"/>
    </row>
    <row r="1002" spans="1:24" x14ac:dyDescent="0.35">
      <c r="O1002" s="13"/>
      <c r="U1002" s="1"/>
      <c r="V1002" s="1"/>
      <c r="W1002" s="1"/>
      <c r="X1002" s="1"/>
    </row>
    <row r="1003" spans="1:24" x14ac:dyDescent="0.35">
      <c r="O1003" s="13"/>
      <c r="U1003" s="1"/>
      <c r="V1003" s="1"/>
      <c r="W1003" s="1"/>
      <c r="X1003" s="1"/>
    </row>
    <row r="1004" spans="1:24" x14ac:dyDescent="0.35">
      <c r="O1004" s="13"/>
      <c r="U1004" s="1"/>
      <c r="V1004" s="1"/>
      <c r="W1004" s="1"/>
      <c r="X1004" s="1"/>
    </row>
    <row r="1005" spans="1:24" x14ac:dyDescent="0.35">
      <c r="O1005" s="13"/>
      <c r="U1005" s="1"/>
      <c r="V1005" s="1"/>
      <c r="W1005" s="1"/>
      <c r="X1005" s="1"/>
    </row>
  </sheetData>
  <autoFilter ref="A1:T1001" xr:uid="{223E2F0E-FEB2-4A2D-B8B1-9C8475A887BF}"/>
  <conditionalFormatting sqref="G1:G1048576">
    <cfRule type="containsText" dxfId="3" priority="17" operator="containsText" text="live">
      <formula>NOT(ISERROR(SEARCH("live",G1)))</formula>
    </cfRule>
    <cfRule type="containsText" dxfId="2" priority="18" operator="containsText" text="canceled">
      <formula>NOT(ISERROR(SEARCH("canceled",G1)))</formula>
    </cfRule>
    <cfRule type="containsText" dxfId="1" priority="19" operator="containsText" text="successful">
      <formula>NOT(ISERROR(SEARCH("successful",G1)))</formula>
    </cfRule>
    <cfRule type="containsText" dxfId="0" priority="20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880609"/>
        <color rgb="FF357F48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D1CF-4BA5-4F08-8FC2-002DCF6EDCD5}">
  <sheetPr codeName="Sheet3"/>
  <dimension ref="A1:H13"/>
  <sheetViews>
    <sheetView workbookViewId="0">
      <selection activeCell="I18" sqref="I18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2" bestFit="1" customWidth="1"/>
    <col min="6" max="6" width="19.25" style="7" bestFit="1" customWidth="1"/>
    <col min="7" max="7" width="15.5" bestFit="1" customWidth="1"/>
    <col min="8" max="8" width="18.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7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COUNTIFS('Crowdfunding Modified'!G:G,"successful", 'Crowdfunding Modified'!D:D,"&lt;1000")</f>
        <v>30</v>
      </c>
      <c r="C2">
        <f>COUNTIFS('Crowdfunding Modified'!G:G,"failed", 'Crowdfunding Modified'!D:D,"&lt;1000")</f>
        <v>20</v>
      </c>
      <c r="D2">
        <f>COUNTIFS('Crowdfunding Modified'!G:G,"canceled", 'Crowdfunding Modified'!D:D,"&lt;1000")</f>
        <v>1</v>
      </c>
      <c r="E2">
        <f>SUM(B2,C2,D2)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5">
      <c r="A3" t="s">
        <v>2095</v>
      </c>
      <c r="B3">
        <f>COUNTIFS('Crowdfunding Modified'!G:G,"successful", 'Crowdfunding Modified'!D:D,"&gt;=1000", 'Crowdfunding Modified'!D:D, "&lt;=4999")</f>
        <v>191</v>
      </c>
      <c r="C3">
        <f>COUNTIFS('Crowdfunding Modified'!G:G,"failed", 'Crowdfunding Modified'!D:D,"&gt;=1000",'Crowdfunding Modified'!D:D,"&lt;=4999")</f>
        <v>38</v>
      </c>
      <c r="D3">
        <f>COUNTIFS('Crowdfunding Modified'!G:G,"canceled", 'Crowdfunding Modified'!D:D,"&gt;=1000",'Crowdfunding Modified'!D:D,"&lt;=4999")</f>
        <v>2</v>
      </c>
      <c r="E3">
        <f t="shared" ref="E3:E13" si="0">SUM(B3,C3,D3)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35">
      <c r="A4" t="s">
        <v>2096</v>
      </c>
      <c r="B4">
        <f>COUNTIFS('Crowdfunding Modified'!G:G,"successful", 'Crowdfunding Modified'!D:D,"&gt;=5000", 'Crowdfunding Modified'!D:D, "&lt;=9999")</f>
        <v>164</v>
      </c>
      <c r="C4">
        <f>COUNTIFS('Crowdfunding Modified'!G:G,"failed", 'Crowdfunding Modified'!D:D,"&gt;=5000",'Crowdfunding Modified'!D:D,"&lt;=9999")</f>
        <v>126</v>
      </c>
      <c r="D4">
        <f>COUNTIFS('Crowdfunding Modified'!G:G,"canceled", 'Crowdfunding Modified'!D:D,"&gt;=5000",'Crowdfunding Modified'!D:D,"&lt;=9999")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5">
      <c r="A5" t="s">
        <v>2097</v>
      </c>
      <c r="B5">
        <f>COUNTIFS('Crowdfunding Modified'!G:G,"successful", 'Crowdfunding Modified'!D:D,"&gt;=10000", 'Crowdfunding Modified'!D:D, "&lt;=14999")</f>
        <v>4</v>
      </c>
      <c r="C5">
        <f>COUNTIFS('Crowdfunding Modified'!G:G,"failed", 'Crowdfunding Modified'!D:D,"&gt;=10000",'Crowdfunding Modified'!D:D,"&lt;=14999")</f>
        <v>5</v>
      </c>
      <c r="D5">
        <f>COUNTIFS('Crowdfunding Modified'!G:G,"canceled", 'Crowdfunding Modified'!D:D,"&gt;=10000",'Crowdfunding Modified'!D:D,"&lt;=14999")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5">
      <c r="A6" t="s">
        <v>2098</v>
      </c>
      <c r="B6">
        <f>COUNTIFS('Crowdfunding Modified'!G:G,"successful", 'Crowdfunding Modified'!D:D,"&gt;=15000", 'Crowdfunding Modified'!D:D, "&lt;=19999")</f>
        <v>10</v>
      </c>
      <c r="C6">
        <f>COUNTIFS('Crowdfunding Modified'!G:G,"failed", 'Crowdfunding Modified'!D:D,"&gt;=15000",'Crowdfunding Modified'!D:D,"&lt;=19999")</f>
        <v>0</v>
      </c>
      <c r="D6">
        <f>COUNTIFS('Crowdfunding Modified'!G:G,"canceled", 'Crowdfunding Modified'!D:D,"&gt;=15000",'Crowdfunding Modified'!D:D,"&lt;=19999")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5">
      <c r="A7" t="s">
        <v>2099</v>
      </c>
      <c r="B7">
        <f>COUNTIFS('Crowdfunding Modified'!G:G,"successful", 'Crowdfunding Modified'!D:D,"&gt;=20000", 'Crowdfunding Modified'!D:D, "&lt;=24999")</f>
        <v>7</v>
      </c>
      <c r="C7">
        <f>COUNTIFS('Crowdfunding Modified'!G:G,"failed", 'Crowdfunding Modified'!D:D,"&gt;=20000",'Crowdfunding Modified'!D:D,"&lt;=24999")</f>
        <v>0</v>
      </c>
      <c r="D7">
        <f>COUNTIFS('Crowdfunding Modified'!G:G,"canceled", 'Crowdfunding Modified'!D:D,"&gt;=20000",'Crowdfunding Modified'!D:D,"&lt;=24999")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5">
      <c r="A8" t="s">
        <v>2100</v>
      </c>
      <c r="B8">
        <f>COUNTIFS('Crowdfunding Modified'!G:G,"successful", 'Crowdfunding Modified'!D:D,"&gt;=25000", 'Crowdfunding Modified'!D:D, "&lt;=29999")</f>
        <v>11</v>
      </c>
      <c r="C8">
        <f>COUNTIFS('Crowdfunding Modified'!G:G,"failed", 'Crowdfunding Modified'!D:D,"&gt;=25000",'Crowdfunding Modified'!D:D,"&lt;=29999")</f>
        <v>3</v>
      </c>
      <c r="D8">
        <f>COUNTIFS('Crowdfunding Modified'!G:G,"canceled", 'Crowdfunding Modified'!D:D,"&gt;=25000",'Crowdfunding Modified'!D:D,"&lt;=29999")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5">
      <c r="A9" t="s">
        <v>2101</v>
      </c>
      <c r="B9">
        <f>COUNTIFS('Crowdfunding Modified'!G:G,"successful", 'Crowdfunding Modified'!D:D,"&gt;=30000", 'Crowdfunding Modified'!D:D, "&lt;=34999")</f>
        <v>7</v>
      </c>
      <c r="C9">
        <f>COUNTIFS('Crowdfunding Modified'!G:G,"failed", 'Crowdfunding Modified'!D:D,"&gt;=30000",'Crowdfunding Modified'!D:D,"&lt;=34999")</f>
        <v>0</v>
      </c>
      <c r="D9">
        <f>COUNTIFS('Crowdfunding Modified'!G:G,"canceled", 'Crowdfunding Modified'!D:D,"&gt;=30000",'Crowdfunding Modified'!D:D,"&lt;=34999")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5">
      <c r="A10" t="s">
        <v>2102</v>
      </c>
      <c r="B10">
        <f>COUNTIFS('Crowdfunding Modified'!G:G,"successful", 'Crowdfunding Modified'!D:D,"&gt;=35000", 'Crowdfunding Modified'!D:D, "&lt;=39999")</f>
        <v>8</v>
      </c>
      <c r="C10">
        <f>COUNTIFS('Crowdfunding Modified'!G:G,"failed", 'Crowdfunding Modified'!D:D,"&gt;=35000",'Crowdfunding Modified'!D:D,"&lt;=39999")</f>
        <v>3</v>
      </c>
      <c r="D10">
        <f>COUNTIFS('Crowdfunding Modified'!G:G,"canceled", 'Crowdfunding Modified'!D:D,"&gt;=35000",'Crowdfunding Modified'!D:D,"&lt;=39999")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5">
      <c r="A11" t="s">
        <v>2103</v>
      </c>
      <c r="B11">
        <f>COUNTIFS('Crowdfunding Modified'!G:G,"successful", 'Crowdfunding Modified'!D:D,"&gt;=40000", 'Crowdfunding Modified'!D:D, "&lt;=44999")</f>
        <v>11</v>
      </c>
      <c r="C11">
        <f>COUNTIFS('Crowdfunding Modified'!G:G,"failed", 'Crowdfunding Modified'!D:D,"&gt;=40000",'Crowdfunding Modified'!D:D,"&lt;=44999")</f>
        <v>3</v>
      </c>
      <c r="D11">
        <f>COUNTIFS('Crowdfunding Modified'!G:G,"canceled", 'Crowdfunding Modified'!D:D,"&gt;=40000",'Crowdfunding Modified'!D:D,"&lt;=44999")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5">
      <c r="A12" t="s">
        <v>2104</v>
      </c>
      <c r="B12">
        <f>COUNTIFS('Crowdfunding Modified'!G:G,"successful", 'Crowdfunding Modified'!D:D,"&gt;=45000", 'Crowdfunding Modified'!D:D, "&lt;=49999")</f>
        <v>8</v>
      </c>
      <c r="C12">
        <f>COUNTIFS('Crowdfunding Modified'!G:G,"failed", 'Crowdfunding Modified'!D:D,"&gt;=45000",'Crowdfunding Modified'!D:D,"&lt;=49999")</f>
        <v>3</v>
      </c>
      <c r="D12">
        <f>COUNTIFS('Crowdfunding Modified'!G:G,"canceled", 'Crowdfunding Modified'!D:D,"&gt;=45000",'Crowdfunding Modified'!D:D,"&lt;=49999")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5">
      <c r="A13" t="s">
        <v>2105</v>
      </c>
      <c r="B13">
        <f>COUNTIFS('Crowdfunding Modified'!G:G,"successful", 'Crowdfunding Modified'!D:D,"&gt;=50000")</f>
        <v>114</v>
      </c>
      <c r="C13">
        <f>COUNTIFS('Crowdfunding Modified'!G:G,"failed", 'Crowdfunding Modified'!D:D,"&gt;=50000")</f>
        <v>163</v>
      </c>
      <c r="D13">
        <f>COUNTIFS('Crowdfunding Modified'!G:G,"canceled", 'Crowdfunding Modified'!D:D,"&gt;=50000")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FC19-2A27-48D7-AED0-0054D834D917}">
  <sheetPr codeName="Sheet4"/>
  <dimension ref="A2:F15"/>
  <sheetViews>
    <sheetView workbookViewId="0">
      <selection activeCell="B2" sqref="B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23.75" bestFit="1" customWidth="1"/>
    <col min="8" max="8" width="13" bestFit="1" customWidth="1"/>
    <col min="9" max="9" width="17.58203125" bestFit="1" customWidth="1"/>
    <col min="10" max="10" width="8.25" bestFit="1" customWidth="1"/>
    <col min="11" max="11" width="10.75" bestFit="1" customWidth="1"/>
    <col min="12" max="12" width="10.5" bestFit="1" customWidth="1"/>
    <col min="13" max="13" width="15.33203125" bestFit="1" customWidth="1"/>
    <col min="14" max="14" width="12.75" bestFit="1" customWidth="1"/>
    <col min="15" max="15" width="17.58203125" bestFit="1" customWidth="1"/>
    <col min="16" max="16" width="15.08203125" bestFit="1" customWidth="1"/>
    <col min="17" max="17" width="12.33203125" bestFit="1" customWidth="1"/>
    <col min="18" max="18" width="25.83203125" bestFit="1" customWidth="1"/>
    <col min="19" max="19" width="25" bestFit="1" customWidth="1"/>
    <col min="20" max="20" width="16.75" bestFit="1" customWidth="1"/>
    <col min="21" max="21" width="14.5" bestFit="1" customWidth="1"/>
    <col min="22" max="22" width="14.75" bestFit="1" customWidth="1"/>
    <col min="23" max="23" width="13.75" bestFit="1" customWidth="1"/>
    <col min="24" max="24" width="20" bestFit="1" customWidth="1"/>
    <col min="25" max="25" width="22" bestFit="1" customWidth="1"/>
    <col min="26" max="26" width="22.75" bestFit="1" customWidth="1"/>
    <col min="27" max="27" width="19.83203125" bestFit="1" customWidth="1"/>
    <col min="28" max="28" width="10.33203125" bestFit="1" customWidth="1"/>
    <col min="29" max="29" width="11.58203125" bestFit="1" customWidth="1"/>
    <col min="30" max="30" width="11.5" bestFit="1" customWidth="1"/>
    <col min="31" max="31" width="24.5" bestFit="1" customWidth="1"/>
    <col min="32" max="32" width="14.33203125" bestFit="1" customWidth="1"/>
    <col min="33" max="33" width="9.5" bestFit="1" customWidth="1"/>
    <col min="34" max="34" width="26" bestFit="1" customWidth="1"/>
    <col min="35" max="35" width="11.58203125" bestFit="1" customWidth="1"/>
    <col min="36" max="36" width="9" bestFit="1" customWidth="1"/>
    <col min="37" max="37" width="21.83203125" bestFit="1" customWidth="1"/>
    <col min="38" max="38" width="23.75" bestFit="1" customWidth="1"/>
    <col min="39" max="39" width="12.5" bestFit="1" customWidth="1"/>
    <col min="40" max="40" width="12" bestFit="1" customWidth="1"/>
    <col min="41" max="41" width="24" bestFit="1" customWidth="1"/>
    <col min="42" max="42" width="7.25" bestFit="1" customWidth="1"/>
    <col min="43" max="43" width="9.58203125" bestFit="1" customWidth="1"/>
    <col min="44" max="44" width="9.5" bestFit="1" customWidth="1"/>
    <col min="45" max="45" width="22.08203125" bestFit="1" customWidth="1"/>
    <col min="46" max="46" width="14.58203125" bestFit="1" customWidth="1"/>
    <col min="47" max="47" width="15.75" bestFit="1" customWidth="1"/>
    <col min="48" max="48" width="10" bestFit="1" customWidth="1"/>
    <col min="49" max="49" width="10.5" bestFit="1" customWidth="1"/>
    <col min="50" max="50" width="11.33203125" bestFit="1" customWidth="1"/>
    <col min="51" max="51" width="13" bestFit="1" customWidth="1"/>
    <col min="52" max="52" width="27.25" bestFit="1" customWidth="1"/>
    <col min="53" max="53" width="20.83203125" bestFit="1" customWidth="1"/>
    <col min="54" max="54" width="11.75" bestFit="1" customWidth="1"/>
    <col min="55" max="55" width="11.08203125" bestFit="1" customWidth="1"/>
    <col min="56" max="56" width="11.25" bestFit="1" customWidth="1"/>
    <col min="57" max="57" width="7.5" bestFit="1" customWidth="1"/>
    <col min="58" max="58" width="25" bestFit="1" customWidth="1"/>
    <col min="59" max="59" width="19" bestFit="1" customWidth="1"/>
    <col min="60" max="60" width="26.08203125" bestFit="1" customWidth="1"/>
    <col min="61" max="61" width="16.08203125" bestFit="1" customWidth="1"/>
    <col min="62" max="62" width="26.58203125" bestFit="1" customWidth="1"/>
    <col min="63" max="63" width="11.08203125" bestFit="1" customWidth="1"/>
    <col min="64" max="64" width="12.58203125" bestFit="1" customWidth="1"/>
    <col min="65" max="65" width="15.75" bestFit="1" customWidth="1"/>
    <col min="66" max="66" width="20.75" bestFit="1" customWidth="1"/>
    <col min="67" max="67" width="21.75" bestFit="1" customWidth="1"/>
    <col min="68" max="68" width="10.5" bestFit="1" customWidth="1"/>
    <col min="69" max="69" width="28.5" bestFit="1" customWidth="1"/>
    <col min="70" max="70" width="12.75" bestFit="1" customWidth="1"/>
    <col min="71" max="71" width="10.58203125" bestFit="1" customWidth="1"/>
    <col min="72" max="72" width="7.75" bestFit="1" customWidth="1"/>
    <col min="73" max="73" width="21" bestFit="1" customWidth="1"/>
    <col min="74" max="74" width="21.25" bestFit="1" customWidth="1"/>
    <col min="75" max="75" width="25.33203125" bestFit="1" customWidth="1"/>
    <col min="76" max="76" width="22.75" bestFit="1" customWidth="1"/>
    <col min="77" max="77" width="24.25" bestFit="1" customWidth="1"/>
    <col min="78" max="78" width="8.83203125" bestFit="1" customWidth="1"/>
    <col min="79" max="79" width="13.25" bestFit="1" customWidth="1"/>
    <col min="80" max="80" width="21.83203125" bestFit="1" customWidth="1"/>
    <col min="81" max="81" width="25.5" bestFit="1" customWidth="1"/>
    <col min="82" max="82" width="24.08203125" bestFit="1" customWidth="1"/>
    <col min="83" max="83" width="9.08203125" bestFit="1" customWidth="1"/>
    <col min="84" max="84" width="25.5" bestFit="1" customWidth="1"/>
    <col min="85" max="85" width="22.83203125" bestFit="1" customWidth="1"/>
    <col min="86" max="86" width="9.5" bestFit="1" customWidth="1"/>
    <col min="87" max="87" width="23.33203125" bestFit="1" customWidth="1"/>
    <col min="88" max="88" width="9.5" bestFit="1" customWidth="1"/>
    <col min="89" max="89" width="14.5" bestFit="1" customWidth="1"/>
    <col min="90" max="90" width="23" bestFit="1" customWidth="1"/>
    <col min="91" max="91" width="16" bestFit="1" customWidth="1"/>
    <col min="92" max="92" width="14.83203125" bestFit="1" customWidth="1"/>
    <col min="93" max="93" width="12.33203125" bestFit="1" customWidth="1"/>
    <col min="94" max="94" width="9.5" bestFit="1" customWidth="1"/>
    <col min="95" max="95" width="9.75" bestFit="1" customWidth="1"/>
    <col min="96" max="96" width="24.75" bestFit="1" customWidth="1"/>
    <col min="97" max="97" width="24.08203125" bestFit="1" customWidth="1"/>
    <col min="98" max="99" width="22.08203125" bestFit="1" customWidth="1"/>
    <col min="100" max="100" width="12.75" bestFit="1" customWidth="1"/>
    <col min="101" max="101" width="13.33203125" bestFit="1" customWidth="1"/>
    <col min="102" max="102" width="12.75" bestFit="1" customWidth="1"/>
    <col min="103" max="103" width="12.25" bestFit="1" customWidth="1"/>
    <col min="104" max="104" width="12.75" bestFit="1" customWidth="1"/>
    <col min="105" max="106" width="11.33203125" bestFit="1" customWidth="1"/>
    <col min="107" max="107" width="14.5" bestFit="1" customWidth="1"/>
    <col min="108" max="109" width="11.58203125" bestFit="1" customWidth="1"/>
    <col min="110" max="110" width="10" bestFit="1" customWidth="1"/>
    <col min="111" max="111" width="13.5" bestFit="1" customWidth="1"/>
    <col min="112" max="112" width="12.75" bestFit="1" customWidth="1"/>
    <col min="113" max="113" width="13.08203125" bestFit="1" customWidth="1"/>
    <col min="114" max="114" width="14.58203125" bestFit="1" customWidth="1"/>
    <col min="115" max="115" width="9.33203125" bestFit="1" customWidth="1"/>
    <col min="116" max="116" width="24.25" bestFit="1" customWidth="1"/>
    <col min="117" max="117" width="10.33203125" bestFit="1" customWidth="1"/>
    <col min="118" max="118" width="10.75" bestFit="1" customWidth="1"/>
    <col min="119" max="119" width="26.25" bestFit="1" customWidth="1"/>
    <col min="120" max="120" width="11.25" bestFit="1" customWidth="1"/>
    <col min="121" max="121" width="11.5" bestFit="1" customWidth="1"/>
    <col min="122" max="122" width="28" bestFit="1" customWidth="1"/>
    <col min="123" max="123" width="23.33203125" bestFit="1" customWidth="1"/>
    <col min="124" max="124" width="14.75" bestFit="1" customWidth="1"/>
    <col min="125" max="125" width="25.83203125" bestFit="1" customWidth="1"/>
    <col min="126" max="126" width="27" bestFit="1" customWidth="1"/>
    <col min="127" max="127" width="28.08203125" bestFit="1" customWidth="1"/>
    <col min="128" max="128" width="10.08203125" bestFit="1" customWidth="1"/>
    <col min="129" max="129" width="22.25" bestFit="1" customWidth="1"/>
    <col min="130" max="130" width="17.08203125" bestFit="1" customWidth="1"/>
    <col min="131" max="131" width="15.75" bestFit="1" customWidth="1"/>
    <col min="132" max="132" width="10.08203125" bestFit="1" customWidth="1"/>
    <col min="133" max="133" width="20.08203125" bestFit="1" customWidth="1"/>
    <col min="134" max="134" width="13.75" bestFit="1" customWidth="1"/>
    <col min="135" max="135" width="7.83203125" bestFit="1" customWidth="1"/>
    <col min="136" max="136" width="10.33203125" bestFit="1" customWidth="1"/>
    <col min="137" max="137" width="12.33203125" bestFit="1" customWidth="1"/>
    <col min="138" max="138" width="28.5" bestFit="1" customWidth="1"/>
    <col min="139" max="139" width="13.58203125" bestFit="1" customWidth="1"/>
    <col min="140" max="140" width="10" bestFit="1" customWidth="1"/>
    <col min="141" max="141" width="14.75" bestFit="1" customWidth="1"/>
    <col min="142" max="142" width="23.75" bestFit="1" customWidth="1"/>
    <col min="143" max="143" width="22.75" bestFit="1" customWidth="1"/>
    <col min="144" max="144" width="22.08203125" bestFit="1" customWidth="1"/>
    <col min="145" max="145" width="23.83203125" bestFit="1" customWidth="1"/>
    <col min="146" max="146" width="23.25" bestFit="1" customWidth="1"/>
    <col min="147" max="147" width="13.58203125" bestFit="1" customWidth="1"/>
    <col min="148" max="148" width="11.08203125" bestFit="1" customWidth="1"/>
    <col min="149" max="149" width="14.58203125" bestFit="1" customWidth="1"/>
    <col min="150" max="150" width="13.5" bestFit="1" customWidth="1"/>
    <col min="151" max="151" width="11" bestFit="1" customWidth="1"/>
    <col min="152" max="152" width="8.08203125" bestFit="1" customWidth="1"/>
    <col min="153" max="153" width="28.08203125" bestFit="1" customWidth="1"/>
    <col min="154" max="154" width="13.33203125" bestFit="1" customWidth="1"/>
    <col min="155" max="155" width="11.83203125" bestFit="1" customWidth="1"/>
    <col min="156" max="156" width="11" bestFit="1" customWidth="1"/>
    <col min="157" max="157" width="22.83203125" bestFit="1" customWidth="1"/>
    <col min="158" max="158" width="14.58203125" bestFit="1" customWidth="1"/>
    <col min="159" max="159" width="11.83203125" bestFit="1" customWidth="1"/>
    <col min="160" max="160" width="24.5" bestFit="1" customWidth="1"/>
    <col min="161" max="161" width="11.08203125" bestFit="1" customWidth="1"/>
    <col min="162" max="162" width="15.25" bestFit="1" customWidth="1"/>
    <col min="163" max="163" width="7.75" bestFit="1" customWidth="1"/>
    <col min="164" max="164" width="27.83203125" bestFit="1" customWidth="1"/>
    <col min="165" max="165" width="22.33203125" bestFit="1" customWidth="1"/>
    <col min="166" max="166" width="23" bestFit="1" customWidth="1"/>
    <col min="167" max="167" width="20.25" bestFit="1" customWidth="1"/>
    <col min="168" max="168" width="9.25" bestFit="1" customWidth="1"/>
    <col min="169" max="169" width="9.5" bestFit="1" customWidth="1"/>
    <col min="170" max="170" width="9.58203125" bestFit="1" customWidth="1"/>
    <col min="171" max="171" width="15.5" bestFit="1" customWidth="1"/>
    <col min="172" max="172" width="14.75" bestFit="1" customWidth="1"/>
    <col min="173" max="173" width="8.33203125" bestFit="1" customWidth="1"/>
    <col min="174" max="174" width="9.58203125" bestFit="1" customWidth="1"/>
    <col min="175" max="175" width="9.83203125" bestFit="1" customWidth="1"/>
    <col min="176" max="176" width="10" bestFit="1" customWidth="1"/>
    <col min="177" max="177" width="10.25" bestFit="1" customWidth="1"/>
    <col min="178" max="178" width="24.75" bestFit="1" customWidth="1"/>
    <col min="179" max="179" width="11.25" bestFit="1" customWidth="1"/>
    <col min="180" max="180" width="23.25" bestFit="1" customWidth="1"/>
    <col min="181" max="181" width="14.08203125" bestFit="1" customWidth="1"/>
    <col min="182" max="182" width="9.75" bestFit="1" customWidth="1"/>
    <col min="183" max="183" width="7.08203125" bestFit="1" customWidth="1"/>
    <col min="184" max="184" width="18.83203125" bestFit="1" customWidth="1"/>
    <col min="185" max="185" width="14.83203125" bestFit="1" customWidth="1"/>
    <col min="186" max="186" width="7.75" bestFit="1" customWidth="1"/>
    <col min="187" max="187" width="19" bestFit="1" customWidth="1"/>
    <col min="188" max="188" width="9.83203125" bestFit="1" customWidth="1"/>
    <col min="189" max="189" width="14.33203125" bestFit="1" customWidth="1"/>
    <col min="190" max="190" width="12.58203125" bestFit="1" customWidth="1"/>
    <col min="191" max="191" width="15.33203125" bestFit="1" customWidth="1"/>
    <col min="192" max="192" width="11.25" bestFit="1" customWidth="1"/>
    <col min="193" max="193" width="11" bestFit="1" customWidth="1"/>
    <col min="194" max="194" width="20.75" bestFit="1" customWidth="1"/>
    <col min="195" max="195" width="10.58203125" bestFit="1" customWidth="1"/>
    <col min="196" max="196" width="24.75" bestFit="1" customWidth="1"/>
    <col min="197" max="197" width="13.75" bestFit="1" customWidth="1"/>
    <col min="198" max="199" width="8.58203125" bestFit="1" customWidth="1"/>
    <col min="200" max="200" width="16.58203125" bestFit="1" customWidth="1"/>
    <col min="201" max="201" width="23.75" bestFit="1" customWidth="1"/>
    <col min="202" max="202" width="10.33203125" bestFit="1" customWidth="1"/>
    <col min="203" max="203" width="13.08203125" bestFit="1" customWidth="1"/>
    <col min="204" max="204" width="13.58203125" bestFit="1" customWidth="1"/>
    <col min="205" max="205" width="13.08203125" bestFit="1" customWidth="1"/>
    <col min="206" max="206" width="12.75" bestFit="1" customWidth="1"/>
    <col min="207" max="207" width="14.58203125" bestFit="1" customWidth="1"/>
    <col min="208" max="208" width="11" bestFit="1" customWidth="1"/>
    <col min="209" max="209" width="13.58203125" bestFit="1" customWidth="1"/>
    <col min="210" max="210" width="24.08203125" bestFit="1" customWidth="1"/>
    <col min="211" max="211" width="12.5" bestFit="1" customWidth="1"/>
    <col min="212" max="212" width="19.75" bestFit="1" customWidth="1"/>
    <col min="213" max="213" width="9.75" bestFit="1" customWidth="1"/>
    <col min="214" max="214" width="15.25" bestFit="1" customWidth="1"/>
    <col min="215" max="215" width="15.33203125" bestFit="1" customWidth="1"/>
    <col min="216" max="216" width="10.33203125" bestFit="1" customWidth="1"/>
    <col min="217" max="217" width="9.33203125" bestFit="1" customWidth="1"/>
    <col min="218" max="218" width="20.83203125" bestFit="1" customWidth="1"/>
    <col min="219" max="219" width="16.83203125" bestFit="1" customWidth="1"/>
    <col min="220" max="220" width="25.08203125" bestFit="1" customWidth="1"/>
    <col min="221" max="221" width="10.83203125" bestFit="1" customWidth="1"/>
    <col min="222" max="222" width="9.33203125" bestFit="1" customWidth="1"/>
    <col min="223" max="223" width="26.75" bestFit="1" customWidth="1"/>
    <col min="224" max="224" width="23.08203125" bestFit="1" customWidth="1"/>
    <col min="225" max="225" width="7.83203125" bestFit="1" customWidth="1"/>
    <col min="226" max="226" width="11.33203125" bestFit="1" customWidth="1"/>
    <col min="227" max="227" width="13.08203125" bestFit="1" customWidth="1"/>
    <col min="228" max="228" width="13.5" bestFit="1" customWidth="1"/>
    <col min="229" max="229" width="23.83203125" bestFit="1" customWidth="1"/>
    <col min="230" max="230" width="9.83203125" bestFit="1" customWidth="1"/>
    <col min="231" max="231" width="17.75" bestFit="1" customWidth="1"/>
    <col min="232" max="232" width="14.5" bestFit="1" customWidth="1"/>
    <col min="233" max="233" width="14.25" bestFit="1" customWidth="1"/>
    <col min="234" max="234" width="13.25" bestFit="1" customWidth="1"/>
    <col min="235" max="235" width="11.58203125" bestFit="1" customWidth="1"/>
    <col min="236" max="236" width="11" bestFit="1" customWidth="1"/>
    <col min="237" max="237" width="13" bestFit="1" customWidth="1"/>
    <col min="238" max="238" width="14.58203125" bestFit="1" customWidth="1"/>
    <col min="239" max="239" width="12.08203125" bestFit="1" customWidth="1"/>
    <col min="240" max="240" width="24.25" bestFit="1" customWidth="1"/>
    <col min="241" max="241" width="26.5" bestFit="1" customWidth="1"/>
    <col min="242" max="242" width="8.83203125" bestFit="1" customWidth="1"/>
    <col min="243" max="243" width="12" bestFit="1" customWidth="1"/>
    <col min="244" max="244" width="11.5" bestFit="1" customWidth="1"/>
    <col min="245" max="245" width="24" bestFit="1" customWidth="1"/>
    <col min="246" max="246" width="23.83203125" bestFit="1" customWidth="1"/>
    <col min="247" max="247" width="15.08203125" bestFit="1" customWidth="1"/>
    <col min="248" max="248" width="12.58203125" bestFit="1" customWidth="1"/>
    <col min="249" max="249" width="27.75" bestFit="1" customWidth="1"/>
    <col min="250" max="250" width="13.33203125" bestFit="1" customWidth="1"/>
    <col min="251" max="251" width="9.33203125" bestFit="1" customWidth="1"/>
    <col min="252" max="252" width="23.5" bestFit="1" customWidth="1"/>
    <col min="253" max="253" width="13.75" bestFit="1" customWidth="1"/>
    <col min="254" max="254" width="15.75" bestFit="1" customWidth="1"/>
    <col min="255" max="255" width="10" bestFit="1" customWidth="1"/>
    <col min="256" max="256" width="9" bestFit="1" customWidth="1"/>
    <col min="257" max="257" width="8" bestFit="1" customWidth="1"/>
    <col min="258" max="258" width="12.25" bestFit="1" customWidth="1"/>
    <col min="259" max="259" width="9.58203125" bestFit="1" customWidth="1"/>
    <col min="260" max="260" width="7" bestFit="1" customWidth="1"/>
    <col min="261" max="261" width="9.58203125" bestFit="1" customWidth="1"/>
    <col min="262" max="262" width="11.58203125" bestFit="1" customWidth="1"/>
    <col min="263" max="263" width="10.75" bestFit="1" customWidth="1"/>
    <col min="264" max="264" width="23.08203125" bestFit="1" customWidth="1"/>
    <col min="265" max="265" width="26.08203125" bestFit="1" customWidth="1"/>
    <col min="266" max="266" width="16.75" bestFit="1" customWidth="1"/>
    <col min="267" max="267" width="14.75" bestFit="1" customWidth="1"/>
    <col min="268" max="268" width="20" bestFit="1" customWidth="1"/>
    <col min="269" max="269" width="10.75" bestFit="1" customWidth="1"/>
    <col min="270" max="270" width="11" bestFit="1" customWidth="1"/>
    <col min="271" max="271" width="26.08203125" bestFit="1" customWidth="1"/>
    <col min="272" max="272" width="13.08203125" bestFit="1" customWidth="1"/>
    <col min="273" max="273" width="12.08203125" bestFit="1" customWidth="1"/>
    <col min="274" max="274" width="9.25" bestFit="1" customWidth="1"/>
    <col min="275" max="275" width="9.5" bestFit="1" customWidth="1"/>
    <col min="276" max="276" width="9.75" bestFit="1" customWidth="1"/>
    <col min="277" max="277" width="26.08203125" bestFit="1" customWidth="1"/>
    <col min="278" max="278" width="22.08203125" bestFit="1" customWidth="1"/>
    <col min="279" max="279" width="13.83203125" bestFit="1" customWidth="1"/>
    <col min="280" max="280" width="10.83203125" bestFit="1" customWidth="1"/>
    <col min="281" max="281" width="25.75" bestFit="1" customWidth="1"/>
    <col min="282" max="282" width="15.08203125" bestFit="1" customWidth="1"/>
    <col min="283" max="283" width="11.33203125" bestFit="1" customWidth="1"/>
    <col min="284" max="284" width="12" bestFit="1" customWidth="1"/>
    <col min="285" max="285" width="9.08203125" bestFit="1" customWidth="1"/>
    <col min="286" max="286" width="21.58203125" bestFit="1" customWidth="1"/>
    <col min="287" max="287" width="16.58203125" bestFit="1" customWidth="1"/>
    <col min="288" max="288" width="10.5" bestFit="1" customWidth="1"/>
    <col min="289" max="289" width="10.83203125" bestFit="1" customWidth="1"/>
    <col min="290" max="290" width="20.08203125" bestFit="1" customWidth="1"/>
    <col min="291" max="291" width="24.75" bestFit="1" customWidth="1"/>
    <col min="292" max="292" width="13.08203125" bestFit="1" customWidth="1"/>
    <col min="293" max="293" width="9.83203125" bestFit="1" customWidth="1"/>
    <col min="294" max="294" width="22.33203125" bestFit="1" customWidth="1"/>
    <col min="295" max="295" width="27.58203125" bestFit="1" customWidth="1"/>
    <col min="296" max="296" width="15.08203125" bestFit="1" customWidth="1"/>
    <col min="297" max="297" width="16.75" bestFit="1" customWidth="1"/>
    <col min="298" max="298" width="16" bestFit="1" customWidth="1"/>
    <col min="299" max="299" width="13.83203125" bestFit="1" customWidth="1"/>
    <col min="300" max="300" width="14.33203125" bestFit="1" customWidth="1"/>
    <col min="301" max="301" width="10.83203125" bestFit="1" customWidth="1"/>
    <col min="302" max="302" width="26.83203125" bestFit="1" customWidth="1"/>
    <col min="303" max="303" width="10" bestFit="1" customWidth="1"/>
    <col min="304" max="304" width="11.58203125" bestFit="1" customWidth="1"/>
    <col min="305" max="305" width="9.25" bestFit="1" customWidth="1"/>
    <col min="306" max="306" width="23.58203125" bestFit="1" customWidth="1"/>
    <col min="307" max="307" width="22" bestFit="1" customWidth="1"/>
    <col min="308" max="308" width="10.08203125" bestFit="1" customWidth="1"/>
    <col min="309" max="309" width="21" bestFit="1" customWidth="1"/>
    <col min="310" max="310" width="14" bestFit="1" customWidth="1"/>
    <col min="311" max="311" width="23.75" bestFit="1" customWidth="1"/>
    <col min="312" max="312" width="9" bestFit="1" customWidth="1"/>
    <col min="313" max="313" width="25.5" bestFit="1" customWidth="1"/>
    <col min="314" max="314" width="14.75" bestFit="1" customWidth="1"/>
    <col min="315" max="315" width="13.75" bestFit="1" customWidth="1"/>
    <col min="316" max="316" width="23.25" bestFit="1" customWidth="1"/>
    <col min="317" max="317" width="10.25" bestFit="1" customWidth="1"/>
    <col min="318" max="318" width="12.33203125" bestFit="1" customWidth="1"/>
    <col min="319" max="319" width="24.5" bestFit="1" customWidth="1"/>
    <col min="320" max="320" width="22.08203125" bestFit="1" customWidth="1"/>
    <col min="321" max="321" width="12.08203125" bestFit="1" customWidth="1"/>
    <col min="322" max="322" width="26.33203125" bestFit="1" customWidth="1"/>
    <col min="323" max="323" width="22.25" bestFit="1" customWidth="1"/>
    <col min="324" max="324" width="13.08203125" bestFit="1" customWidth="1"/>
    <col min="325" max="325" width="13.33203125" bestFit="1" customWidth="1"/>
    <col min="326" max="326" width="10.25" bestFit="1" customWidth="1"/>
    <col min="327" max="327" width="12.08203125" bestFit="1" customWidth="1"/>
    <col min="328" max="328" width="11.75" bestFit="1" customWidth="1"/>
    <col min="329" max="329" width="15.58203125" bestFit="1" customWidth="1"/>
    <col min="330" max="330" width="12.33203125" bestFit="1" customWidth="1"/>
    <col min="331" max="331" width="11.83203125" bestFit="1" customWidth="1"/>
    <col min="332" max="332" width="16.83203125" bestFit="1" customWidth="1"/>
    <col min="333" max="333" width="11.75" bestFit="1" customWidth="1"/>
    <col min="334" max="334" width="8.83203125" bestFit="1" customWidth="1"/>
    <col min="335" max="335" width="19.58203125" bestFit="1" customWidth="1"/>
    <col min="336" max="336" width="25" bestFit="1" customWidth="1"/>
    <col min="337" max="337" width="24.25" bestFit="1" customWidth="1"/>
    <col min="338" max="338" width="12.58203125" bestFit="1" customWidth="1"/>
    <col min="339" max="339" width="13.83203125" bestFit="1" customWidth="1"/>
    <col min="340" max="340" width="28.58203125" bestFit="1" customWidth="1"/>
    <col min="341" max="341" width="15.08203125" bestFit="1" customWidth="1"/>
    <col min="342" max="342" width="11.08203125" bestFit="1" customWidth="1"/>
    <col min="343" max="343" width="10.33203125" bestFit="1" customWidth="1"/>
    <col min="344" max="344" width="10.58203125" bestFit="1" customWidth="1"/>
    <col min="345" max="345" width="25" bestFit="1" customWidth="1"/>
    <col min="346" max="346" width="11.75" bestFit="1" customWidth="1"/>
    <col min="347" max="347" width="10.5" bestFit="1" customWidth="1"/>
    <col min="348" max="348" width="15" bestFit="1" customWidth="1"/>
    <col min="349" max="349" width="12.58203125" bestFit="1" customWidth="1"/>
    <col min="350" max="350" width="13.5" bestFit="1" customWidth="1"/>
    <col min="351" max="351" width="24.83203125" bestFit="1" customWidth="1"/>
    <col min="352" max="353" width="10.75" bestFit="1" customWidth="1"/>
    <col min="354" max="354" width="16" bestFit="1" customWidth="1"/>
    <col min="355" max="355" width="13.08203125" bestFit="1" customWidth="1"/>
    <col min="356" max="356" width="27.08203125" bestFit="1" customWidth="1"/>
    <col min="357" max="357" width="28.5" bestFit="1" customWidth="1"/>
    <col min="358" max="358" width="16.58203125" bestFit="1" customWidth="1"/>
    <col min="359" max="359" width="20.5" bestFit="1" customWidth="1"/>
    <col min="360" max="360" width="23.83203125" bestFit="1" customWidth="1"/>
    <col min="361" max="361" width="14" bestFit="1" customWidth="1"/>
    <col min="362" max="362" width="13.08203125" bestFit="1" customWidth="1"/>
    <col min="363" max="363" width="19.75" bestFit="1" customWidth="1"/>
    <col min="364" max="364" width="23.08203125" bestFit="1" customWidth="1"/>
    <col min="365" max="365" width="24.08203125" bestFit="1" customWidth="1"/>
    <col min="366" max="366" width="20.33203125" bestFit="1" customWidth="1"/>
    <col min="367" max="367" width="21.75" bestFit="1" customWidth="1"/>
    <col min="368" max="368" width="8.5" bestFit="1" customWidth="1"/>
    <col min="369" max="369" width="6.5" bestFit="1" customWidth="1"/>
    <col min="370" max="370" width="20.25" bestFit="1" customWidth="1"/>
    <col min="371" max="371" width="21.83203125" bestFit="1" customWidth="1"/>
    <col min="372" max="372" width="15.75" bestFit="1" customWidth="1"/>
    <col min="373" max="373" width="12.25" bestFit="1" customWidth="1"/>
    <col min="374" max="374" width="9.58203125" bestFit="1" customWidth="1"/>
    <col min="375" max="375" width="22.83203125" bestFit="1" customWidth="1"/>
    <col min="376" max="376" width="8.83203125" bestFit="1" customWidth="1"/>
    <col min="377" max="377" width="24.5" bestFit="1" customWidth="1"/>
    <col min="378" max="378" width="10.58203125" bestFit="1" customWidth="1"/>
    <col min="379" max="380" width="24" bestFit="1" customWidth="1"/>
    <col min="381" max="381" width="16.75" bestFit="1" customWidth="1"/>
    <col min="382" max="382" width="24.75" bestFit="1" customWidth="1"/>
    <col min="383" max="383" width="25.33203125" bestFit="1" customWidth="1"/>
    <col min="384" max="384" width="10.83203125" bestFit="1" customWidth="1"/>
    <col min="385" max="385" width="24.58203125" bestFit="1" customWidth="1"/>
    <col min="386" max="387" width="15.08203125" bestFit="1" customWidth="1"/>
    <col min="388" max="388" width="22.5" bestFit="1" customWidth="1"/>
    <col min="389" max="389" width="16.33203125" bestFit="1" customWidth="1"/>
    <col min="390" max="390" width="14.75" bestFit="1" customWidth="1"/>
    <col min="391" max="391" width="27.5" bestFit="1" customWidth="1"/>
    <col min="392" max="392" width="7.75" bestFit="1" customWidth="1"/>
    <col min="393" max="393" width="12.08203125" bestFit="1" customWidth="1"/>
    <col min="394" max="394" width="10.08203125" bestFit="1" customWidth="1"/>
    <col min="395" max="395" width="28" bestFit="1" customWidth="1"/>
    <col min="396" max="396" width="22.33203125" bestFit="1" customWidth="1"/>
    <col min="397" max="397" width="11" bestFit="1" customWidth="1"/>
    <col min="398" max="398" width="8.33203125" bestFit="1" customWidth="1"/>
    <col min="399" max="399" width="21.25" bestFit="1" customWidth="1"/>
    <col min="400" max="400" width="12.58203125" bestFit="1" customWidth="1"/>
    <col min="401" max="401" width="23.25" bestFit="1" customWidth="1"/>
    <col min="402" max="402" width="10.33203125" bestFit="1" customWidth="1"/>
    <col min="403" max="403" width="10.58203125" bestFit="1" customWidth="1"/>
    <col min="404" max="404" width="10.83203125" bestFit="1" customWidth="1"/>
    <col min="405" max="405" width="23.75" bestFit="1" customWidth="1"/>
    <col min="406" max="406" width="13.75" bestFit="1" customWidth="1"/>
    <col min="407" max="407" width="12.58203125" bestFit="1" customWidth="1"/>
    <col min="408" max="408" width="13.83203125" bestFit="1" customWidth="1"/>
    <col min="409" max="409" width="9.75" bestFit="1" customWidth="1"/>
    <col min="410" max="411" width="12.75" bestFit="1" customWidth="1"/>
    <col min="412" max="412" width="9.08203125" bestFit="1" customWidth="1"/>
    <col min="413" max="413" width="13.83203125" bestFit="1" customWidth="1"/>
    <col min="414" max="414" width="10.83203125" bestFit="1" customWidth="1"/>
    <col min="415" max="415" width="11.08203125" bestFit="1" customWidth="1"/>
    <col min="416" max="416" width="28.75" bestFit="1" customWidth="1"/>
    <col min="417" max="417" width="28.08203125" bestFit="1" customWidth="1"/>
    <col min="418" max="418" width="25.33203125" bestFit="1" customWidth="1"/>
    <col min="419" max="419" width="30" bestFit="1" customWidth="1"/>
    <col min="420" max="420" width="24.83203125" bestFit="1" customWidth="1"/>
    <col min="421" max="421" width="16.83203125" bestFit="1" customWidth="1"/>
    <col min="422" max="422" width="13.75" bestFit="1" customWidth="1"/>
    <col min="423" max="423" width="11.33203125" bestFit="1" customWidth="1"/>
    <col min="424" max="424" width="15.5" bestFit="1" customWidth="1"/>
    <col min="425" max="425" width="12.5" bestFit="1" customWidth="1"/>
    <col min="426" max="426" width="13" bestFit="1" customWidth="1"/>
    <col min="427" max="427" width="9" bestFit="1" customWidth="1"/>
    <col min="428" max="428" width="20.33203125" bestFit="1" customWidth="1"/>
    <col min="429" max="429" width="26.08203125" bestFit="1" customWidth="1"/>
    <col min="430" max="430" width="22.25" bestFit="1" customWidth="1"/>
    <col min="431" max="431" width="22.83203125" bestFit="1" customWidth="1"/>
    <col min="432" max="432" width="13.75" bestFit="1" customWidth="1"/>
    <col min="433" max="433" width="12" bestFit="1" customWidth="1"/>
    <col min="434" max="434" width="11.58203125" bestFit="1" customWidth="1"/>
    <col min="435" max="435" width="11.5" bestFit="1" customWidth="1"/>
    <col min="436" max="436" width="10.33203125" bestFit="1" customWidth="1"/>
    <col min="437" max="437" width="12.75" bestFit="1" customWidth="1"/>
    <col min="438" max="438" width="24" bestFit="1" customWidth="1"/>
    <col min="439" max="439" width="13.08203125" bestFit="1" customWidth="1"/>
    <col min="440" max="440" width="13.25" bestFit="1" customWidth="1"/>
    <col min="441" max="441" width="12.33203125" bestFit="1" customWidth="1"/>
    <col min="442" max="442" width="9.83203125" bestFit="1" customWidth="1"/>
    <col min="443" max="443" width="9" bestFit="1" customWidth="1"/>
    <col min="444" max="444" width="21" bestFit="1" customWidth="1"/>
    <col min="445" max="445" width="22.75" bestFit="1" customWidth="1"/>
    <col min="446" max="446" width="25.5" bestFit="1" customWidth="1"/>
    <col min="447" max="447" width="8.5" bestFit="1" customWidth="1"/>
    <col min="448" max="448" width="10.5" bestFit="1" customWidth="1"/>
    <col min="449" max="449" width="14.08203125" bestFit="1" customWidth="1"/>
    <col min="450" max="450" width="7.33203125" bestFit="1" customWidth="1"/>
    <col min="451" max="451" width="8.25" bestFit="1" customWidth="1"/>
    <col min="452" max="452" width="7.58203125" bestFit="1" customWidth="1"/>
    <col min="453" max="454" width="7.83203125" bestFit="1" customWidth="1"/>
    <col min="455" max="455" width="10.83203125" bestFit="1" customWidth="1"/>
    <col min="456" max="456" width="11.83203125" bestFit="1" customWidth="1"/>
    <col min="457" max="457" width="24" bestFit="1" customWidth="1"/>
    <col min="458" max="458" width="11.58203125" bestFit="1" customWidth="1"/>
    <col min="459" max="459" width="13.08203125" bestFit="1" customWidth="1"/>
    <col min="460" max="460" width="8.5" bestFit="1" customWidth="1"/>
    <col min="461" max="462" width="13" bestFit="1" customWidth="1"/>
    <col min="463" max="463" width="12.58203125" bestFit="1" customWidth="1"/>
    <col min="464" max="464" width="9.75" bestFit="1" customWidth="1"/>
    <col min="465" max="465" width="22.75" bestFit="1" customWidth="1"/>
    <col min="466" max="466" width="11.25" bestFit="1" customWidth="1"/>
    <col min="467" max="467" width="12.33203125" bestFit="1" customWidth="1"/>
    <col min="468" max="468" width="11.5" bestFit="1" customWidth="1"/>
    <col min="469" max="469" width="15" bestFit="1" customWidth="1"/>
    <col min="470" max="470" width="15.58203125" bestFit="1" customWidth="1"/>
    <col min="471" max="472" width="19.08203125" bestFit="1" customWidth="1"/>
    <col min="473" max="473" width="14" bestFit="1" customWidth="1"/>
    <col min="474" max="474" width="12" bestFit="1" customWidth="1"/>
    <col min="475" max="475" width="7" bestFit="1" customWidth="1"/>
    <col min="476" max="476" width="7.25" bestFit="1" customWidth="1"/>
    <col min="477" max="477" width="18.33203125" bestFit="1" customWidth="1"/>
    <col min="478" max="478" width="22" bestFit="1" customWidth="1"/>
    <col min="479" max="479" width="8.75" bestFit="1" customWidth="1"/>
    <col min="480" max="480" width="15.25" bestFit="1" customWidth="1"/>
    <col min="481" max="481" width="12.33203125" bestFit="1" customWidth="1"/>
    <col min="482" max="482" width="27.08203125" bestFit="1" customWidth="1"/>
    <col min="483" max="483" width="13.83203125" bestFit="1" customWidth="1"/>
    <col min="484" max="484" width="21.58203125" bestFit="1" customWidth="1"/>
    <col min="485" max="485" width="14" bestFit="1" customWidth="1"/>
    <col min="486" max="486" width="8.5" bestFit="1" customWidth="1"/>
    <col min="487" max="487" width="11.25" bestFit="1" customWidth="1"/>
    <col min="488" max="488" width="23.08203125" bestFit="1" customWidth="1"/>
    <col min="489" max="489" width="11.5" bestFit="1" customWidth="1"/>
    <col min="490" max="490" width="14" bestFit="1" customWidth="1"/>
    <col min="491" max="491" width="24.33203125" bestFit="1" customWidth="1"/>
    <col min="492" max="492" width="11.75" bestFit="1" customWidth="1"/>
    <col min="493" max="493" width="14.08203125" bestFit="1" customWidth="1"/>
    <col min="494" max="494" width="8.75" bestFit="1" customWidth="1"/>
    <col min="495" max="495" width="24.08203125" bestFit="1" customWidth="1"/>
    <col min="496" max="496" width="22.08203125" bestFit="1" customWidth="1"/>
    <col min="497" max="497" width="10.08203125" bestFit="1" customWidth="1"/>
    <col min="498" max="498" width="13.08203125" bestFit="1" customWidth="1"/>
    <col min="499" max="499" width="22.83203125" bestFit="1" customWidth="1"/>
    <col min="500" max="500" width="20.08203125" bestFit="1" customWidth="1"/>
    <col min="501" max="501" width="12.33203125" bestFit="1" customWidth="1"/>
    <col min="502" max="502" width="12.5" bestFit="1" customWidth="1"/>
    <col min="503" max="503" width="21.75" bestFit="1" customWidth="1"/>
    <col min="504" max="504" width="10.83203125" bestFit="1" customWidth="1"/>
    <col min="505" max="505" width="10.25" bestFit="1" customWidth="1"/>
    <col min="506" max="506" width="9.08203125" bestFit="1" customWidth="1"/>
    <col min="507" max="507" width="8.75" bestFit="1" customWidth="1"/>
    <col min="508" max="508" width="9" bestFit="1" customWidth="1"/>
    <col min="509" max="509" width="9.75" bestFit="1" customWidth="1"/>
    <col min="510" max="510" width="8.75" bestFit="1" customWidth="1"/>
    <col min="511" max="511" width="25" bestFit="1" customWidth="1"/>
    <col min="512" max="512" width="19.25" bestFit="1" customWidth="1"/>
    <col min="513" max="513" width="19.08203125" bestFit="1" customWidth="1"/>
    <col min="514" max="514" width="17.25" bestFit="1" customWidth="1"/>
    <col min="515" max="515" width="9.33203125" bestFit="1" customWidth="1"/>
    <col min="516" max="516" width="12.58203125" bestFit="1" customWidth="1"/>
    <col min="517" max="517" width="11.25" bestFit="1" customWidth="1"/>
    <col min="518" max="518" width="14.33203125" bestFit="1" customWidth="1"/>
    <col min="519" max="519" width="24.58203125" bestFit="1" customWidth="1"/>
    <col min="520" max="520" width="20.58203125" bestFit="1" customWidth="1"/>
    <col min="521" max="521" width="24.33203125" bestFit="1" customWidth="1"/>
    <col min="522" max="522" width="23.25" bestFit="1" customWidth="1"/>
    <col min="523" max="523" width="22.08203125" bestFit="1" customWidth="1"/>
    <col min="524" max="524" width="23" bestFit="1" customWidth="1"/>
    <col min="525" max="525" width="11.5" bestFit="1" customWidth="1"/>
    <col min="526" max="527" width="11.75" bestFit="1" customWidth="1"/>
    <col min="528" max="528" width="12" bestFit="1" customWidth="1"/>
    <col min="529" max="529" width="24.25" bestFit="1" customWidth="1"/>
    <col min="530" max="530" width="25.75" bestFit="1" customWidth="1"/>
    <col min="531" max="531" width="16.25" bestFit="1" customWidth="1"/>
    <col min="532" max="532" width="14.5" bestFit="1" customWidth="1"/>
    <col min="533" max="533" width="12.33203125" bestFit="1" customWidth="1"/>
    <col min="534" max="534" width="14.83203125" bestFit="1" customWidth="1"/>
    <col min="535" max="535" width="19.58203125" bestFit="1" customWidth="1"/>
    <col min="536" max="536" width="14.08203125" bestFit="1" customWidth="1"/>
    <col min="537" max="537" width="12.25" bestFit="1" customWidth="1"/>
    <col min="538" max="538" width="21.83203125" bestFit="1" customWidth="1"/>
    <col min="539" max="539" width="16" bestFit="1" customWidth="1"/>
    <col min="540" max="540" width="12.75" bestFit="1" customWidth="1"/>
    <col min="541" max="541" width="15.75" bestFit="1" customWidth="1"/>
    <col min="542" max="542" width="8.58203125" bestFit="1" customWidth="1"/>
    <col min="543" max="543" width="11.5" bestFit="1" customWidth="1"/>
    <col min="544" max="544" width="10.08203125" bestFit="1" customWidth="1"/>
    <col min="545" max="545" width="10.75" bestFit="1" customWidth="1"/>
    <col min="546" max="546" width="11" bestFit="1" customWidth="1"/>
    <col min="547" max="547" width="9.75" bestFit="1" customWidth="1"/>
    <col min="548" max="548" width="26.5" bestFit="1" customWidth="1"/>
    <col min="549" max="549" width="12.33203125" bestFit="1" customWidth="1"/>
    <col min="550" max="550" width="9.83203125" bestFit="1" customWidth="1"/>
    <col min="551" max="551" width="17.25" bestFit="1" customWidth="1"/>
    <col min="552" max="552" width="14.75" bestFit="1" customWidth="1"/>
    <col min="553" max="553" width="24.33203125" bestFit="1" customWidth="1"/>
    <col min="554" max="554" width="15.08203125" bestFit="1" customWidth="1"/>
    <col min="555" max="555" width="28.5" bestFit="1" customWidth="1"/>
    <col min="556" max="556" width="11.25" bestFit="1" customWidth="1"/>
    <col min="557" max="557" width="19.75" bestFit="1" customWidth="1"/>
    <col min="558" max="558" width="11.75" bestFit="1" customWidth="1"/>
    <col min="559" max="559" width="28.08203125" bestFit="1" customWidth="1"/>
    <col min="560" max="560" width="13.75" bestFit="1" customWidth="1"/>
    <col min="561" max="561" width="9.08203125" bestFit="1" customWidth="1"/>
    <col min="562" max="562" width="22.25" bestFit="1" customWidth="1"/>
    <col min="563" max="563" width="14.08203125" bestFit="1" customWidth="1"/>
    <col min="564" max="565" width="10.83203125" bestFit="1" customWidth="1"/>
    <col min="566" max="566" width="11.33203125" bestFit="1" customWidth="1"/>
    <col min="567" max="567" width="10.75" bestFit="1" customWidth="1"/>
    <col min="568" max="568" width="20.58203125" bestFit="1" customWidth="1"/>
    <col min="569" max="569" width="8.75" bestFit="1" customWidth="1"/>
    <col min="570" max="570" width="21.5" bestFit="1" customWidth="1"/>
    <col min="571" max="571" width="24.25" bestFit="1" customWidth="1"/>
    <col min="572" max="572" width="27.75" bestFit="1" customWidth="1"/>
    <col min="573" max="573" width="16.25" bestFit="1" customWidth="1"/>
    <col min="574" max="574" width="11.33203125" bestFit="1" customWidth="1"/>
    <col min="575" max="575" width="30.5" bestFit="1" customWidth="1"/>
    <col min="576" max="576" width="18.33203125" bestFit="1" customWidth="1"/>
    <col min="577" max="577" width="12.5" bestFit="1" customWidth="1"/>
    <col min="578" max="578" width="22.5" bestFit="1" customWidth="1"/>
    <col min="579" max="579" width="25.33203125" bestFit="1" customWidth="1"/>
    <col min="580" max="580" width="22" bestFit="1" customWidth="1"/>
    <col min="581" max="581" width="12.58203125" bestFit="1" customWidth="1"/>
    <col min="582" max="582" width="13.75" bestFit="1" customWidth="1"/>
    <col min="583" max="583" width="16.33203125" bestFit="1" customWidth="1"/>
    <col min="584" max="584" width="15" bestFit="1" customWidth="1"/>
    <col min="585" max="585" width="11" bestFit="1" customWidth="1"/>
    <col min="586" max="586" width="14.25" bestFit="1" customWidth="1"/>
    <col min="587" max="587" width="14.5" bestFit="1" customWidth="1"/>
    <col min="588" max="588" width="16" bestFit="1" customWidth="1"/>
    <col min="589" max="589" width="14.83203125" bestFit="1" customWidth="1"/>
    <col min="590" max="590" width="12.33203125" bestFit="1" customWidth="1"/>
    <col min="591" max="591" width="18.83203125" bestFit="1" customWidth="1"/>
    <col min="592" max="592" width="10.83203125" bestFit="1" customWidth="1"/>
    <col min="593" max="593" width="25" bestFit="1" customWidth="1"/>
    <col min="594" max="594" width="11.33203125" bestFit="1" customWidth="1"/>
    <col min="595" max="595" width="13.58203125" bestFit="1" customWidth="1"/>
    <col min="596" max="596" width="24" bestFit="1" customWidth="1"/>
    <col min="597" max="597" width="12.83203125" bestFit="1" customWidth="1"/>
    <col min="598" max="598" width="11.75" bestFit="1" customWidth="1"/>
    <col min="599" max="599" width="15.08203125" bestFit="1" customWidth="1"/>
    <col min="600" max="600" width="21" bestFit="1" customWidth="1"/>
    <col min="601" max="601" width="16.58203125" bestFit="1" customWidth="1"/>
    <col min="602" max="602" width="11" bestFit="1" customWidth="1"/>
    <col min="603" max="603" width="11.25" bestFit="1" customWidth="1"/>
    <col min="604" max="604" width="13.83203125" bestFit="1" customWidth="1"/>
    <col min="605" max="605" width="11.25" bestFit="1" customWidth="1"/>
    <col min="606" max="606" width="10.5" bestFit="1" customWidth="1"/>
    <col min="607" max="607" width="9.33203125" bestFit="1" customWidth="1"/>
    <col min="608" max="608" width="16.25" bestFit="1" customWidth="1"/>
    <col min="609" max="609" width="24.08203125" bestFit="1" customWidth="1"/>
    <col min="610" max="610" width="13" bestFit="1" customWidth="1"/>
    <col min="611" max="611" width="15.83203125" bestFit="1" customWidth="1"/>
    <col min="612" max="612" width="10.5" bestFit="1" customWidth="1"/>
    <col min="613" max="613" width="10.33203125" bestFit="1" customWidth="1"/>
    <col min="614" max="614" width="8.83203125" bestFit="1" customWidth="1"/>
    <col min="615" max="615" width="11.75" bestFit="1" customWidth="1"/>
    <col min="616" max="616" width="23.5" bestFit="1" customWidth="1"/>
    <col min="617" max="617" width="9.25" bestFit="1" customWidth="1"/>
    <col min="618" max="618" width="10.58203125" bestFit="1" customWidth="1"/>
    <col min="619" max="619" width="14.25" bestFit="1" customWidth="1"/>
    <col min="620" max="620" width="15.08203125" bestFit="1" customWidth="1"/>
    <col min="621" max="621" width="13.83203125" bestFit="1" customWidth="1"/>
    <col min="622" max="622" width="9.08203125" bestFit="1" customWidth="1"/>
    <col min="623" max="623" width="22.25" bestFit="1" customWidth="1"/>
    <col min="624" max="624" width="10.5" bestFit="1" customWidth="1"/>
    <col min="625" max="625" width="12.08203125" bestFit="1" customWidth="1"/>
    <col min="626" max="626" width="10" bestFit="1" customWidth="1"/>
    <col min="627" max="627" width="8" bestFit="1" customWidth="1"/>
    <col min="628" max="628" width="25" bestFit="1" customWidth="1"/>
    <col min="629" max="629" width="25.33203125" bestFit="1" customWidth="1"/>
    <col min="630" max="630" width="12.25" bestFit="1" customWidth="1"/>
    <col min="631" max="631" width="24.25" bestFit="1" customWidth="1"/>
    <col min="632" max="632" width="23" bestFit="1" customWidth="1"/>
    <col min="633" max="633" width="9.08203125" bestFit="1" customWidth="1"/>
    <col min="634" max="634" width="24.75" bestFit="1" customWidth="1"/>
    <col min="635" max="635" width="26.08203125" bestFit="1" customWidth="1"/>
    <col min="636" max="636" width="12.75" bestFit="1" customWidth="1"/>
    <col min="637" max="637" width="18.75" bestFit="1" customWidth="1"/>
    <col min="638" max="638" width="9.83203125" bestFit="1" customWidth="1"/>
    <col min="639" max="639" width="10.08203125" bestFit="1" customWidth="1"/>
    <col min="640" max="640" width="12.33203125" bestFit="1" customWidth="1"/>
    <col min="641" max="641" width="9.75" bestFit="1" customWidth="1"/>
    <col min="642" max="642" width="10" bestFit="1" customWidth="1"/>
    <col min="643" max="643" width="22.08203125" bestFit="1" customWidth="1"/>
    <col min="644" max="644" width="12.75" bestFit="1" customWidth="1"/>
    <col min="645" max="645" width="13.83203125" bestFit="1" customWidth="1"/>
    <col min="646" max="646" width="25.5" bestFit="1" customWidth="1"/>
    <col min="647" max="647" width="17.08203125" bestFit="1" customWidth="1"/>
    <col min="648" max="648" width="24.58203125" bestFit="1" customWidth="1"/>
    <col min="649" max="649" width="21.83203125" bestFit="1" customWidth="1"/>
    <col min="650" max="650" width="21.58203125" bestFit="1" customWidth="1"/>
    <col min="651" max="651" width="11.33203125" bestFit="1" customWidth="1"/>
    <col min="652" max="652" width="9" bestFit="1" customWidth="1"/>
    <col min="653" max="653" width="23" bestFit="1" customWidth="1"/>
    <col min="654" max="654" width="21.5" bestFit="1" customWidth="1"/>
    <col min="655" max="655" width="25.08203125" bestFit="1" customWidth="1"/>
    <col min="656" max="656" width="18.08203125" bestFit="1" customWidth="1"/>
    <col min="657" max="657" width="9.9140625" bestFit="1" customWidth="1"/>
    <col min="658" max="658" width="13.83203125" bestFit="1" customWidth="1"/>
    <col min="659" max="659" width="9" bestFit="1" customWidth="1"/>
    <col min="660" max="660" width="16.75" bestFit="1" customWidth="1"/>
    <col min="661" max="661" width="17.75" bestFit="1" customWidth="1"/>
    <col min="662" max="662" width="12.75" bestFit="1" customWidth="1"/>
    <col min="663" max="663" width="11.75" bestFit="1" customWidth="1"/>
    <col min="664" max="664" width="12" bestFit="1" customWidth="1"/>
    <col min="665" max="665" width="28" bestFit="1" customWidth="1"/>
    <col min="666" max="666" width="28.58203125" bestFit="1" customWidth="1"/>
    <col min="667" max="667" width="19.75" bestFit="1" customWidth="1"/>
    <col min="668" max="668" width="13.58203125" bestFit="1" customWidth="1"/>
    <col min="669" max="669" width="12.58203125" bestFit="1" customWidth="1"/>
    <col min="670" max="670" width="10" bestFit="1" customWidth="1"/>
    <col min="671" max="671" width="9.58203125" bestFit="1" customWidth="1"/>
    <col min="672" max="672" width="13.25" bestFit="1" customWidth="1"/>
    <col min="673" max="673" width="11.33203125" bestFit="1" customWidth="1"/>
    <col min="674" max="674" width="24.08203125" bestFit="1" customWidth="1"/>
    <col min="675" max="675" width="15" bestFit="1" customWidth="1"/>
    <col min="676" max="676" width="23.75" bestFit="1" customWidth="1"/>
    <col min="677" max="677" width="8.5" bestFit="1" customWidth="1"/>
    <col min="678" max="678" width="13.5" bestFit="1" customWidth="1"/>
    <col min="679" max="679" width="14.33203125" bestFit="1" customWidth="1"/>
    <col min="680" max="680" width="8.5" bestFit="1" customWidth="1"/>
    <col min="681" max="681" width="22.33203125" bestFit="1" customWidth="1"/>
    <col min="682" max="682" width="13.58203125" bestFit="1" customWidth="1"/>
    <col min="683" max="683" width="10.83203125" bestFit="1" customWidth="1"/>
    <col min="684" max="684" width="25.5" bestFit="1" customWidth="1"/>
    <col min="685" max="685" width="16" bestFit="1" customWidth="1"/>
    <col min="686" max="686" width="13.58203125" bestFit="1" customWidth="1"/>
    <col min="687" max="687" width="14.83203125" bestFit="1" customWidth="1"/>
    <col min="688" max="688" width="23.58203125" bestFit="1" customWidth="1"/>
    <col min="689" max="689" width="14.25" bestFit="1" customWidth="1"/>
    <col min="690" max="690" width="15.75" bestFit="1" customWidth="1"/>
    <col min="691" max="691" width="20.33203125" bestFit="1" customWidth="1"/>
    <col min="692" max="692" width="12" bestFit="1" customWidth="1"/>
    <col min="693" max="693" width="31.08203125" bestFit="1" customWidth="1"/>
    <col min="694" max="694" width="20.08203125" bestFit="1" customWidth="1"/>
    <col min="695" max="695" width="8.5" bestFit="1" customWidth="1"/>
    <col min="696" max="696" width="15.33203125" bestFit="1" customWidth="1"/>
    <col min="697" max="697" width="24.5" bestFit="1" customWidth="1"/>
    <col min="698" max="698" width="9.25" bestFit="1" customWidth="1"/>
    <col min="699" max="699" width="10.58203125" bestFit="1" customWidth="1"/>
    <col min="700" max="700" width="20" bestFit="1" customWidth="1"/>
    <col min="701" max="701" width="27.08203125" bestFit="1" customWidth="1"/>
    <col min="702" max="702" width="13.33203125" bestFit="1" customWidth="1"/>
    <col min="703" max="703" width="13.5" bestFit="1" customWidth="1"/>
    <col min="704" max="704" width="32.08203125" bestFit="1" customWidth="1"/>
    <col min="705" max="705" width="11.08203125" bestFit="1" customWidth="1"/>
    <col min="706" max="706" width="24.33203125" bestFit="1" customWidth="1"/>
    <col min="707" max="707" width="9.25" bestFit="1" customWidth="1"/>
    <col min="708" max="708" width="13.83203125" bestFit="1" customWidth="1"/>
    <col min="709" max="709" width="16.08203125" bestFit="1" customWidth="1"/>
    <col min="710" max="710" width="13.75" bestFit="1" customWidth="1"/>
    <col min="711" max="711" width="15.83203125" bestFit="1" customWidth="1"/>
    <col min="712" max="712" width="13.5" bestFit="1" customWidth="1"/>
    <col min="713" max="713" width="26.33203125" bestFit="1" customWidth="1"/>
    <col min="714" max="714" width="14.83203125" bestFit="1" customWidth="1"/>
    <col min="715" max="715" width="29.5" bestFit="1" customWidth="1"/>
    <col min="716" max="716" width="13.75" bestFit="1" customWidth="1"/>
    <col min="717" max="717" width="9.75" bestFit="1" customWidth="1"/>
    <col min="718" max="718" width="22.75" bestFit="1" customWidth="1"/>
    <col min="719" max="719" width="13.75" bestFit="1" customWidth="1"/>
    <col min="720" max="720" width="13" bestFit="1" customWidth="1"/>
    <col min="721" max="721" width="28.83203125" bestFit="1" customWidth="1"/>
    <col min="722" max="722" width="26.58203125" bestFit="1" customWidth="1"/>
    <col min="723" max="723" width="28.58203125" bestFit="1" customWidth="1"/>
    <col min="724" max="724" width="25.83203125" bestFit="1" customWidth="1"/>
    <col min="725" max="725" width="15.75" bestFit="1" customWidth="1"/>
    <col min="726" max="726" width="16.33203125" bestFit="1" customWidth="1"/>
    <col min="727" max="727" width="18.58203125" bestFit="1" customWidth="1"/>
    <col min="728" max="728" width="18.25" bestFit="1" customWidth="1"/>
    <col min="729" max="729" width="14.58203125" bestFit="1" customWidth="1"/>
    <col min="730" max="730" width="14.5" bestFit="1" customWidth="1"/>
    <col min="731" max="731" width="24.58203125" bestFit="1" customWidth="1"/>
    <col min="732" max="732" width="24.25" bestFit="1" customWidth="1"/>
    <col min="733" max="733" width="16" bestFit="1" customWidth="1"/>
    <col min="734" max="734" width="15.75" bestFit="1" customWidth="1"/>
    <col min="735" max="735" width="10.33203125" bestFit="1" customWidth="1"/>
    <col min="736" max="736" width="25.75" bestFit="1" customWidth="1"/>
    <col min="737" max="737" width="13" bestFit="1" customWidth="1"/>
    <col min="738" max="738" width="10.25" bestFit="1" customWidth="1"/>
    <col min="739" max="739" width="9.5" bestFit="1" customWidth="1"/>
    <col min="740" max="740" width="10.5" bestFit="1" customWidth="1"/>
    <col min="741" max="741" width="19.83203125" bestFit="1" customWidth="1"/>
    <col min="742" max="742" width="11.33203125" bestFit="1" customWidth="1"/>
    <col min="743" max="743" width="11.83203125" bestFit="1" customWidth="1"/>
    <col min="744" max="744" width="7.58203125" bestFit="1" customWidth="1"/>
    <col min="745" max="745" width="23.08203125" bestFit="1" customWidth="1"/>
    <col min="746" max="746" width="18" bestFit="1" customWidth="1"/>
    <col min="747" max="747" width="11.83203125" bestFit="1" customWidth="1"/>
    <col min="748" max="748" width="14.33203125" bestFit="1" customWidth="1"/>
    <col min="749" max="749" width="20.08203125" bestFit="1" customWidth="1"/>
    <col min="750" max="750" width="14.08203125" bestFit="1" customWidth="1"/>
    <col min="751" max="751" width="12.58203125" bestFit="1" customWidth="1"/>
    <col min="752" max="753" width="11" bestFit="1" customWidth="1"/>
    <col min="754" max="754" width="24.83203125" bestFit="1" customWidth="1"/>
    <col min="755" max="755" width="23.75" bestFit="1" customWidth="1"/>
    <col min="756" max="756" width="15.25" bestFit="1" customWidth="1"/>
    <col min="757" max="757" width="15.08203125" bestFit="1" customWidth="1"/>
    <col min="758" max="758" width="10.83203125" bestFit="1" customWidth="1"/>
    <col min="759" max="759" width="25.83203125" bestFit="1" customWidth="1"/>
    <col min="760" max="760" width="12.58203125" bestFit="1" customWidth="1"/>
    <col min="761" max="761" width="14.75" bestFit="1" customWidth="1"/>
    <col min="762" max="762" width="15.25" bestFit="1" customWidth="1"/>
    <col min="763" max="763" width="14.75" bestFit="1" customWidth="1"/>
    <col min="764" max="764" width="12.5" bestFit="1" customWidth="1"/>
    <col min="765" max="765" width="19.83203125" bestFit="1" customWidth="1"/>
    <col min="766" max="766" width="24.5" bestFit="1" customWidth="1"/>
    <col min="767" max="767" width="25.08203125" bestFit="1" customWidth="1"/>
    <col min="768" max="768" width="12.58203125" bestFit="1" customWidth="1"/>
    <col min="769" max="769" width="14.75" bestFit="1" customWidth="1"/>
    <col min="770" max="770" width="12" bestFit="1" customWidth="1"/>
    <col min="771" max="771" width="26.25" bestFit="1" customWidth="1"/>
    <col min="772" max="772" width="14.33203125" bestFit="1" customWidth="1"/>
    <col min="773" max="773" width="16.08203125" bestFit="1" customWidth="1"/>
    <col min="774" max="774" width="13" bestFit="1" customWidth="1"/>
    <col min="775" max="775" width="10" bestFit="1" customWidth="1"/>
    <col min="776" max="776" width="22.75" bestFit="1" customWidth="1"/>
    <col min="777" max="777" width="24.5" bestFit="1" customWidth="1"/>
    <col min="778" max="778" width="27.58203125" bestFit="1" customWidth="1"/>
    <col min="779" max="779" width="13.5" bestFit="1" customWidth="1"/>
    <col min="780" max="780" width="11.75" bestFit="1" customWidth="1"/>
    <col min="781" max="781" width="14.08203125" bestFit="1" customWidth="1"/>
    <col min="782" max="782" width="8.75" bestFit="1" customWidth="1"/>
    <col min="783" max="783" width="26" bestFit="1" customWidth="1"/>
    <col min="784" max="784" width="22.5" bestFit="1" customWidth="1"/>
    <col min="785" max="785" width="12.58203125" bestFit="1" customWidth="1"/>
    <col min="786" max="786" width="17.25" bestFit="1" customWidth="1"/>
    <col min="787" max="787" width="17.08203125" bestFit="1" customWidth="1"/>
    <col min="788" max="788" width="10" bestFit="1" customWidth="1"/>
    <col min="789" max="789" width="12.25" bestFit="1" customWidth="1"/>
    <col min="790" max="790" width="10.83203125" bestFit="1" customWidth="1"/>
    <col min="791" max="791" width="12.75" bestFit="1" customWidth="1"/>
    <col min="792" max="792" width="14.25" bestFit="1" customWidth="1"/>
    <col min="793" max="793" width="11.75" bestFit="1" customWidth="1"/>
    <col min="794" max="794" width="21.58203125" bestFit="1" customWidth="1"/>
    <col min="795" max="795" width="24.5" bestFit="1" customWidth="1"/>
    <col min="796" max="796" width="20.33203125" bestFit="1" customWidth="1"/>
    <col min="797" max="797" width="23.33203125" bestFit="1" customWidth="1"/>
    <col min="798" max="798" width="24.5" bestFit="1" customWidth="1"/>
    <col min="799" max="799" width="22.75" bestFit="1" customWidth="1"/>
    <col min="800" max="800" width="12.08203125" bestFit="1" customWidth="1"/>
    <col min="801" max="801" width="14.08203125" bestFit="1" customWidth="1"/>
    <col min="802" max="802" width="10.25" bestFit="1" customWidth="1"/>
    <col min="803" max="803" width="9.25" bestFit="1" customWidth="1"/>
    <col min="804" max="804" width="12.58203125" bestFit="1" customWidth="1"/>
    <col min="805" max="805" width="11.08203125" bestFit="1" customWidth="1"/>
    <col min="806" max="806" width="14.08203125" bestFit="1" customWidth="1"/>
    <col min="807" max="807" width="11.5" bestFit="1" customWidth="1"/>
    <col min="808" max="808" width="12.75" bestFit="1" customWidth="1"/>
    <col min="809" max="809" width="13.25" bestFit="1" customWidth="1"/>
    <col min="810" max="810" width="12.25" bestFit="1" customWidth="1"/>
    <col min="811" max="811" width="12.08203125" bestFit="1" customWidth="1"/>
    <col min="812" max="812" width="10.25" bestFit="1" customWidth="1"/>
    <col min="813" max="813" width="13.58203125" bestFit="1" customWidth="1"/>
    <col min="814" max="814" width="11.5" bestFit="1" customWidth="1"/>
    <col min="815" max="815" width="12.08203125" bestFit="1" customWidth="1"/>
    <col min="816" max="816" width="13.33203125" bestFit="1" customWidth="1"/>
    <col min="817" max="817" width="12" bestFit="1" customWidth="1"/>
    <col min="818" max="818" width="8.08203125" bestFit="1" customWidth="1"/>
    <col min="819" max="819" width="13.08203125" bestFit="1" customWidth="1"/>
    <col min="820" max="820" width="11.5" bestFit="1" customWidth="1"/>
    <col min="821" max="821" width="23.25" bestFit="1" customWidth="1"/>
    <col min="822" max="822" width="13.08203125" bestFit="1" customWidth="1"/>
    <col min="823" max="823" width="14.25" bestFit="1" customWidth="1"/>
    <col min="824" max="824" width="25.5" bestFit="1" customWidth="1"/>
    <col min="825" max="825" width="25.83203125" bestFit="1" customWidth="1"/>
    <col min="826" max="826" width="10.5" bestFit="1" customWidth="1"/>
    <col min="827" max="827" width="13.33203125" bestFit="1" customWidth="1"/>
    <col min="828" max="828" width="19.58203125" bestFit="1" customWidth="1"/>
    <col min="829" max="829" width="16" bestFit="1" customWidth="1"/>
    <col min="830" max="830" width="10.58203125" bestFit="1" customWidth="1"/>
    <col min="831" max="831" width="10.83203125" bestFit="1" customWidth="1"/>
    <col min="832" max="832" width="15.75" bestFit="1" customWidth="1"/>
    <col min="833" max="833" width="9.33203125" bestFit="1" customWidth="1"/>
    <col min="834" max="834" width="12.5" bestFit="1" customWidth="1"/>
    <col min="835" max="835" width="15.5" bestFit="1" customWidth="1"/>
    <col min="836" max="836" width="13.58203125" bestFit="1" customWidth="1"/>
    <col min="837" max="837" width="23" bestFit="1" customWidth="1"/>
    <col min="838" max="838" width="12.25" bestFit="1" customWidth="1"/>
    <col min="839" max="839" width="26" bestFit="1" customWidth="1"/>
    <col min="840" max="840" width="10.25" bestFit="1" customWidth="1"/>
    <col min="841" max="841" width="24.25" bestFit="1" customWidth="1"/>
    <col min="842" max="842" width="24.83203125" bestFit="1" customWidth="1"/>
    <col min="843" max="843" width="21.75" bestFit="1" customWidth="1"/>
    <col min="844" max="844" width="24.58203125" bestFit="1" customWidth="1"/>
    <col min="845" max="845" width="19" bestFit="1" customWidth="1"/>
    <col min="846" max="846" width="9.25" bestFit="1" customWidth="1"/>
    <col min="847" max="847" width="9.75" bestFit="1" customWidth="1"/>
    <col min="848" max="848" width="25.75" bestFit="1" customWidth="1"/>
    <col min="849" max="849" width="28.08203125" bestFit="1" customWidth="1"/>
    <col min="850" max="850" width="24.33203125" bestFit="1" customWidth="1"/>
    <col min="851" max="851" width="22.5" bestFit="1" customWidth="1"/>
    <col min="852" max="852" width="11.58203125" bestFit="1" customWidth="1"/>
    <col min="853" max="853" width="11.83203125" bestFit="1" customWidth="1"/>
    <col min="854" max="854" width="15.83203125" bestFit="1" customWidth="1"/>
    <col min="855" max="855" width="10.75" bestFit="1" customWidth="1"/>
    <col min="856" max="856" width="24.5" bestFit="1" customWidth="1"/>
    <col min="857" max="857" width="25.58203125" bestFit="1" customWidth="1"/>
    <col min="858" max="858" width="13.08203125" bestFit="1" customWidth="1"/>
    <col min="859" max="859" width="16" bestFit="1" customWidth="1"/>
    <col min="860" max="860" width="13.25" bestFit="1" customWidth="1"/>
    <col min="861" max="861" width="15.25" bestFit="1" customWidth="1"/>
    <col min="862" max="862" width="17.58203125" bestFit="1" customWidth="1"/>
    <col min="863" max="863" width="23.33203125" bestFit="1" customWidth="1"/>
    <col min="864" max="864" width="13" bestFit="1" customWidth="1"/>
    <col min="865" max="865" width="8" bestFit="1" customWidth="1"/>
    <col min="866" max="866" width="21.5" bestFit="1" customWidth="1"/>
    <col min="867" max="867" width="20.08203125" bestFit="1" customWidth="1"/>
    <col min="868" max="868" width="25.5" bestFit="1" customWidth="1"/>
    <col min="869" max="869" width="23" bestFit="1" customWidth="1"/>
    <col min="870" max="870" width="23.08203125" bestFit="1" customWidth="1"/>
    <col min="871" max="871" width="22.58203125" bestFit="1" customWidth="1"/>
    <col min="872" max="872" width="23.08203125" bestFit="1" customWidth="1"/>
    <col min="873" max="873" width="11.75" bestFit="1" customWidth="1"/>
    <col min="874" max="874" width="12.75" bestFit="1" customWidth="1"/>
    <col min="875" max="875" width="26.33203125" bestFit="1" customWidth="1"/>
    <col min="876" max="876" width="9.58203125" bestFit="1" customWidth="1"/>
    <col min="877" max="877" width="24.75" bestFit="1" customWidth="1"/>
    <col min="878" max="878" width="11.5" bestFit="1" customWidth="1"/>
    <col min="879" max="879" width="29" bestFit="1" customWidth="1"/>
    <col min="880" max="880" width="15" bestFit="1" customWidth="1"/>
    <col min="881" max="881" width="12.25" bestFit="1" customWidth="1"/>
    <col min="882" max="882" width="23.08203125" bestFit="1" customWidth="1"/>
    <col min="883" max="883" width="10.08203125" bestFit="1" customWidth="1"/>
    <col min="884" max="884" width="10.75" bestFit="1" customWidth="1"/>
    <col min="885" max="885" width="24.33203125" bestFit="1" customWidth="1"/>
    <col min="886" max="886" width="23.08203125" bestFit="1" customWidth="1"/>
    <col min="887" max="887" width="10.83203125" bestFit="1" customWidth="1"/>
    <col min="888" max="888" width="20.58203125" bestFit="1" customWidth="1"/>
    <col min="889" max="889" width="23.25" bestFit="1" customWidth="1"/>
    <col min="890" max="890" width="31.08203125" bestFit="1" customWidth="1"/>
    <col min="891" max="891" width="10.83203125" bestFit="1" customWidth="1"/>
    <col min="892" max="892" width="10.25" bestFit="1" customWidth="1"/>
    <col min="893" max="893" width="25.83203125" bestFit="1" customWidth="1"/>
    <col min="894" max="894" width="25.5" bestFit="1" customWidth="1"/>
    <col min="895" max="895" width="13.08203125" bestFit="1" customWidth="1"/>
    <col min="896" max="896" width="10.83203125" bestFit="1" customWidth="1"/>
    <col min="897" max="897" width="11.83203125" bestFit="1" customWidth="1"/>
    <col min="898" max="898" width="9.75" bestFit="1" customWidth="1"/>
    <col min="899" max="899" width="13.5" bestFit="1" customWidth="1"/>
    <col min="900" max="900" width="22.33203125" bestFit="1" customWidth="1"/>
    <col min="901" max="901" width="24.25" bestFit="1" customWidth="1"/>
    <col min="902" max="902" width="19.33203125" bestFit="1" customWidth="1"/>
    <col min="903" max="903" width="15.08203125" bestFit="1" customWidth="1"/>
    <col min="904" max="904" width="9.08203125" bestFit="1" customWidth="1"/>
    <col min="905" max="905" width="23" bestFit="1" customWidth="1"/>
    <col min="906" max="906" width="10.33203125" bestFit="1" customWidth="1"/>
    <col min="907" max="907" width="10.58203125" bestFit="1" customWidth="1"/>
    <col min="908" max="909" width="15.33203125" bestFit="1" customWidth="1"/>
    <col min="910" max="910" width="11.08203125" bestFit="1" customWidth="1"/>
    <col min="911" max="911" width="15" bestFit="1" customWidth="1"/>
    <col min="912" max="912" width="11.83203125" bestFit="1" customWidth="1"/>
    <col min="913" max="913" width="10.75" bestFit="1" customWidth="1"/>
    <col min="914" max="914" width="15.75" bestFit="1" customWidth="1"/>
    <col min="915" max="915" width="11.83203125" bestFit="1" customWidth="1"/>
    <col min="916" max="916" width="11.58203125" bestFit="1" customWidth="1"/>
    <col min="917" max="917" width="9.58203125" bestFit="1" customWidth="1"/>
    <col min="918" max="918" width="9.25" bestFit="1" customWidth="1"/>
    <col min="919" max="919" width="13.83203125" bestFit="1" customWidth="1"/>
    <col min="920" max="920" width="12.5" bestFit="1" customWidth="1"/>
    <col min="921" max="921" width="27.5" bestFit="1" customWidth="1"/>
    <col min="922" max="922" width="9.33203125" bestFit="1" customWidth="1"/>
    <col min="923" max="923" width="23.33203125" bestFit="1" customWidth="1"/>
    <col min="924" max="924" width="23" bestFit="1" customWidth="1"/>
    <col min="925" max="925" width="27.33203125" bestFit="1" customWidth="1"/>
    <col min="926" max="926" width="30.33203125" bestFit="1" customWidth="1"/>
    <col min="927" max="927" width="22.83203125" bestFit="1" customWidth="1"/>
    <col min="928" max="928" width="25.5" bestFit="1" customWidth="1"/>
    <col min="929" max="929" width="12.58203125" bestFit="1" customWidth="1"/>
    <col min="930" max="930" width="13.25" bestFit="1" customWidth="1"/>
    <col min="931" max="931" width="10.83203125" bestFit="1" customWidth="1"/>
    <col min="932" max="932" width="16.5" bestFit="1" customWidth="1"/>
    <col min="933" max="933" width="11.08203125" bestFit="1" customWidth="1"/>
    <col min="934" max="934" width="11.33203125" bestFit="1" customWidth="1"/>
    <col min="935" max="935" width="26.58203125" bestFit="1" customWidth="1"/>
    <col min="936" max="936" width="28.75" bestFit="1" customWidth="1"/>
    <col min="937" max="937" width="25.08203125" bestFit="1" customWidth="1"/>
    <col min="938" max="938" width="25.58203125" bestFit="1" customWidth="1"/>
    <col min="939" max="939" width="24.75" bestFit="1" customWidth="1"/>
    <col min="940" max="940" width="23.58203125" bestFit="1" customWidth="1"/>
    <col min="941" max="941" width="13.5" bestFit="1" customWidth="1"/>
    <col min="942" max="942" width="15.6640625" bestFit="1" customWidth="1"/>
    <col min="943" max="943" width="14.58203125" bestFit="1" customWidth="1"/>
    <col min="944" max="944" width="14.08203125" bestFit="1" customWidth="1"/>
    <col min="945" max="945" width="13.83203125" bestFit="1" customWidth="1"/>
    <col min="946" max="946" width="15.08203125" bestFit="1" customWidth="1"/>
    <col min="947" max="947" width="12.58203125" bestFit="1" customWidth="1"/>
    <col min="948" max="948" width="10" bestFit="1" customWidth="1"/>
    <col min="949" max="949" width="22.5" bestFit="1" customWidth="1"/>
    <col min="950" max="950" width="22.83203125" bestFit="1" customWidth="1"/>
    <col min="951" max="951" width="28.33203125" bestFit="1" customWidth="1"/>
    <col min="952" max="952" width="24.08203125" bestFit="1" customWidth="1"/>
    <col min="953" max="953" width="13.33203125" bestFit="1" customWidth="1"/>
    <col min="954" max="954" width="24" bestFit="1" customWidth="1"/>
    <col min="955" max="955" width="12.75" bestFit="1" customWidth="1"/>
    <col min="956" max="956" width="9.08203125" bestFit="1" customWidth="1"/>
    <col min="957" max="957" width="22.83203125" bestFit="1" customWidth="1"/>
    <col min="958" max="958" width="9.83203125" bestFit="1" customWidth="1"/>
    <col min="959" max="959" width="11.75" bestFit="1" customWidth="1"/>
    <col min="960" max="960" width="10.08203125" bestFit="1" customWidth="1"/>
    <col min="961" max="961" width="26.08203125" bestFit="1" customWidth="1"/>
    <col min="962" max="962" width="20.5" bestFit="1" customWidth="1"/>
    <col min="963" max="963" width="22.08203125" bestFit="1" customWidth="1"/>
    <col min="964" max="964" width="21.5" bestFit="1" customWidth="1"/>
    <col min="965" max="966" width="13.33203125" bestFit="1" customWidth="1"/>
    <col min="967" max="967" width="18.75" bestFit="1" customWidth="1"/>
    <col min="968" max="968" width="9.25" bestFit="1" customWidth="1"/>
    <col min="969" max="969" width="14.58203125" bestFit="1" customWidth="1"/>
    <col min="970" max="970" width="9.5" bestFit="1" customWidth="1"/>
    <col min="971" max="971" width="9.75" bestFit="1" customWidth="1"/>
    <col min="972" max="972" width="24.33203125" bestFit="1" customWidth="1"/>
    <col min="973" max="973" width="19.75" bestFit="1" customWidth="1"/>
    <col min="974" max="974" width="24.08203125" bestFit="1" customWidth="1"/>
    <col min="975" max="975" width="11.25" bestFit="1" customWidth="1"/>
    <col min="976" max="976" width="11" bestFit="1" customWidth="1"/>
  </cols>
  <sheetData>
    <row r="2" spans="1:6" x14ac:dyDescent="0.35">
      <c r="A2" s="4" t="s">
        <v>6</v>
      </c>
      <c r="B2" t="s">
        <v>2066</v>
      </c>
    </row>
    <row r="4" spans="1:6" x14ac:dyDescent="0.35">
      <c r="A4" s="4" t="s">
        <v>2070</v>
      </c>
      <c r="B4" s="4" t="s">
        <v>2069</v>
      </c>
    </row>
    <row r="5" spans="1:6" x14ac:dyDescent="0.35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5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5" t="s">
        <v>2064</v>
      </c>
      <c r="E9">
        <v>4</v>
      </c>
      <c r="F9">
        <v>4</v>
      </c>
    </row>
    <row r="10" spans="1:6" x14ac:dyDescent="0.35">
      <c r="A10" s="5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5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11B5-3B78-42DF-BFD1-B710F6DF335D}">
  <sheetPr codeName="Sheet5"/>
  <dimension ref="A1:F30"/>
  <sheetViews>
    <sheetView workbookViewId="0">
      <selection activeCell="B1" sqref="B1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4" t="s">
        <v>6</v>
      </c>
      <c r="B1" t="s">
        <v>2066</v>
      </c>
    </row>
    <row r="2" spans="1:6" x14ac:dyDescent="0.35">
      <c r="A2" s="4" t="s">
        <v>2031</v>
      </c>
      <c r="B2" t="s">
        <v>2066</v>
      </c>
    </row>
    <row r="4" spans="1:6" x14ac:dyDescent="0.35">
      <c r="A4" s="4" t="s">
        <v>2070</v>
      </c>
      <c r="B4" s="4" t="s">
        <v>2069</v>
      </c>
    </row>
    <row r="5" spans="1:6" x14ac:dyDescent="0.35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2065</v>
      </c>
      <c r="E7">
        <v>4</v>
      </c>
      <c r="F7">
        <v>4</v>
      </c>
    </row>
    <row r="8" spans="1:6" x14ac:dyDescent="0.3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2043</v>
      </c>
      <c r="C10">
        <v>8</v>
      </c>
      <c r="E10">
        <v>10</v>
      </c>
      <c r="F10">
        <v>18</v>
      </c>
    </row>
    <row r="11" spans="1:6" x14ac:dyDescent="0.3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5" t="s">
        <v>2057</v>
      </c>
      <c r="C15">
        <v>3</v>
      </c>
      <c r="E15">
        <v>4</v>
      </c>
      <c r="F15">
        <v>7</v>
      </c>
    </row>
    <row r="16" spans="1:6" x14ac:dyDescent="0.3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5" t="s">
        <v>2056</v>
      </c>
      <c r="C20">
        <v>4</v>
      </c>
      <c r="E20">
        <v>4</v>
      </c>
      <c r="F20">
        <v>8</v>
      </c>
    </row>
    <row r="21" spans="1:6" x14ac:dyDescent="0.3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5" t="s">
        <v>2063</v>
      </c>
      <c r="C22">
        <v>9</v>
      </c>
      <c r="E22">
        <v>5</v>
      </c>
      <c r="F22">
        <v>14</v>
      </c>
    </row>
    <row r="23" spans="1:6" x14ac:dyDescent="0.3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5" t="s">
        <v>2059</v>
      </c>
      <c r="C25">
        <v>7</v>
      </c>
      <c r="E25">
        <v>14</v>
      </c>
      <c r="F25">
        <v>21</v>
      </c>
    </row>
    <row r="26" spans="1:6" x14ac:dyDescent="0.3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5" t="s">
        <v>2062</v>
      </c>
      <c r="E29">
        <v>3</v>
      </c>
      <c r="F29">
        <v>3</v>
      </c>
    </row>
    <row r="30" spans="1:6" x14ac:dyDescent="0.35">
      <c r="A30" s="5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791E-4725-47ED-B49E-1DD776238672}">
  <sheetPr codeName="Sheet6"/>
  <dimension ref="A1:E18"/>
  <sheetViews>
    <sheetView workbookViewId="0">
      <selection activeCell="O11" sqref="O11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4" t="s">
        <v>2031</v>
      </c>
      <c r="B1" t="s">
        <v>2066</v>
      </c>
    </row>
    <row r="2" spans="1:5" x14ac:dyDescent="0.35">
      <c r="A2" s="4" t="s">
        <v>2085</v>
      </c>
      <c r="B2" t="s">
        <v>2066</v>
      </c>
    </row>
    <row r="4" spans="1:5" x14ac:dyDescent="0.35">
      <c r="A4" s="4" t="s">
        <v>2070</v>
      </c>
      <c r="B4" s="4" t="s">
        <v>2069</v>
      </c>
    </row>
    <row r="5" spans="1:5" x14ac:dyDescent="0.35">
      <c r="A5" s="4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1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Crowdfunding Modified</vt:lpstr>
      <vt:lpstr>Goals</vt:lpstr>
      <vt:lpstr>Parent Category</vt:lpstr>
      <vt:lpstr>Sub Category</vt:lpstr>
      <vt:lpstr>Month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Madina Zhaksylyk</cp:lastModifiedBy>
  <dcterms:created xsi:type="dcterms:W3CDTF">2021-09-29T18:52:28Z</dcterms:created>
  <dcterms:modified xsi:type="dcterms:W3CDTF">2022-09-28T02:43:44Z</dcterms:modified>
</cp:coreProperties>
</file>