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onhamby/Desktop/"/>
    </mc:Choice>
  </mc:AlternateContent>
  <xr:revisionPtr revIDLastSave="0" documentId="8_{5FB9C249-2ACB-9748-AF0F-85BEE54AA280}" xr6:coauthVersionLast="47" xr6:coauthVersionMax="47" xr10:uidLastSave="{00000000-0000-0000-0000-000000000000}"/>
  <bookViews>
    <workbookView xWindow="-38400" yWindow="0" windowWidth="38400" windowHeight="21600" activeTab="5" xr2:uid="{00000000-000D-0000-FFFF-FFFF00000000}"/>
  </bookViews>
  <sheets>
    <sheet name="Crowdfunding" sheetId="1" r:id="rId1"/>
    <sheet name="Outcome-per-category" sheetId="4" r:id="rId2"/>
    <sheet name="Outcome-per-Subcategory" sheetId="7" r:id="rId3"/>
    <sheet name="Sheet7" sheetId="8" r:id="rId4"/>
    <sheet name="Crowdfunding Goal Analysis" sheetId="9" r:id="rId5"/>
    <sheet name="Statistical Analysis" sheetId="10" r:id="rId6"/>
  </sheets>
  <definedNames>
    <definedName name="_xlnm._FilterDatabase" localSheetId="0" hidden="1">Crowdfunding!$F$1:$F$1001</definedName>
    <definedName name="_xlchart.v1.0" hidden="1">'Statistical Analysis'!$B$2:$B$566</definedName>
    <definedName name="_xlchart.v1.1" hidden="1">'Statistical Analysis'!$B$2:$B$566</definedName>
  </definedNames>
  <calcPr calcId="191029"/>
  <pivotCaches>
    <pivotCache cacheId="13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9" l="1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7" i="9"/>
  <c r="B7" i="9"/>
  <c r="D6" i="9"/>
  <c r="B6" i="9"/>
  <c r="D5" i="9"/>
  <c r="B5" i="9"/>
  <c r="D4" i="9"/>
  <c r="B4" i="9"/>
  <c r="D3" i="9"/>
  <c r="B3" i="9"/>
  <c r="D2" i="9"/>
  <c r="B2" i="9"/>
  <c r="D8" i="9"/>
  <c r="B8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C8" i="9"/>
  <c r="C7" i="9"/>
  <c r="C6" i="9"/>
  <c r="C5" i="9"/>
  <c r="C4" i="9"/>
  <c r="C3" i="9"/>
  <c r="C2" i="9"/>
  <c r="H7" i="10" l="1"/>
  <c r="H6" i="10"/>
  <c r="H5" i="10"/>
  <c r="H4" i="10"/>
  <c r="H3" i="10"/>
  <c r="H2" i="10"/>
  <c r="F7" i="10"/>
  <c r="F6" i="10"/>
  <c r="F5" i="10"/>
  <c r="F4" i="10"/>
  <c r="F3" i="10"/>
  <c r="F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<sst xmlns="http://schemas.openxmlformats.org/spreadsheetml/2006/main" count="9068" uniqueCount="2119">
  <si>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</si>
  <si>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</si>
  <si>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</si>
  <si>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</si>
  <si>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</si>
  <si>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</si>
  <si>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</si>
  <si>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</si>
  <si>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</si>
  <si>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</si>
  <si>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</si>
  <si>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</si>
  <si>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</si>
  <si>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</si>
  <si>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</si>
  <si>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</si>
  <si>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</si>
  <si>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</si>
  <si>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</si>
  <si>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</si>
  <si>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</si>
  <si>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</si>
  <si>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</si>
  <si>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</si>
  <si>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</si>
  <si>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</si>
  <si>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</si>
  <si>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</si>
  <si>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</si>
  <si>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</si>
  <si>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</si>
  <si>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</si>
  <si>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</si>
  <si>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</si>
  <si>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</si>
  <si>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</si>
  <si>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</si>
  <si>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</si>
  <si>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</si>
  <si>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</si>
  <si>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</si>
  <si>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</si>
  <si>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</si>
  <si>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</si>
  <si>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</si>
  <si>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</si>
  <si>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</si>
  <si>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</si>
  <si>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</si>
  <si>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</si>
  <si>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</si>
  <si>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</si>
  <si>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</si>
  <si>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</si>
  <si>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</si>
  <si>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</si>
  <si>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</si>
  <si>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</si>
  <si>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</si>
  <si>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</si>
  <si>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</si>
  <si>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</si>
  <si>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</si>
  <si>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</si>
  <si>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</si>
  <si>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</si>
  <si>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</si>
  <si>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</si>
  <si>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</si>
  <si>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</si>
  <si>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</si>
  <si>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</si>
  <si>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</si>
  <si>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</si>
  <si>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</si>
  <si>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</si>
  <si>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</si>
  <si>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</si>
  <si>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</si>
  <si>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</si>
  <si>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</si>
  <si>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</si>
  <si>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</si>
  <si>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</si>
  <si>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</si>
  <si>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</si>
  <si>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</si>
  <si>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</si>
  <si>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</si>
  <si>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</si>
  <si>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</si>
  <si>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</si>
  <si>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</si>
  <si>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</si>
  <si>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</si>
  <si>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</si>
  <si>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</si>
  <si>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</si>
  <si>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</si>
  <si>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</si>
  <si>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</si>
  <si>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</si>
  <si>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</si>
  <si>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</si>
  <si>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</si>
  <si>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</si>
  <si>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</si>
  <si>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</si>
  <si>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</si>
  <si>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</si>
  <si>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</si>
  <si>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</si>
  <si>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</si>
  <si>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</si>
  <si>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</si>
  <si>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</si>
  <si>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</si>
  <si>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</si>
  <si>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</si>
  <si>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</si>
  <si>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</si>
  <si>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</si>
  <si>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</si>
  <si>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</si>
  <si>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</si>
  <si>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</si>
  <si>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</si>
  <si>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</si>
  <si>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</si>
  <si>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</si>
  <si>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</si>
  <si>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</si>
  <si>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</si>
  <si>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</si>
  <si>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</si>
  <si>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</si>
  <si>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</si>
  <si>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</si>
  <si>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</si>
  <si>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</si>
  <si>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</si>
  <si>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</si>
  <si>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</si>
  <si>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</si>
  <si>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</si>
  <si>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</si>
  <si>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</si>
  <si>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</si>
  <si>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</si>
  <si>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</si>
  <si>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</si>
  <si>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</si>
  <si>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</si>
  <si>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</si>
  <si>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</si>
  <si>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</si>
  <si>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</si>
  <si>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</si>
  <si>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</si>
  <si>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</si>
  <si>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</si>
  <si>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</si>
  <si>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</si>
  <si>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</si>
  <si>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</si>
  <si>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</si>
  <si>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</si>
  <si>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</si>
  <si>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</si>
  <si>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</si>
  <si>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</si>
  <si>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</si>
  <si>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</si>
  <si>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</si>
  <si>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</si>
  <si>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</si>
  <si>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</si>
  <si>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</si>
  <si>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</si>
  <si>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</si>
  <si>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</si>
  <si>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</si>
  <si>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</si>
  <si>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</si>
  <si>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</si>
  <si>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</si>
  <si>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</si>
  <si>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</si>
  <si>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</si>
  <si>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</si>
  <si>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</si>
  <si>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</si>
  <si>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</si>
  <si>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</si>
  <si>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</si>
  <si>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</si>
  <si>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</si>
  <si>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</si>
  <si>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</si>
  <si>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</si>
  <si>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</si>
  <si>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</si>
  <si>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</si>
  <si>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</si>
  <si>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</si>
  <si>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</si>
  <si>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</si>
  <si>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</si>
  <si>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</si>
  <si>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</si>
  <si>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</si>
  <si>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</si>
  <si>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</si>
  <si>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</si>
  <si>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</si>
  <si>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</si>
  <si>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</si>
  <si>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</si>
  <si>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</si>
  <si>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</si>
  <si>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</si>
  <si>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</si>
  <si>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</si>
  <si>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</si>
  <si>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</si>
  <si>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</si>
  <si>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</si>
  <si>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</si>
  <si>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</si>
  <si>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</si>
  <si>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</si>
  <si>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</si>
  <si>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</si>
  <si>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</si>
  <si>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</si>
  <si>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</si>
  <si>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</si>
  <si>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</si>
  <si>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</si>
  <si>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</si>
  <si>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</si>
  <si>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</si>
  <si>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</si>
  <si>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</si>
  <si>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</si>
  <si>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</si>
  <si>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</si>
  <si>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</si>
  <si>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</si>
  <si>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</si>
  <si>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</si>
  <si>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</si>
  <si>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</si>
  <si>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</si>
  <si>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</si>
  <si>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</si>
  <si>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</si>
  <si>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</si>
  <si>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</si>
  <si>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</si>
  <si>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</si>
  <si>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</si>
  <si>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</si>
  <si>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</si>
  <si>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</si>
  <si>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</si>
  <si>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</si>
  <si>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</si>
  <si>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</si>
  <si>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</si>
  <si>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</si>
  <si>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</si>
  <si>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</si>
  <si>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</si>
  <si>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</si>
  <si>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</si>
  <si>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</si>
  <si>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</si>
  <si>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</si>
  <si>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</si>
  <si>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</si>
  <si>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</si>
  <si>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</si>
  <si>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</si>
  <si>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</si>
  <si>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</si>
  <si>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</si>
  <si>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</si>
  <si>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</si>
  <si>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</si>
  <si>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</si>
  <si>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</si>
  <si>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</si>
  <si>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</si>
  <si>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</si>
  <si>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</si>
  <si>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</si>
  <si>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</si>
  <si>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</si>
  <si>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</si>
  <si>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</si>
  <si>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</si>
  <si>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</si>
  <si>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</si>
  <si>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</si>
  <si>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</si>
  <si>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</si>
  <si>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</si>
  <si>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</si>
  <si>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</si>
  <si>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</si>
  <si>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</si>
  <si>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</si>
  <si>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</si>
  <si>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</si>
  <si>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</si>
  <si>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</si>
  <si>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</si>
  <si>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</si>
  <si>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</si>
  <si>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</si>
  <si>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</si>
  <si>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</si>
  <si>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</si>
  <si>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</si>
  <si>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</si>
  <si>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</si>
  <si>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</si>
  <si>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</si>
  <si>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</si>
  <si>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</si>
  <si>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</si>
  <si>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</si>
  <si>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</si>
  <si>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</si>
  <si>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</si>
  <si>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</si>
  <si>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</si>
  <si>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</si>
  <si>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</si>
  <si>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</si>
  <si>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</si>
  <si>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</si>
  <si>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</si>
  <si>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</si>
  <si>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</si>
  <si>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</si>
  <si>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</si>
  <si>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</si>
  <si>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</si>
  <si>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</si>
  <si>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</si>
  <si>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</si>
  <si>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</si>
  <si>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</si>
  <si>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</si>
  <si>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</si>
  <si>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</si>
  <si>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</si>
  <si>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</si>
  <si>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</si>
  <si>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</si>
  <si>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</si>
  <si>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</si>
  <si>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</si>
  <si>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</si>
  <si>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</si>
  <si>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</si>
  <si>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</si>
  <si>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</si>
  <si>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</si>
  <si>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</si>
  <si>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</si>
  <si>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</si>
  <si>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</si>
  <si>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</si>
  <si>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</si>
  <si>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</si>
  <si>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</si>
  <si>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</si>
  <si>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</si>
  <si>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</si>
  <si>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</si>
  <si>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</si>
  <si>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</si>
  <si>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</si>
  <si>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</si>
  <si>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</si>
  <si>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</si>
  <si>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</si>
  <si>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</si>
  <si>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</si>
  <si>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</si>
  <si>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</si>
  <si>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</si>
  <si>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</si>
  <si>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</si>
  <si>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</si>
  <si>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</si>
  <si>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</si>
  <si>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</si>
  <si>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</si>
  <si>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</si>
  <si>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</si>
  <si>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</si>
  <si>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</si>
  <si>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</si>
  <si>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</si>
  <si>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</si>
  <si>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</si>
  <si>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</si>
  <si>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</si>
  <si>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</si>
  <si>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</si>
  <si>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</si>
  <si>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</si>
  <si>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</si>
  <si>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</si>
  <si>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</si>
  <si>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</si>
  <si>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</si>
  <si>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</si>
  <si>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</si>
  <si>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</si>
  <si>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</si>
  <si>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</si>
  <si>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</si>
  <si>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</si>
  <si>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</si>
  <si>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</si>
  <si>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</si>
  <si>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</si>
  <si>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</si>
  <si>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</si>
  <si>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</si>
  <si>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</si>
  <si>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</si>
  <si>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</si>
  <si>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</si>
  <si>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</si>
  <si>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</si>
  <si>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</si>
  <si>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</si>
  <si>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</si>
  <si>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</si>
  <si>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</si>
  <si>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</si>
  <si>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</si>
  <si>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</si>
  <si>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</si>
  <si>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</si>
  <si>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</si>
  <si>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</si>
  <si>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</si>
  <si>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</si>
  <si>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</si>
  <si>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</si>
  <si>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</si>
  <si>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</si>
  <si>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</si>
  <si>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</si>
  <si>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</si>
  <si>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</si>
  <si>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</si>
  <si>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</si>
  <si>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</si>
  <si>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</si>
  <si>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</si>
  <si>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</si>
  <si>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</si>
  <si>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</si>
  <si>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</si>
  <si>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</si>
  <si>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</si>
  <si>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</si>
  <si>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</si>
  <si>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</si>
  <si>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</si>
  <si>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</si>
  <si>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</si>
  <si>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</si>
  <si>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</si>
  <si>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</si>
  <si>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</si>
  <si>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</si>
  <si>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</si>
  <si>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</si>
  <si>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</si>
  <si>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</si>
  <si>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</si>
  <si>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</si>
  <si>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</si>
  <si>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</si>
  <si>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</si>
  <si>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</si>
  <si>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</si>
  <si>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</si>
  <si>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</si>
  <si>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</si>
  <si>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</si>
  <si>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</si>
  <si>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</si>
  <si>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</si>
  <si>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</si>
  <si>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</si>
  <si>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</si>
  <si>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</si>
  <si>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</si>
  <si>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</si>
  <si>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</si>
  <si>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</si>
  <si>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</si>
  <si>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</si>
  <si>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</si>
  <si>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</si>
  <si>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</si>
  <si>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</si>
  <si>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</si>
  <si>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</si>
  <si>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</si>
  <si>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</si>
  <si>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</si>
  <si>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</si>
  <si>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</si>
  <si>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</si>
  <si>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</si>
  <si>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</si>
  <si>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</si>
  <si>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</si>
  <si>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</si>
  <si>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</si>
  <si>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</si>
  <si>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</si>
  <si>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</si>
  <si>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</si>
  <si>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</si>
  <si>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</si>
  <si>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</si>
  <si>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</si>
  <si>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</si>
  <si>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</si>
  <si>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</si>
  <si>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</si>
  <si>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</si>
  <si>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</si>
  <si>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</si>
  <si>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</si>
  <si>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</si>
  <si>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</si>
  <si>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</si>
  <si>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</si>
  <si>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</si>
  <si>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</si>
  <si>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</si>
  <si>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</si>
  <si>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</si>
  <si>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</si>
  <si>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</si>
  <si>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</si>
  <si>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</si>
  <si>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</si>
  <si>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</si>
  <si>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</si>
  <si>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</si>
  <si>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</si>
  <si>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</si>
  <si>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</si>
  <si>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</si>
  <si>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</si>
  <si>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</si>
  <si>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</si>
  <si>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</si>
  <si>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</si>
  <si>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</si>
  <si>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</si>
  <si>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</si>
  <si>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</si>
  <si>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</si>
  <si>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</si>
  <si>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</si>
  <si>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</si>
  <si>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</si>
  <si>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</si>
  <si>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</si>
  <si>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</si>
  <si>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</si>
  <si>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</si>
  <si>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</si>
  <si>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</si>
  <si>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</si>
  <si>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</si>
  <si>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</si>
  <si>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</si>
  <si>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</si>
  <si>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</si>
  <si>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</si>
  <si>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</si>
  <si>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</si>
  <si>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</si>
  <si>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</si>
  <si>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</si>
  <si>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</si>
  <si>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</si>
  <si>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</si>
  <si>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</si>
  <si>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</si>
  <si>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</si>
  <si>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</si>
  <si>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</si>
  <si>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</si>
  <si>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</si>
  <si>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</si>
  <si>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</si>
  <si>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</si>
  <si>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</si>
  <si>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</si>
  <si>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</si>
  <si>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</si>
  <si>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</si>
  <si>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</si>
  <si>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</si>
  <si>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</si>
  <si>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</si>
  <si>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</si>
  <si>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</si>
  <si>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</si>
  <si>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</si>
  <si>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</si>
  <si>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</si>
  <si>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</si>
  <si>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</si>
  <si>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</si>
  <si>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</si>
  <si>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</si>
  <si>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</si>
  <si>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</si>
  <si>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</si>
  <si>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</si>
  <si>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</si>
  <si>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</si>
  <si>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</si>
  <si>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</si>
  <si>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</si>
  <si>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</si>
  <si>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</si>
  <si>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</si>
  <si>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</si>
  <si>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</si>
  <si>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</si>
  <si>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</si>
  <si>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</si>
  <si>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</si>
  <si>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</si>
  <si>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</si>
  <si>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</si>
  <si>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</si>
  <si>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</si>
  <si>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</si>
  <si>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</si>
  <si>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</si>
  <si>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</si>
  <si>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</si>
  <si>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</si>
  <si>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</si>
  <si>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</si>
  <si>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</si>
  <si>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</si>
  <si>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</si>
  <si>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</si>
  <si>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</si>
  <si>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</si>
  <si>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</si>
  <si>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</si>
  <si>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</si>
  <si>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</si>
  <si>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</si>
  <si>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</si>
  <si>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</si>
  <si>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</si>
  <si>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</si>
  <si>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</si>
  <si>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</si>
  <si>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</si>
  <si>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</si>
  <si>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</si>
  <si>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</si>
  <si>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</si>
  <si>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</si>
  <si>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</si>
  <si>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</si>
  <si>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</si>
  <si>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</si>
  <si>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</si>
  <si>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</si>
  <si>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</si>
  <si>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</si>
  <si>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</si>
  <si>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</si>
  <si>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</si>
  <si>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</si>
  <si>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</si>
  <si>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</si>
  <si>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</si>
  <si>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</si>
  <si>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</si>
  <si>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</si>
  <si>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</si>
  <si>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</si>
  <si>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</si>
  <si>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</si>
  <si>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</si>
  <si>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</si>
  <si>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</si>
  <si>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</si>
  <si>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</si>
  <si>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</si>
  <si>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</si>
  <si>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</si>
  <si>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</si>
  <si>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</si>
  <si>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</si>
  <si>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</si>
  <si>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</si>
  <si>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</si>
  <si>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</si>
  <si>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</si>
  <si>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</si>
  <si>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</si>
  <si>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</si>
  <si>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</si>
  <si>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</si>
  <si>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</si>
  <si>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</si>
  <si>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</si>
  <si>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</si>
  <si>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</si>
  <si>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</si>
  <si>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</si>
  <si>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</si>
  <si>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</si>
  <si>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</si>
  <si>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</si>
  <si>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</si>
  <si>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</si>
  <si>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</si>
  <si>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</si>
  <si>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</si>
  <si>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</si>
  <si>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</si>
  <si>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</si>
  <si>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</si>
  <si>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</si>
  <si>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</si>
  <si>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</si>
  <si>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</si>
  <si>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</si>
  <si>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</si>
  <si>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</si>
  <si>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</si>
  <si>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</si>
  <si>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</si>
  <si>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</si>
  <si>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</si>
  <si>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</si>
  <si>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</si>
  <si>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</si>
  <si>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</si>
  <si>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</si>
  <si>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</si>
  <si>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</si>
  <si>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</si>
  <si>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</si>
  <si>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</si>
  <si>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</si>
  <si>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</si>
  <si>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</si>
  <si>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</si>
  <si>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</si>
  <si>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</si>
  <si>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</si>
  <si>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</si>
  <si>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</si>
  <si>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</si>
  <si>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</si>
  <si>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</si>
  <si>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</si>
  <si>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</si>
  <si>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</si>
  <si>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</si>
  <si>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</si>
  <si>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</si>
  <si>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</si>
  <si>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</si>
  <si>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</si>
  <si>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</si>
  <si>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</si>
  <si>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</si>
  <si>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</si>
  <si>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</si>
  <si>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</si>
  <si>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</si>
  <si>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</si>
  <si>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</si>
  <si>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</si>
  <si>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</si>
  <si>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</si>
  <si>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</si>
  <si>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</si>
  <si>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</si>
  <si>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</si>
  <si>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</si>
  <si>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</si>
  <si>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</si>
  <si>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</si>
  <si>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</si>
  <si>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</si>
  <si>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</si>
  <si>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</si>
  <si>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</si>
  <si>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</si>
  <si>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</si>
  <si>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</si>
  <si>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</si>
  <si>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</si>
  <si>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</si>
  <si>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</si>
  <si>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</si>
  <si>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</si>
  <si>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</si>
  <si>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</si>
  <si>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</si>
  <si>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</si>
  <si>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</si>
  <si>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</si>
  <si>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</si>
  <si>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</si>
  <si>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</si>
  <si>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</si>
  <si>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</si>
  <si>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</si>
  <si>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</si>
  <si>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</si>
  <si>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</si>
  <si>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</si>
  <si>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</si>
  <si>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</si>
  <si>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</si>
  <si>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</si>
  <si>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</si>
  <si>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</si>
  <si>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</si>
  <si>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</si>
  <si>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</si>
  <si>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</si>
  <si>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</si>
  <si>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</si>
  <si>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</si>
  <si>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</si>
  <si>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</si>
  <si>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</si>
  <si>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</si>
  <si>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</si>
  <si>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</si>
  <si>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</si>
  <si>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</si>
  <si>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</si>
  <si>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</si>
  <si>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</si>
  <si>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</si>
  <si>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</si>
  <si>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</si>
  <si>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</si>
  <si>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</si>
  <si>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</si>
  <si>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</si>
  <si>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</si>
  <si>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</si>
  <si>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</si>
  <si>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</si>
  <si>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</si>
  <si>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</si>
  <si>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</si>
  <si>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</si>
  <si>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</si>
  <si>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</si>
  <si>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</si>
  <si>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</si>
  <si>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</si>
  <si>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</si>
  <si>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</si>
  <si>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</si>
  <si>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</si>
  <si>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</si>
  <si>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</si>
  <si>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</si>
  <si>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</si>
  <si>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</si>
  <si>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</si>
  <si>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</si>
  <si>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</si>
  <si>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</si>
  <si>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</si>
  <si>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</si>
  <si>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</si>
  <si>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</si>
  <si>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</si>
  <si>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</si>
  <si>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</si>
  <si>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</si>
  <si>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</si>
  <si>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</si>
  <si>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</si>
  <si>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</si>
  <si>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</si>
  <si>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</si>
  <si>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</si>
  <si>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</si>
  <si>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</si>
  <si>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</si>
  <si>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</si>
  <si>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</si>
  <si>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</si>
  <si>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</si>
  <si>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</si>
  <si>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</si>
  <si>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</si>
  <si>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</si>
  <si>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</si>
  <si>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</si>
  <si>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</si>
  <si>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</si>
  <si>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</si>
  <si>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</si>
  <si>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</si>
  <si>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</si>
  <si>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</si>
  <si>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</si>
  <si>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</si>
  <si>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</si>
  <si>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</si>
  <si>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</si>
  <si>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</si>
  <si>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</si>
  <si>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</si>
  <si>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</si>
  <si>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</si>
  <si>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</si>
  <si>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</si>
  <si>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</si>
  <si>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</si>
  <si>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</si>
  <si>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</si>
  <si>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</si>
  <si>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</si>
  <si>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</si>
  <si>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</si>
  <si>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</si>
  <si>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</si>
  <si>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</si>
  <si>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</si>
  <si>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</si>
  <si>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</si>
  <si>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</si>
  <si>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</si>
  <si>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</si>
  <si>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</si>
  <si>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</si>
  <si>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</si>
  <si>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</si>
  <si>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</si>
  <si>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</si>
  <si>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</si>
  <si>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</si>
  <si>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</si>
  <si>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</si>
  <si>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</si>
  <si>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</si>
  <si>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</si>
  <si>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</si>
  <si>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</si>
  <si>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</si>
  <si>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</si>
  <si>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</si>
  <si>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</si>
  <si>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</si>
  <si>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</si>
  <si>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</si>
  <si>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</si>
  <si>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</si>
  <si>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</si>
  <si>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</si>
  <si>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</si>
  <si>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</si>
  <si>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</si>
  <si>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</si>
  <si>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</si>
  <si>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</si>
  <si>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</si>
  <si>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</si>
  <si>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</si>
  <si>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</si>
  <si>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</si>
  <si>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</si>
  <si>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</si>
  <si>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</si>
  <si>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</si>
  <si>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</si>
  <si>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</si>
  <si>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</si>
  <si>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</si>
  <si>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</si>
  <si>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</si>
  <si>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</si>
  <si>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</si>
  <si>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</si>
  <si>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</si>
  <si>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</si>
  <si>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</si>
  <si>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</si>
  <si>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</si>
  <si>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</si>
  <si>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</si>
  <si>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</si>
  <si>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</si>
  <si>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</si>
  <si>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</si>
  <si>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</si>
  <si>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</si>
  <si>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</si>
  <si>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</si>
  <si>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</si>
  <si>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</si>
  <si>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</si>
  <si>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</si>
  <si>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</si>
  <si>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</si>
  <si>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</si>
  <si>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</si>
  <si>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</si>
  <si>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</si>
  <si>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</si>
  <si>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</si>
  <si>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</si>
  <si>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</si>
  <si>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</si>
  <si>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</si>
  <si>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</si>
  <si>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</si>
  <si>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</si>
  <si>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</si>
  <si>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</si>
  <si>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</si>
  <si>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</si>
  <si>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</si>
  <si>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</si>
  <si>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</si>
  <si>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</si>
  <si>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</si>
  <si>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</si>
  <si>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</si>
  <si>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</si>
  <si>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</si>
  <si>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</si>
  <si>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</si>
  <si>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</si>
  <si>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</si>
  <si>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</si>
  <si>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</si>
  <si>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</si>
  <si>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</si>
  <si>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</si>
  <si>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</si>
  <si>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</si>
  <si>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</si>
  <si>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</si>
  <si>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</si>
  <si>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</si>
  <si>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</si>
  <si>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</si>
  <si>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</si>
  <si>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</si>
  <si>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</si>
  <si>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</si>
  <si>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</si>
  <si>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</si>
  <si>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</si>
  <si>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</si>
  <si>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</si>
  <si>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</si>
  <si>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</si>
  <si>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</si>
  <si>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</si>
  <si>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</si>
  <si>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</si>
  <si>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</si>
  <si>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</si>
  <si>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</si>
  <si>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</si>
  <si>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</si>
  <si>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</si>
  <si>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</si>
  <si>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</si>
  <si>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</si>
  <si>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</si>
  <si>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</si>
  <si>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</si>
  <si>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</si>
  <si>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</si>
  <si>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</si>
  <si>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</si>
  <si>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</si>
  <si>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</si>
  <si>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</si>
  <si>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</si>
  <si>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</si>
  <si>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</si>
  <si>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</si>
  <si>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</si>
  <si>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</si>
  <si>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</si>
  <si>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</si>
  <si>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</si>
  <si>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</si>
  <si>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</si>
  <si>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</si>
  <si>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</si>
  <si>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</si>
  <si>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</si>
  <si>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</si>
  <si>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</si>
  <si>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</si>
  <si>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</si>
  <si>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</si>
  <si>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</si>
  <si>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</si>
  <si>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</si>
  <si>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</si>
  <si>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</si>
  <si>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</si>
  <si>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</si>
  <si>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</si>
  <si>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</si>
  <si>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</si>
  <si>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</si>
  <si>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</si>
  <si>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</si>
  <si>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</si>
  <si>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</si>
  <si>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</si>
  <si>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</si>
  <si>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</si>
  <si>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</si>
  <si>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</si>
  <si>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</si>
  <si>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</si>
  <si>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</si>
  <si>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</si>
  <si>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</si>
  <si>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</si>
  <si>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</si>
  <si>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</si>
  <si>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</si>
  <si>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</si>
  <si>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</si>
  <si>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</si>
  <si>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</si>
  <si>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</si>
  <si>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</si>
  <si>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</si>
  <si>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</si>
  <si>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</si>
  <si>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</si>
  <si>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</si>
  <si>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</si>
  <si>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</si>
  <si>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</si>
  <si>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</si>
  <si>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</si>
  <si>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</si>
  <si>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</si>
  <si>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</si>
  <si>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</si>
  <si>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</si>
  <si>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</si>
  <si>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</si>
  <si>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</si>
  <si>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</si>
  <si>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</si>
  <si>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</si>
  <si>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</si>
  <si>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</si>
  <si>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</si>
  <si>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</si>
  <si>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</si>
  <si>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</si>
  <si>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</si>
  <si>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</si>
  <si>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</si>
  <si>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</si>
  <si>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</si>
  <si>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</si>
  <si>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</si>
  <si>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</si>
  <si>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</si>
  <si>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</si>
  <si>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</si>
  <si>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</si>
  <si>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</si>
  <si>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</si>
  <si>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</si>
  <si>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</si>
  <si>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</si>
  <si>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</si>
  <si>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</si>
  <si>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</si>
  <si>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</si>
  <si>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</si>
  <si>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</si>
  <si>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</si>
  <si>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</si>
  <si>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</si>
  <si>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</si>
  <si>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</si>
  <si>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</si>
  <si>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</si>
  <si>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</si>
  <si>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</si>
  <si>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</si>
  <si>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</si>
  <si>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</si>
  <si>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</si>
  <si>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</si>
  <si>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</si>
  <si>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</si>
  <si>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</si>
  <si>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</si>
  <si>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</si>
  <si>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</si>
  <si>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</si>
  <si>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</si>
  <si>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</si>
  <si>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</si>
  <si>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</si>
  <si>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</si>
  <si>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</si>
  <si>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</si>
  <si>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</si>
  <si>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</si>
  <si>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</si>
  <si>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</si>
  <si>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</si>
  <si>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</si>
  <si>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</si>
  <si>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</si>
  <si>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</si>
  <si>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</si>
  <si>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</si>
  <si>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</si>
  <si>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</si>
  <si>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</si>
  <si>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</si>
  <si>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</si>
  <si>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</si>
  <si>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</si>
  <si>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</si>
  <si>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</si>
  <si>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</si>
  <si>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</si>
  <si>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</si>
  <si>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</si>
  <si>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</si>
  <si>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</si>
  <si>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</si>
  <si>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</si>
  <si>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</si>
  <si>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</si>
  <si>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</si>
  <si>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</si>
  <si>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</si>
  <si>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</si>
  <si>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</si>
  <si>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</si>
  <si>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</si>
  <si>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</si>
  <si>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</si>
  <si>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</si>
  <si>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</si>
  <si>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</si>
  <si>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</si>
  <si>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</si>
  <si>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</si>
  <si>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</si>
  <si>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</si>
  <si>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</si>
  <si>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</si>
  <si>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</si>
  <si>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</si>
  <si>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</si>
  <si>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</si>
  <si>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</si>
  <si>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</si>
  <si>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</si>
  <si>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</si>
  <si>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</si>
  <si>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</si>
  <si>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</si>
  <si>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</si>
  <si>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</si>
  <si>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</si>
  <si>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</si>
  <si>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</si>
  <si>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</si>
  <si>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</si>
  <si>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</si>
  <si>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</si>
  <si>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</si>
  <si>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</si>
  <si>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</si>
  <si>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</si>
  <si>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</si>
  <si>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</si>
  <si>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</si>
  <si>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</si>
  <si>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</si>
  <si>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</si>
  <si>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</si>
  <si>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</si>
  <si>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</si>
  <si>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</si>
  <si>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</si>
  <si>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</si>
  <si>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</si>
  <si>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</si>
  <si>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</si>
  <si>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</si>
  <si>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</si>
  <si>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</si>
  <si>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</si>
  <si>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</si>
  <si>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</si>
  <si>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</si>
  <si>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</si>
  <si>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</si>
  <si>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</si>
  <si>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</si>
  <si>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</si>
  <si>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</si>
  <si>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</si>
  <si>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</si>
  <si>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</si>
  <si>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</si>
  <si>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</si>
  <si>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</si>
  <si>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</si>
  <si>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</si>
  <si>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</si>
  <si>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</si>
  <si>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</si>
  <si>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</si>
  <si>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</si>
  <si>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</si>
  <si>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</si>
  <si>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</si>
  <si>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</si>
  <si>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</si>
  <si>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</si>
  <si>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</si>
  <si>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</si>
  <si>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</si>
  <si>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</si>
  <si>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</si>
  <si>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</si>
  <si>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</si>
  <si>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</si>
  <si>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</si>
  <si>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</si>
  <si>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</si>
  <si>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</si>
  <si>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</si>
  <si>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</si>
  <si>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</si>
  <si>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</si>
  <si>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</si>
  <si>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</si>
  <si>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</si>
  <si>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</si>
  <si>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</si>
  <si>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</si>
  <si>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</si>
  <si>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</si>
  <si>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</si>
  <si>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</si>
  <si>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</si>
  <si>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</si>
  <si>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</si>
  <si>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</si>
  <si>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</si>
  <si>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</si>
  <si>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</si>
  <si>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</si>
  <si>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</si>
  <si>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</si>
  <si>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</si>
  <si>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</si>
  <si>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</si>
  <si>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</si>
  <si>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</si>
  <si>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</si>
  <si>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</si>
  <si>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</si>
  <si>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</si>
  <si>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</si>
  <si>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</si>
  <si>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</si>
  <si>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</si>
  <si>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</si>
  <si>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</si>
  <si>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</si>
  <si>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</si>
  <si>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</si>
  <si>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</si>
  <si>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</si>
  <si>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</si>
  <si>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</si>
  <si>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</si>
  <si>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</si>
  <si>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</si>
  <si>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</si>
  <si>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</si>
  <si>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</si>
  <si>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</si>
  <si>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</si>
  <si>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</si>
  <si>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</si>
  <si>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</si>
  <si>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</si>
  <si>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</si>
  <si>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</si>
  <si>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</si>
  <si>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</si>
  <si>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</si>
  <si>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</si>
  <si>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</si>
  <si>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</si>
  <si>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</si>
  <si>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</si>
  <si>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</si>
  <si>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</si>
  <si>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</si>
  <si>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</si>
  <si>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</si>
  <si>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</si>
  <si>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</si>
  <si>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</si>
  <si>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</si>
  <si>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</si>
  <si>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</si>
  <si>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</si>
  <si>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</si>
  <si>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</si>
  <si>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</si>
  <si>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</si>
  <si>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</si>
  <si>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</si>
  <si>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</si>
  <si>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</si>
  <si>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</si>
  <si>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</si>
  <si>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</si>
  <si>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</si>
  <si>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</si>
  <si>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</si>
  <si>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</si>
  <si>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</si>
  <si>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</si>
  <si>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</si>
  <si>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</si>
  <si>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</si>
  <si>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</si>
  <si>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</si>
  <si>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</si>
  <si>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</si>
  <si>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</si>
  <si>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</si>
  <si>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</si>
  <si>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</si>
  <si>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</si>
  <si>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</si>
  <si>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</si>
  <si>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</si>
  <si>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</si>
  <si>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</si>
  <si>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</si>
  <si>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</si>
  <si>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</si>
  <si>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</si>
  <si>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</si>
  <si>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</si>
  <si>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</si>
  <si>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</si>
  <si>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</si>
  <si>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</si>
  <si>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</si>
  <si>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</si>
  <si>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</si>
  <si>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</si>
  <si>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</si>
  <si>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</si>
  <si>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</si>
  <si>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</si>
  <si>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</si>
  <si>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</si>
  <si>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</si>
  <si>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</si>
  <si>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</si>
  <si>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</si>
  <si>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</si>
  <si>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</si>
  <si>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</si>
  <si>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</si>
  <si>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</si>
  <si>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</si>
  <si>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</si>
  <si>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</si>
  <si>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</si>
  <si>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</si>
  <si>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</si>
  <si>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</si>
  <si>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</si>
  <si>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</si>
  <si>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</si>
  <si>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</si>
  <si>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</si>
  <si>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</si>
  <si>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</si>
  <si>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</si>
  <si>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</si>
  <si>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</si>
  <si>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</si>
  <si>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</si>
  <si>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</si>
  <si>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</si>
  <si>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</si>
  <si>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</si>
  <si>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</si>
  <si>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</si>
  <si>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</si>
  <si>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</si>
  <si>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</si>
  <si>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</si>
  <si>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</si>
  <si>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</si>
  <si>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</si>
  <si>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</si>
  <si>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</si>
  <si>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</si>
  <si>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</si>
  <si>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</si>
  <si>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</si>
  <si>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</si>
  <si>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</si>
  <si>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</si>
  <si>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</si>
  <si>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</si>
  <si>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</si>
  <si>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</si>
  <si>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</si>
  <si>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</si>
  <si>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</si>
  <si>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</si>
  <si>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</si>
  <si>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</si>
  <si>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</si>
  <si>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</si>
  <si>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</si>
  <si>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</si>
  <si>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</si>
  <si>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</si>
  <si>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</si>
  <si>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</si>
  <si>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</si>
  <si>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</si>
  <si>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</si>
  <si>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</si>
  <si>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</si>
  <si>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</si>
  <si>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</si>
  <si>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</si>
  <si>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</si>
  <si>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</si>
  <si>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</si>
  <si>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</si>
  <si>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</si>
  <si>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</si>
  <si>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</si>
  <si>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</si>
  <si>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</si>
  <si>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</si>
  <si>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</si>
  <si>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</si>
  <si>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</si>
  <si>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</si>
  <si>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</si>
  <si>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</si>
  <si>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</si>
  <si>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</si>
  <si>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</si>
  <si>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</si>
  <si>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</si>
  <si>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</si>
  <si>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</si>
  <si>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</si>
  <si>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</si>
  <si>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</si>
  <si>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</si>
  <si>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</si>
  <si>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</si>
  <si>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</si>
  <si>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</si>
  <si>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</si>
  <si>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</si>
  <si>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</si>
  <si>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</si>
  <si>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</si>
  <si>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</si>
  <si>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</si>
  <si>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</si>
  <si>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</si>
  <si>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</si>
  <si>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</si>
  <si>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</si>
  <si>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</si>
  <si>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</si>
  <si>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</si>
  <si>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</si>
  <si>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</si>
  <si>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</si>
  <si>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</si>
  <si>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</si>
  <si>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</si>
  <si>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</si>
  <si>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</si>
  <si>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</si>
  <si>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</si>
  <si>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</si>
  <si>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</si>
  <si>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</si>
  <si>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</si>
  <si>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</si>
  <si>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</si>
  <si>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</si>
  <si>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</si>
  <si>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</si>
  <si>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</si>
  <si>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</si>
  <si>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</si>
  <si>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</si>
  <si>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</si>
  <si>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</si>
  <si>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</si>
  <si>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</si>
  <si>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</si>
  <si>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</si>
  <si>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</si>
  <si>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</si>
  <si>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</si>
  <si>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</si>
  <si>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</si>
  <si>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</si>
  <si>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</si>
  <si>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</si>
  <si>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</si>
  <si>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</si>
  <si>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</si>
  <si>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</si>
  <si>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</si>
  <si>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</si>
  <si>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</si>
  <si>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</si>
  <si>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</si>
  <si>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</si>
  <si>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</si>
  <si>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</si>
  <si>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</si>
  <si>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</si>
  <si>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</si>
  <si>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</si>
  <si>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</si>
  <si>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</si>
  <si>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</si>
  <si>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</si>
  <si>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</si>
  <si>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</si>
  <si>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</si>
  <si>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</si>
  <si>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</si>
  <si>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</si>
  <si>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</si>
  <si>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</si>
  <si>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</si>
  <si>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</si>
  <si>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</si>
  <si>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</si>
  <si>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</si>
  <si>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</si>
  <si>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</si>
  <si>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</si>
  <si>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</si>
  <si>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</si>
  <si>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</si>
  <si>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</si>
  <si>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</si>
  <si>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</si>
  <si>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</si>
  <si>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</si>
  <si>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</si>
  <si>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</si>
  <si>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</si>
  <si>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</si>
  <si>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</si>
  <si>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</si>
  <si>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</si>
  <si>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</si>
  <si>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</si>
  <si>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</si>
  <si>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</si>
  <si>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</si>
  <si>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</si>
  <si>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</si>
  <si>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</si>
  <si>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</si>
  <si>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</si>
  <si>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</si>
  <si>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</si>
  <si>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</si>
  <si>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</si>
  <si>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</si>
  <si>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</si>
  <si>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</si>
  <si>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</si>
  <si>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</si>
  <si>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</si>
  <si>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</si>
  <si>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</si>
  <si>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</si>
  <si>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</si>
  <si>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</si>
  <si>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</si>
  <si>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</si>
  <si>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</si>
  <si>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</si>
  <si>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</si>
  <si>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</si>
  <si>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</si>
  <si>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</si>
  <si>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</si>
  <si>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</si>
  <si>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</si>
  <si>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</si>
  <si>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</si>
  <si>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</si>
  <si>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</si>
  <si>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</si>
  <si>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</si>
  <si>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</si>
  <si>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</si>
  <si>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</si>
  <si>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</si>
  <si>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</si>
  <si>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</si>
  <si>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</si>
  <si>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</si>
  <si>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</si>
  <si>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</si>
  <si>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</si>
  <si>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</si>
  <si>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</si>
  <si>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</si>
  <si>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</si>
  <si>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</si>
  <si>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</si>
  <si>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</si>
  <si>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</si>
  <si>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</si>
  <si>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</si>
  <si>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</si>
  <si>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</si>
  <si>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</si>
  <si>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</si>
  <si>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</si>
  <si>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</si>
  <si>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</si>
  <si>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</si>
  <si>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</si>
  <si>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</si>
  <si>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</si>
  <si>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</si>
  <si>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</si>
  <si>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</si>
  <si>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</si>
  <si>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</si>
  <si>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</si>
  <si>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</si>
  <si>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</si>
  <si>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</si>
  <si>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</si>
  <si>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</si>
  <si>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</si>
  <si>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</si>
  <si>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</si>
  <si>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</si>
  <si>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</si>
  <si>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</si>
  <si>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</si>
  <si>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</si>
  <si>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</si>
  <si>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</si>
  <si>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</si>
  <si>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</si>
  <si>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</si>
  <si>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</si>
  <si>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</si>
  <si>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</si>
  <si>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</si>
  <si>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</si>
  <si>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</si>
  <si>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</si>
  <si>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</si>
  <si>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</si>
  <si>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</si>
  <si>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</si>
  <si>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</si>
  <si>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</si>
  <si>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</si>
  <si>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</si>
  <si>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</si>
  <si>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</si>
  <si>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</si>
  <si>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</si>
  <si>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</si>
  <si>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</si>
  <si>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</si>
  <si>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</si>
  <si>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</si>
  <si>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</si>
  <si>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</si>
  <si>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</si>
  <si>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</si>
  <si>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</si>
  <si>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</si>
  <si>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</si>
  <si>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</si>
  <si>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</si>
  <si>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</si>
  <si>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</si>
  <si>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</si>
  <si>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</si>
  <si>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</si>
  <si>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</si>
  <si>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</si>
  <si>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</si>
  <si>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</si>
  <si>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</si>
  <si>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</si>
  <si>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</si>
  <si>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</si>
  <si>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</si>
  <si>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</si>
  <si>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</si>
  <si>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</si>
  <si>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</si>
  <si>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</si>
  <si>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</si>
  <si>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</si>
  <si>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</si>
  <si>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</si>
  <si>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</si>
  <si>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</si>
  <si>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</si>
  <si>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</si>
  <si>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</si>
  <si>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</si>
  <si>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</si>
  <si>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</si>
  <si>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</si>
  <si>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</si>
  <si>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</si>
  <si>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</si>
  <si>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</si>
  <si>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</si>
  <si>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</si>
  <si>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</si>
  <si>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</si>
  <si>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</si>
  <si>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</si>
  <si>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</si>
  <si>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</si>
  <si>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</si>
  <si>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</si>
  <si>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</si>
  <si>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</si>
  <si>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</si>
  <si>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</si>
  <si>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</si>
  <si>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</si>
  <si>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</si>
  <si>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</si>
  <si>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</si>
  <si>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</si>
  <si>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</si>
  <si>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</si>
  <si>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</si>
  <si>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</si>
  <si>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</si>
  <si>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</si>
  <si>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</si>
  <si>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</si>
  <si>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</si>
  <si>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</si>
  <si>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</si>
  <si>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</si>
  <si>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</si>
  <si>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</si>
  <si>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</si>
  <si>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</si>
  <si>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</si>
  <si>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</si>
  <si>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</si>
  <si>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</si>
  <si>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</si>
  <si>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</si>
  <si>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</si>
  <si>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</si>
  <si>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</si>
  <si>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</si>
  <si>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</si>
  <si>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</si>
  <si>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</si>
  <si>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</si>
  <si>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</si>
  <si>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</si>
  <si>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</si>
  <si>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</si>
  <si>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</si>
  <si>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</si>
  <si>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</si>
  <si>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</si>
  <si>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</si>
  <si>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</si>
  <si>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</si>
  <si>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</si>
  <si>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</si>
  <si>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</si>
  <si>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</si>
  <si>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</si>
  <si>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</si>
  <si>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</si>
  <si>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</si>
  <si>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</si>
  <si>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</si>
  <si>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</si>
  <si>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</si>
  <si>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</si>
  <si>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</si>
  <si>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</si>
  <si>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</si>
  <si>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</si>
  <si>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</si>
  <si>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</si>
  <si>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</si>
  <si>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</si>
  <si>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</si>
  <si>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</si>
  <si>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</si>
  <si>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</si>
  <si>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</si>
  <si>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</si>
  <si>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</si>
  <si>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</si>
  <si>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</si>
  <si>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</si>
  <si>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</si>
  <si>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</si>
  <si>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</si>
  <si>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</si>
  <si>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</si>
  <si>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</si>
  <si>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</si>
  <si>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</si>
  <si>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</si>
  <si>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</si>
  <si>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</si>
  <si>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</si>
  <si>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</si>
  <si>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</si>
  <si>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</si>
  <si>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</si>
  <si>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</si>
  <si>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</si>
  <si>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</si>
  <si>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</si>
  <si>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</si>
  <si>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</si>
  <si>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</si>
  <si>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</si>
  <si>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</si>
  <si>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</si>
  <si>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</si>
  <si>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</si>
  <si>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</si>
  <si>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</si>
  <si>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</si>
  <si>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</si>
  <si>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</si>
  <si>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</si>
  <si>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</si>
  <si>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</si>
  <si>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</si>
  <si>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</si>
  <si>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</si>
  <si>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</si>
  <si>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</si>
  <si>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</si>
  <si>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</si>
  <si>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</si>
  <si>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</si>
  <si>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</si>
  <si>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</si>
  <si>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</si>
  <si>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</si>
  <si>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</si>
  <si>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</si>
  <si>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</si>
  <si>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</si>
  <si>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</si>
  <si>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</si>
  <si>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</si>
  <si>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</si>
  <si>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</si>
  <si>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</si>
  <si>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</si>
  <si>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</si>
  <si>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</si>
  <si>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</si>
  <si>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</si>
  <si>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</si>
  <si>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</si>
  <si>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</si>
  <si>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</si>
  <si>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</si>
  <si>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</si>
  <si>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</si>
  <si>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</si>
  <si>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</si>
  <si>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</si>
  <si>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</si>
  <si>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</si>
  <si>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</si>
  <si>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</si>
  <si>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</si>
  <si>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</si>
  <si>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</si>
  <si>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</si>
  <si>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</si>
  <si>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</si>
  <si>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</si>
  <si>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</si>
  <si>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</si>
  <si>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</si>
  <si>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Count of Parent Category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</si>
  <si>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</si>
  <si>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</si>
  <si>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</si>
  <si>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</si>
  <si>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</si>
  <si>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</si>
  <si>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</si>
  <si>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</si>
  <si>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</si>
  <si>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</si>
  <si>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</si>
  <si>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</si>
  <si>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</si>
  <si>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</si>
  <si>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</si>
  <si>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</si>
  <si>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</si>
  <si>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</si>
  <si>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</si>
  <si>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</si>
  <si>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</si>
  <si>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</si>
  <si>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</si>
  <si>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</si>
  <si>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</si>
  <si>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</si>
  <si>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</si>
  <si>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</si>
  <si>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</si>
  <si>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</si>
  <si>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</si>
  <si>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</si>
  <si>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</si>
  <si>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</si>
  <si>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</si>
  <si>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</si>
  <si>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</si>
  <si>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</si>
  <si>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 xml:space="preserve">Mean </t>
  </si>
  <si>
    <t>Median</t>
  </si>
  <si>
    <t>Min</t>
  </si>
  <si>
    <t xml:space="preserve">Max </t>
  </si>
  <si>
    <t xml:space="preserve">Variance </t>
  </si>
  <si>
    <t xml:space="preserve">Standard Dev. </t>
  </si>
  <si>
    <t xml:space="preserve">Median </t>
  </si>
  <si>
    <t xml:space="preserve">Min </t>
  </si>
  <si>
    <t>Variance</t>
  </si>
  <si>
    <t>Failed Campaigns</t>
  </si>
  <si>
    <t xml:space="preserve">(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</si>
</sst>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AEB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2" fontId="0" fillId="0" borderId="0" xfId="0" applyNumberFormat="1"/>
    <xf numFmtId="10" fontId="0" fillId="0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5"/>
      </font>
    </dxf>
    <dxf>
      <font>
        <b val="0"/>
        <i val="0"/>
        <color theme="5"/>
      </font>
    </dxf>
    <dxf>
      <font>
        <b val="0"/>
        <i val="0"/>
        <u val="none"/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5"/>
      </font>
    </dxf>
    <dxf>
      <font>
        <b val="0"/>
        <i val="0"/>
        <color theme="5"/>
      </font>
    </dxf>
    <dxf>
      <font>
        <b val="0"/>
        <i val="0"/>
        <u val="none"/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5"/>
      </font>
    </dxf>
    <dxf>
      <font>
        <b val="0"/>
        <i val="0"/>
        <color theme="5"/>
      </font>
    </dxf>
    <dxf>
      <font>
        <b val="0"/>
        <i val="0"/>
        <u val="none"/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EB0"/>
      <color rgb="FFFF8F91"/>
      <color rgb="FFB6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[CrowdfundingBook_Hamby.xlsx]Outcome-per-category!PivotTable3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'Outcome-per-category'!$B$3:$B$4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'Outcome-per-category'!$A$5:$A$14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'Outcome-per-category'!$B$5:$B$14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F-4747-8E5C-9CFB4869E109}"/>
            </c:ext>
          </c:extLst>
        </c:ser>
        <c:ser>
          <c:idx val="1"/>
          <c:order val="1"/>
          <c:tx>
            <c:strRef>
              <c:f>'Outcome-per-category'!$C$3:$C$4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'Outcome-per-category'!$A$5:$A$14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'Outcome-per-category'!$C$5:$C$14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F-4747-8E5C-9CFB4869E109}"/>
            </c:ext>
          </c:extLst>
        </c:ser>
        <c:ser>
          <c:idx val="2"/>
          <c:order val="2"/>
          <c:tx>
            <c:strRef>
              <c:f>'Outcome-per-category'!$D$3:$D$4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'Outcome-per-category'!$A$5:$A$14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'Outcome-per-category'!$D$5:$D$14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F-4747-8E5C-9CFB4869E109}"/>
            </c:ext>
          </c:extLst>
        </c:ser>
        <c:ser>
          <c:idx val="3"/>
          <c:order val="3"/>
          <c:tx>
            <c:strRef>
              <c:f>'Outcome-per-category'!$E$3:$E$4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'Outcome-per-category'!$A$5:$A$14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'Outcome-per-category'!$E$5:$E$14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F-4747-8E5C-9CFB4869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6893375"/>
        <c:axId val="1615794416"/>
      </c:barChart>
      <c:catAx>
        <c:axId val="71689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94416"/>
        <c:crosses val="autoZero"/>
        <c:auto val="1"/>
        <c:lblAlgn val="ctr"/>
        <c:lblOffset val="100"/>
        <c:noMultiLvlLbl val="0"/>
      </c:catAx>
      <c:valAx>
        <c:axId val="16157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[CrowdfundingBook_Hamby.xlsx]Outcome-per-Subcategory!PivotTable5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'Outcome-per-Subcategory'!$B$3:$B$4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'Outcome-per-Subcategory'!$A$5:$A$29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'Outcome-per-Subcategory'!$B$5:$B$29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2-1B4B-B33C-93B4D8920894}"/>
            </c:ext>
          </c:extLst>
        </c:ser>
        <c:ser>
          <c:idx val="1"/>
          <c:order val="1"/>
          <c:tx>
            <c:strRef>
              <c:f>'Outcome-per-Subcategory'!$C$3:$C$4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'Outcome-per-Subcategory'!$A$5:$A$29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'Outcome-per-Subcategory'!$C$5:$C$29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2-1B4B-B33C-93B4D8920894}"/>
            </c:ext>
          </c:extLst>
        </c:ser>
        <c:ser>
          <c:idx val="2"/>
          <c:order val="2"/>
          <c:tx>
            <c:strRef>
              <c:f>'Outcome-per-Subcategory'!$D$3:$D$4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'Outcome-per-Subcategory'!$A$5:$A$29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'Outcome-per-Subcategory'!$D$5:$D$29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42-1B4B-B33C-93B4D8920894}"/>
            </c:ext>
          </c:extLst>
        </c:ser>
        <c:ser>
          <c:idx val="3"/>
          <c:order val="3"/>
          <c:tx>
            <c:strRef>
              <c:f>'Outcome-per-Subcategory'!$E$3:$E$4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'Outcome-per-Subcategory'!$A$5:$A$29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'Outcome-per-Subcategory'!$E$5:$E$29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42-1B4B-B33C-93B4D892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144463"/>
        <c:axId val="1794654415"/>
      </c:barChart>
      <c:catAx>
        <c:axId val="17971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54415"/>
        <c:crosses val="autoZero"/>
        <c:auto val="1"/>
        <c:lblAlgn val="ctr"/>
        <c:lblOffset val="100"/>
        <c:noMultiLvlLbl val="0"/>
      </c:catAx>
      <c:valAx>
        <c:axId val="17946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[CrowdfundingBook_Hamby.xlsx]Sheet7!PivotTable6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E-1B46-BBC8-34117FBDF728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E-1B46-BBC8-34117FBDF728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E-1B46-BBC8-34117FBDF728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E-1B46-BBC8-34117FBD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09279"/>
        <c:axId val="1799921087"/>
      </c:lineChart>
      <c:catAx>
        <c:axId val="14872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21087"/>
        <c:crosses val="autoZero"/>
        <c:auto val="1"/>
        <c:lblAlgn val="ctr"/>
        <c:lblOffset val="100"/>
        <c:noMultiLvlLbl val="0"/>
      </c:catAx>
      <c:valAx>
        <c:axId val="17999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0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BC44-99BB-79503CB980F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BC44-99BB-79503CB980F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BC44-99BB-79503CB98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862911"/>
        <c:axId val="1674032799"/>
      </c:lineChart>
      <c:catAx>
        <c:axId val="14278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32799"/>
        <c:crosses val="autoZero"/>
        <c:auto val="1"/>
        <c:lblAlgn val="ctr"/>
        <c:lblOffset val="100"/>
        <c:noMultiLvlLbl val="0"/>
      </c:catAx>
      <c:valAx>
        <c:axId val="16740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171450</xdr:rowOff>
    </xdr:from>
    <xdr:to>
      <xdr:col>13</xdr:col>
      <xdr:colOff>812800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A636B-E6A8-5103-4F94-B89D1412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6350</xdr:rowOff>
    </xdr:from>
    <xdr:to>
      <xdr:col>15</xdr:col>
      <xdr:colOff>660400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65DEBE-A1D3-9169-A490-9AA60EA0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171450</xdr:rowOff>
    </xdr:from>
    <xdr:to>
      <xdr:col>10</xdr:col>
      <xdr:colOff>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BF117-2AAC-E461-1815-280F16BA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16</xdr:row>
      <xdr:rowOff>107950</xdr:rowOff>
    </xdr:from>
    <xdr:to>
      <xdr:col>12</xdr:col>
      <xdr:colOff>165100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992F66-50B4-B226-CB27-9A3EB7508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son Hamby" refreshedDate="45200.575065277779" createdVersion="8" refreshedVersion="8" minRefreshableVersion="3" recordCount="1000" xr:uid="{8661CFDB-0756-FF4A-9B4E-02C3A25439E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son Hamby" refreshedDate="45200.603111921293" createdVersion="8" refreshedVersion="8" minRefreshableVersion="3" recordCount="1000" xr:uid="{A758592B-0A45-DC4F-96E3-57D4238CE2D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  <fieldGroup par="21" base="18">
        <rangePr groupBy="months" startDate="2010-01-09T00:00:00" endDate="2020-01-28T00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"/>
        </groupItems>
      </fieldGroup>
    </cacheField>
    <cacheField name="Date Ended Conversion" numFmtId="14">
      <sharedItems containsSemiMixedTypes="0" containsNonDate="0" containsDate="1" containsString="0" minDate="2010-01-09T00:00:00" maxDate="2020-02-11T00:00:00"/>
    </cacheField>
    <cacheField name="Quarters" numFmtId="0" databaseField="0">
      <fieldGroup base="18">
        <rangePr groupBy="quarters" startDate="2010-01-09T00:00:00" endDate="2020-01-28T00:00:00"/>
        <groupItems count="6">
          <s v="&lt;1/9/10"/>
          <s v="Qtr1"/>
          <s v="Qtr2"/>
          <s v="Qtr3"/>
          <s v="Qtr4"/>
          <s v="&gt;1/28/20"/>
        </groupItems>
      </fieldGroup>
    </cacheField>
    <cacheField name="Years" numFmtId="0" databaseField="0">
      <fieldGroup base="18">
        <rangePr groupBy="years" startDate="2010-01-09T00:00:00" endDate="2020-01-28T00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0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0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0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0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0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0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0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0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0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0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0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0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0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0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0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0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0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0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0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0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0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0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0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0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0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0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0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0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0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0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0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0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0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0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0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0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0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0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0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0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0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0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0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0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0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0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0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0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0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0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0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0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0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0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0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0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0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0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0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0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0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0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0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0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0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0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0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0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0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0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0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0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0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0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0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0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0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0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0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0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0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0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0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0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0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0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0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0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0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0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0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0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0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0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0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0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0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0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0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0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0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0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0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0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0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0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0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0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0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0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0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0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0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0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0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0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0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0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0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0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0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0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0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0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0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0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0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0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0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0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0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0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0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0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0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0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0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0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0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0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0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0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0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0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0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0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0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0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0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0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0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0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0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0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0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0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0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0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0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0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0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0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0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0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0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0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0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0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0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0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0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0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0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0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0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0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0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0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0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0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0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0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0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0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0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0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0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0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0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0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0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0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0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0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0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0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0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0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0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0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0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0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0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0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0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0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0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0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0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0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0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0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0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0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0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0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0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0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0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0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0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0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0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0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0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0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0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0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0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0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0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0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0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0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0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0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0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0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0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0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0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0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0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0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0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0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0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0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0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0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0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0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0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0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0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0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0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0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0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0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0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0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0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0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0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0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0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0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0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0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0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0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0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0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0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0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0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0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0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0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0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0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0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0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0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0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0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0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0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0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0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0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0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0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0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0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0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0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0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0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0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0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0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0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0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0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0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0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0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0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0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0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0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0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0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0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0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0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0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0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0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0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0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0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0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0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0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0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0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0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0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0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0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0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0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0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0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0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0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0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0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0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0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0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0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0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0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0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0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0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0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0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0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0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0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0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0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0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0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0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0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0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0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0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0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0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0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0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0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0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0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0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0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0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0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0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0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0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0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0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0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0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0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0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0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0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0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0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0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0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0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0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0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0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0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0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0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0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0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0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0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0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0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0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0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0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0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0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0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0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0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0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0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0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0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0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0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0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0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0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0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0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0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0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0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0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0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0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0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0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0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0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0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0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0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0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0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0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0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0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0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0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0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0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0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0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0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0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0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0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0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0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0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0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0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0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0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0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0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0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0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0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0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0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0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0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0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0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0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0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0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0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0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0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0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0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0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0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0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0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0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0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0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0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0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0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0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0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0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0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0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0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0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0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0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0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0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0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0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0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0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0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0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0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0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0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0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0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0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0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0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0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0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0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0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0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0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0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0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0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0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0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0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0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0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0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0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0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0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0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0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0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0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0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0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0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0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0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0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0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0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0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0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0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0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0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0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0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0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0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0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0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0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0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0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0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0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0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0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0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0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0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0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0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0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0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0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0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0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0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0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0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0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0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0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0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0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0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0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0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0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0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0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0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0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0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0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0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0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0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0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0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0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0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0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0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0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0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0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0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0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0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0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0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0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0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0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0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0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0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0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0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0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0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0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0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0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0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0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0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0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0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0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0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0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0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0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0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0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0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0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0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0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0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0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0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0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0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0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0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0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0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0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0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0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0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0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0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0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0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0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0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0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0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0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0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0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0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0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0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0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0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0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0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0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0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0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0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0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0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0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0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0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0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0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0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0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0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0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0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0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0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0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0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0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0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0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0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0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0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0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0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0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0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0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0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0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0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0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0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0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0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0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0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0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0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0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0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0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0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0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0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0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0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0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0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0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0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0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0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0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0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0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0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0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0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0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0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0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0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0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0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0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0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0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0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0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0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0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0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0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0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0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0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0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0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0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0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0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0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0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0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0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0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0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0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0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0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0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0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0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0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0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0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0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0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0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0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0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0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0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0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0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0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0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0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0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0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0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0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0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0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0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0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0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0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0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0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0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0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0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0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0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0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0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0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0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0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0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0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0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0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0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0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0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0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0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0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0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0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0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0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0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0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0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0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0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0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0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0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0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0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0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0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0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0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0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0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0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0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0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0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0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0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0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0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0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0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0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0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0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0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0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0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0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0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0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0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0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0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0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0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0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0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0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0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0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0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0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0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0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0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0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0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0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0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0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0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0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0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0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0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0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0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0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0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0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0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0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0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0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0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0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0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0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0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0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0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0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0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0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0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0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0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0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0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0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0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0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0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0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0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0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0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0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0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0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0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0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0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0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0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0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0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0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0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0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0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0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0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0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0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0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0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0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0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0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0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0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0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0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0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0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0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0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0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0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0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0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0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0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0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0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0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0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0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0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0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0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0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0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0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0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0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0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0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0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0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0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0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0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0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0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0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0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0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0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0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0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0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0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0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0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0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0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0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0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0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0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0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0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0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0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0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0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0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0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0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0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0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0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0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0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0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0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0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0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0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0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11F22-1FEE-DF40-9BA7-04C6E3CED3E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C504E-C701-B244-A848-5E0C074BF26B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59CDF-C38C-2F47-853F-A23ED813DCC7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J63" sqref="J6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33203125" style="7" bestFit="1" customWidth="1"/>
    <col min="16" max="16" width="16" bestFit="1" customWidth="1"/>
    <col min="17" max="17" width="14.33203125" bestFit="1" customWidth="1"/>
    <col min="18" max="18" width="12.1640625" bestFit="1" customWidth="1"/>
    <col min="19" max="19" width="21.83203125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v>0</v>
      </c>
      <c r="Q2" t="s">
        <v>2033</v>
      </c>
      <c r="R2" t="s">
        <v>2034</v>
      </c>
      <c r="S2" s="11">
        <f>INT(((J2/60)/60)/24)+DATE(1970,1,1)</f>
        <v>42336</v>
      </c>
      <c r="T2" s="11">
        <f>INT(((K2/60)/60)/24)+DATE(1970,1,1)</f>
        <v>42353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6">
        <f>E3/G3</f>
        <v>92.151898734177209</v>
      </c>
      <c r="Q3" t="s">
        <v>2035</v>
      </c>
      <c r="R3" t="s">
        <v>2036</v>
      </c>
      <c r="S3" s="11">
        <f t="shared" ref="S3:S66" si="1">INT(((J3/60)/60)/24)+DATE(1970,1,1)</f>
        <v>41870</v>
      </c>
      <c r="T3" s="11">
        <f t="shared" ref="T3:T66" si="2">INT(((K3/60)/60)/24)+DATE(1970,1,1)</f>
        <v>41872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ref="P4:P67" si="3">E4/G4</f>
        <v>100.01614035087719</v>
      </c>
      <c r="Q4" t="s">
        <v>2037</v>
      </c>
      <c r="R4" t="s">
        <v>2038</v>
      </c>
      <c r="S4" s="11">
        <f t="shared" si="1"/>
        <v>41595</v>
      </c>
      <c r="T4" s="11">
        <f t="shared" si="2"/>
        <v>41597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3"/>
        <v>103.20833333333333</v>
      </c>
      <c r="Q5" t="s">
        <v>2035</v>
      </c>
      <c r="R5" t="s">
        <v>2036</v>
      </c>
      <c r="S5" s="11">
        <f t="shared" si="1"/>
        <v>43688</v>
      </c>
      <c r="T5" s="11">
        <f t="shared" si="2"/>
        <v>43728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3"/>
        <v>99.339622641509436</v>
      </c>
      <c r="Q6" t="s">
        <v>2039</v>
      </c>
      <c r="R6" t="s">
        <v>2040</v>
      </c>
      <c r="S6" s="11">
        <f t="shared" si="1"/>
        <v>43485</v>
      </c>
      <c r="T6" s="11">
        <f t="shared" si="2"/>
        <v>43489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3"/>
        <v>75.833333333333329</v>
      </c>
      <c r="Q7" t="s">
        <v>2039</v>
      </c>
      <c r="R7" t="s">
        <v>2040</v>
      </c>
      <c r="S7" s="11">
        <f t="shared" si="1"/>
        <v>41149</v>
      </c>
      <c r="T7" s="11">
        <f t="shared" si="2"/>
        <v>41160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3"/>
        <v>60.555555555555557</v>
      </c>
      <c r="Q8" t="s">
        <v>2041</v>
      </c>
      <c r="R8" t="s">
        <v>2042</v>
      </c>
      <c r="S8" s="11">
        <f t="shared" si="1"/>
        <v>42991</v>
      </c>
      <c r="T8" s="11">
        <f t="shared" si="2"/>
        <v>42992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3"/>
        <v>64.93832599118943</v>
      </c>
      <c r="Q9" t="s">
        <v>2039</v>
      </c>
      <c r="R9" t="s">
        <v>2040</v>
      </c>
      <c r="S9" s="11">
        <f t="shared" si="1"/>
        <v>42229</v>
      </c>
      <c r="T9" s="11">
        <f t="shared" si="2"/>
        <v>42231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3"/>
        <v>30.997175141242938</v>
      </c>
      <c r="Q10" t="s">
        <v>2039</v>
      </c>
      <c r="R10" t="s">
        <v>2040</v>
      </c>
      <c r="S10" s="11">
        <f t="shared" si="1"/>
        <v>40399</v>
      </c>
      <c r="T10" s="11">
        <f t="shared" si="2"/>
        <v>40401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3"/>
        <v>72.909090909090907</v>
      </c>
      <c r="Q11" t="s">
        <v>2035</v>
      </c>
      <c r="R11" t="s">
        <v>2043</v>
      </c>
      <c r="S11" s="11">
        <f t="shared" si="1"/>
        <v>41536</v>
      </c>
      <c r="T11" s="11">
        <f t="shared" si="2"/>
        <v>41585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3"/>
        <v>62.9</v>
      </c>
      <c r="Q12" t="s">
        <v>2041</v>
      </c>
      <c r="R12" t="s">
        <v>2044</v>
      </c>
      <c r="S12" s="11">
        <f t="shared" si="1"/>
        <v>40404</v>
      </c>
      <c r="T12" s="11">
        <f t="shared" si="2"/>
        <v>40452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3"/>
        <v>112.22222222222223</v>
      </c>
      <c r="Q13" t="s">
        <v>2039</v>
      </c>
      <c r="R13" t="s">
        <v>2040</v>
      </c>
      <c r="S13" s="11">
        <f t="shared" si="1"/>
        <v>40442</v>
      </c>
      <c r="T13" s="11">
        <f t="shared" si="2"/>
        <v>40448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3"/>
        <v>102.34545454545454</v>
      </c>
      <c r="Q14" t="s">
        <v>2041</v>
      </c>
      <c r="R14" t="s">
        <v>2044</v>
      </c>
      <c r="S14" s="11">
        <f t="shared" si="1"/>
        <v>43760</v>
      </c>
      <c r="T14" s="11">
        <f t="shared" si="2"/>
        <v>43768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3"/>
        <v>105.05102040816327</v>
      </c>
      <c r="Q15" t="s">
        <v>2035</v>
      </c>
      <c r="R15" t="s">
        <v>2045</v>
      </c>
      <c r="S15" s="11">
        <f t="shared" si="1"/>
        <v>42532</v>
      </c>
      <c r="T15" s="11">
        <f t="shared" si="2"/>
        <v>42544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3"/>
        <v>94.144999999999996</v>
      </c>
      <c r="Q16" t="s">
        <v>2035</v>
      </c>
      <c r="R16" t="s">
        <v>2045</v>
      </c>
      <c r="S16" s="11">
        <f t="shared" si="1"/>
        <v>40974</v>
      </c>
      <c r="T16" s="11">
        <f t="shared" si="2"/>
        <v>41001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3"/>
        <v>84.986725663716811</v>
      </c>
      <c r="Q17" t="s">
        <v>2037</v>
      </c>
      <c r="R17" t="s">
        <v>2046</v>
      </c>
      <c r="S17" s="11">
        <f t="shared" si="1"/>
        <v>43809</v>
      </c>
      <c r="T17" s="11">
        <f t="shared" si="2"/>
        <v>43813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3"/>
        <v>110.41</v>
      </c>
      <c r="Q18" t="s">
        <v>2047</v>
      </c>
      <c r="R18" t="s">
        <v>2048</v>
      </c>
      <c r="S18" s="11">
        <f t="shared" si="1"/>
        <v>41661</v>
      </c>
      <c r="T18" s="11">
        <f t="shared" si="2"/>
        <v>41683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3"/>
        <v>107.96236989591674</v>
      </c>
      <c r="Q19" t="s">
        <v>2041</v>
      </c>
      <c r="R19" t="s">
        <v>2049</v>
      </c>
      <c r="S19" s="11">
        <f t="shared" si="1"/>
        <v>40555</v>
      </c>
      <c r="T19" s="11">
        <f t="shared" si="2"/>
        <v>40556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3"/>
        <v>45.103703703703701</v>
      </c>
      <c r="Q20" t="s">
        <v>2039</v>
      </c>
      <c r="R20" t="s">
        <v>2040</v>
      </c>
      <c r="S20" s="11">
        <f t="shared" si="1"/>
        <v>43351</v>
      </c>
      <c r="T20" s="11">
        <f t="shared" si="2"/>
        <v>43359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3"/>
        <v>45.001483679525222</v>
      </c>
      <c r="Q21" t="s">
        <v>2039</v>
      </c>
      <c r="R21" t="s">
        <v>2040</v>
      </c>
      <c r="S21" s="11">
        <f t="shared" si="1"/>
        <v>43528</v>
      </c>
      <c r="T21" s="11">
        <f t="shared" si="2"/>
        <v>43549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3"/>
        <v>105.97134670487107</v>
      </c>
      <c r="Q22" t="s">
        <v>2041</v>
      </c>
      <c r="R22" t="s">
        <v>2044</v>
      </c>
      <c r="S22" s="11">
        <f t="shared" si="1"/>
        <v>41848</v>
      </c>
      <c r="T22" s="11">
        <f t="shared" si="2"/>
        <v>41848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3"/>
        <v>69.055555555555557</v>
      </c>
      <c r="Q23" t="s">
        <v>2039</v>
      </c>
      <c r="R23" t="s">
        <v>2040</v>
      </c>
      <c r="S23" s="11">
        <f t="shared" si="1"/>
        <v>40770</v>
      </c>
      <c r="T23" s="11">
        <f t="shared" si="2"/>
        <v>40804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3"/>
        <v>85.044943820224717</v>
      </c>
      <c r="Q24" t="s">
        <v>2039</v>
      </c>
      <c r="R24" t="s">
        <v>2040</v>
      </c>
      <c r="S24" s="11">
        <f t="shared" si="1"/>
        <v>43193</v>
      </c>
      <c r="T24" s="11">
        <f t="shared" si="2"/>
        <v>43208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3"/>
        <v>105.22535211267606</v>
      </c>
      <c r="Q25" t="s">
        <v>2041</v>
      </c>
      <c r="R25" t="s">
        <v>2042</v>
      </c>
      <c r="S25" s="11">
        <f t="shared" si="1"/>
        <v>43510</v>
      </c>
      <c r="T25" s="11">
        <f t="shared" si="2"/>
        <v>43563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3"/>
        <v>39.003741114852225</v>
      </c>
      <c r="Q26" t="s">
        <v>2037</v>
      </c>
      <c r="R26" t="s">
        <v>2046</v>
      </c>
      <c r="S26" s="11">
        <f t="shared" si="1"/>
        <v>41811</v>
      </c>
      <c r="T26" s="11">
        <f t="shared" si="2"/>
        <v>41813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3"/>
        <v>73.030674846625772</v>
      </c>
      <c r="Q27" t="s">
        <v>2050</v>
      </c>
      <c r="R27" t="s">
        <v>2051</v>
      </c>
      <c r="S27" s="11">
        <f t="shared" si="1"/>
        <v>40681</v>
      </c>
      <c r="T27" s="11">
        <f t="shared" si="2"/>
        <v>40701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3"/>
        <v>35.009459459459457</v>
      </c>
      <c r="Q28" t="s">
        <v>2039</v>
      </c>
      <c r="R28" t="s">
        <v>2040</v>
      </c>
      <c r="S28" s="11">
        <f t="shared" si="1"/>
        <v>43312</v>
      </c>
      <c r="T28" s="11">
        <f t="shared" si="2"/>
        <v>43339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3"/>
        <v>106.6</v>
      </c>
      <c r="Q29" t="s">
        <v>2035</v>
      </c>
      <c r="R29" t="s">
        <v>2036</v>
      </c>
      <c r="S29" s="11">
        <f t="shared" si="1"/>
        <v>42280</v>
      </c>
      <c r="T29" s="11">
        <f t="shared" si="2"/>
        <v>42288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3"/>
        <v>61.997747747747745</v>
      </c>
      <c r="Q30" t="s">
        <v>2039</v>
      </c>
      <c r="R30" t="s">
        <v>2040</v>
      </c>
      <c r="S30" s="11">
        <f t="shared" si="1"/>
        <v>40218</v>
      </c>
      <c r="T30" s="11">
        <f t="shared" si="2"/>
        <v>40241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3"/>
        <v>94.000622665006233</v>
      </c>
      <c r="Q31" t="s">
        <v>2041</v>
      </c>
      <c r="R31" t="s">
        <v>2052</v>
      </c>
      <c r="S31" s="11">
        <f t="shared" si="1"/>
        <v>43301</v>
      </c>
      <c r="T31" s="11">
        <f t="shared" si="2"/>
        <v>43341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3"/>
        <v>112.05426356589147</v>
      </c>
      <c r="Q32" t="s">
        <v>2041</v>
      </c>
      <c r="R32" t="s">
        <v>2049</v>
      </c>
      <c r="S32" s="11">
        <f t="shared" si="1"/>
        <v>43609</v>
      </c>
      <c r="T32" s="11">
        <f t="shared" si="2"/>
        <v>43614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3"/>
        <v>48.008849557522126</v>
      </c>
      <c r="Q33" t="s">
        <v>2050</v>
      </c>
      <c r="R33" t="s">
        <v>2051</v>
      </c>
      <c r="S33" s="11">
        <f t="shared" si="1"/>
        <v>42374</v>
      </c>
      <c r="T33" s="11">
        <f t="shared" si="2"/>
        <v>42402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3"/>
        <v>38.004334633723452</v>
      </c>
      <c r="Q34" t="s">
        <v>2041</v>
      </c>
      <c r="R34" t="s">
        <v>2042</v>
      </c>
      <c r="S34" s="11">
        <f t="shared" si="1"/>
        <v>43110</v>
      </c>
      <c r="T34" s="11">
        <f t="shared" si="2"/>
        <v>43137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3"/>
        <v>35.000184535892231</v>
      </c>
      <c r="Q35" t="s">
        <v>2039</v>
      </c>
      <c r="R35" t="s">
        <v>2040</v>
      </c>
      <c r="S35" s="11">
        <f t="shared" si="1"/>
        <v>41917</v>
      </c>
      <c r="T35" s="11">
        <f t="shared" si="2"/>
        <v>41954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3"/>
        <v>85</v>
      </c>
      <c r="Q36" t="s">
        <v>2041</v>
      </c>
      <c r="R36" t="s">
        <v>2042</v>
      </c>
      <c r="S36" s="11">
        <f t="shared" si="1"/>
        <v>42817</v>
      </c>
      <c r="T36" s="11">
        <f t="shared" si="2"/>
        <v>42822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3"/>
        <v>95.993893129770996</v>
      </c>
      <c r="Q37" t="s">
        <v>2041</v>
      </c>
      <c r="R37" t="s">
        <v>2044</v>
      </c>
      <c r="S37" s="11">
        <f t="shared" si="1"/>
        <v>43484</v>
      </c>
      <c r="T37" s="11">
        <f t="shared" si="2"/>
        <v>43526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3"/>
        <v>68.8125</v>
      </c>
      <c r="Q38" t="s">
        <v>2039</v>
      </c>
      <c r="R38" t="s">
        <v>2040</v>
      </c>
      <c r="S38" s="11">
        <f t="shared" si="1"/>
        <v>40600</v>
      </c>
      <c r="T38" s="11">
        <f t="shared" si="2"/>
        <v>40625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3"/>
        <v>105.97196261682242</v>
      </c>
      <c r="Q39" t="s">
        <v>2047</v>
      </c>
      <c r="R39" t="s">
        <v>2053</v>
      </c>
      <c r="S39" s="11">
        <f t="shared" si="1"/>
        <v>43744</v>
      </c>
      <c r="T39" s="11">
        <f t="shared" si="2"/>
        <v>43777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3"/>
        <v>75.261194029850742</v>
      </c>
      <c r="Q40" t="s">
        <v>2054</v>
      </c>
      <c r="R40" t="s">
        <v>2055</v>
      </c>
      <c r="S40" s="11">
        <f t="shared" si="1"/>
        <v>40469</v>
      </c>
      <c r="T40" s="11">
        <f t="shared" si="2"/>
        <v>40474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3"/>
        <v>57.125</v>
      </c>
      <c r="Q41" t="s">
        <v>2039</v>
      </c>
      <c r="R41" t="s">
        <v>2040</v>
      </c>
      <c r="S41" s="11">
        <f t="shared" si="1"/>
        <v>41330</v>
      </c>
      <c r="T41" s="11">
        <f t="shared" si="2"/>
        <v>41344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3"/>
        <v>75.141414141414145</v>
      </c>
      <c r="Q42" t="s">
        <v>2037</v>
      </c>
      <c r="R42" t="s">
        <v>2046</v>
      </c>
      <c r="S42" s="11">
        <f t="shared" si="1"/>
        <v>40334</v>
      </c>
      <c r="T42" s="11">
        <f t="shared" si="2"/>
        <v>40353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3"/>
        <v>107.42342342342343</v>
      </c>
      <c r="Q43" t="s">
        <v>2035</v>
      </c>
      <c r="R43" t="s">
        <v>2036</v>
      </c>
      <c r="S43" s="11">
        <f t="shared" si="1"/>
        <v>41156</v>
      </c>
      <c r="T43" s="11">
        <f t="shared" si="2"/>
        <v>41182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3"/>
        <v>35.995495495495497</v>
      </c>
      <c r="Q44" t="s">
        <v>2033</v>
      </c>
      <c r="R44" t="s">
        <v>2034</v>
      </c>
      <c r="S44" s="11">
        <f t="shared" si="1"/>
        <v>40728</v>
      </c>
      <c r="T44" s="11">
        <f t="shared" si="2"/>
        <v>40737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3"/>
        <v>26.998873148744366</v>
      </c>
      <c r="Q45" t="s">
        <v>2047</v>
      </c>
      <c r="R45" t="s">
        <v>2056</v>
      </c>
      <c r="S45" s="11">
        <f t="shared" si="1"/>
        <v>41844</v>
      </c>
      <c r="T45" s="11">
        <f t="shared" si="2"/>
        <v>41860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3"/>
        <v>107.56122448979592</v>
      </c>
      <c r="Q46" t="s">
        <v>2047</v>
      </c>
      <c r="R46" t="s">
        <v>2053</v>
      </c>
      <c r="S46" s="11">
        <f t="shared" si="1"/>
        <v>43541</v>
      </c>
      <c r="T46" s="11">
        <f t="shared" si="2"/>
        <v>43542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3"/>
        <v>94.375</v>
      </c>
      <c r="Q47" t="s">
        <v>2039</v>
      </c>
      <c r="R47" t="s">
        <v>2040</v>
      </c>
      <c r="S47" s="11">
        <f t="shared" si="1"/>
        <v>42676</v>
      </c>
      <c r="T47" s="11">
        <f t="shared" si="2"/>
        <v>42691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3"/>
        <v>46.163043478260867</v>
      </c>
      <c r="Q48" t="s">
        <v>2035</v>
      </c>
      <c r="R48" t="s">
        <v>2036</v>
      </c>
      <c r="S48" s="11">
        <f t="shared" si="1"/>
        <v>40367</v>
      </c>
      <c r="T48" s="11">
        <f t="shared" si="2"/>
        <v>40390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3"/>
        <v>47.845637583892618</v>
      </c>
      <c r="Q49" t="s">
        <v>2039</v>
      </c>
      <c r="R49" t="s">
        <v>2040</v>
      </c>
      <c r="S49" s="11">
        <f t="shared" si="1"/>
        <v>41727</v>
      </c>
      <c r="T49" s="11">
        <f t="shared" si="2"/>
        <v>41757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3"/>
        <v>53.007815713698065</v>
      </c>
      <c r="Q50" t="s">
        <v>2039</v>
      </c>
      <c r="R50" t="s">
        <v>2040</v>
      </c>
      <c r="S50" s="11">
        <f t="shared" si="1"/>
        <v>42180</v>
      </c>
      <c r="T50" s="11">
        <f t="shared" si="2"/>
        <v>42192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3"/>
        <v>45.059405940594061</v>
      </c>
      <c r="Q51" t="s">
        <v>2035</v>
      </c>
      <c r="R51" t="s">
        <v>2036</v>
      </c>
      <c r="S51" s="11">
        <f t="shared" si="1"/>
        <v>43758</v>
      </c>
      <c r="T51" s="11">
        <f t="shared" si="2"/>
        <v>43803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3"/>
        <v>2</v>
      </c>
      <c r="Q52" t="s">
        <v>2035</v>
      </c>
      <c r="R52" t="s">
        <v>2057</v>
      </c>
      <c r="S52" s="11">
        <f t="shared" si="1"/>
        <v>41487</v>
      </c>
      <c r="T52" s="11">
        <f t="shared" si="2"/>
        <v>41515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3"/>
        <v>99.006816632583508</v>
      </c>
      <c r="Q53" t="s">
        <v>2037</v>
      </c>
      <c r="R53" t="s">
        <v>2046</v>
      </c>
      <c r="S53" s="11">
        <f t="shared" si="1"/>
        <v>40995</v>
      </c>
      <c r="T53" s="11">
        <f t="shared" si="2"/>
        <v>41011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3"/>
        <v>32.786666666666669</v>
      </c>
      <c r="Q54" t="s">
        <v>2039</v>
      </c>
      <c r="R54" t="s">
        <v>2040</v>
      </c>
      <c r="S54" s="11">
        <f t="shared" si="1"/>
        <v>40436</v>
      </c>
      <c r="T54" s="11">
        <f t="shared" si="2"/>
        <v>40440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3"/>
        <v>59.119617224880386</v>
      </c>
      <c r="Q55" t="s">
        <v>2041</v>
      </c>
      <c r="R55" t="s">
        <v>2044</v>
      </c>
      <c r="S55" s="11">
        <f t="shared" si="1"/>
        <v>41779</v>
      </c>
      <c r="T55" s="11">
        <f t="shared" si="2"/>
        <v>41818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3"/>
        <v>44.93333333333333</v>
      </c>
      <c r="Q56" t="s">
        <v>2037</v>
      </c>
      <c r="R56" t="s">
        <v>2046</v>
      </c>
      <c r="S56" s="11">
        <f t="shared" si="1"/>
        <v>43170</v>
      </c>
      <c r="T56" s="11">
        <f t="shared" si="2"/>
        <v>43176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3"/>
        <v>89.664122137404576</v>
      </c>
      <c r="Q57" t="s">
        <v>2035</v>
      </c>
      <c r="R57" t="s">
        <v>2058</v>
      </c>
      <c r="S57" s="11">
        <f t="shared" si="1"/>
        <v>43311</v>
      </c>
      <c r="T57" s="11">
        <f t="shared" si="2"/>
        <v>43316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3"/>
        <v>70.079268292682926</v>
      </c>
      <c r="Q58" t="s">
        <v>2037</v>
      </c>
      <c r="R58" t="s">
        <v>2046</v>
      </c>
      <c r="S58" s="11">
        <f t="shared" si="1"/>
        <v>42014</v>
      </c>
      <c r="T58" s="11">
        <f t="shared" si="2"/>
        <v>42021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3"/>
        <v>31.059701492537314</v>
      </c>
      <c r="Q59" t="s">
        <v>2050</v>
      </c>
      <c r="R59" t="s">
        <v>2051</v>
      </c>
      <c r="S59" s="11">
        <f t="shared" si="1"/>
        <v>42979</v>
      </c>
      <c r="T59" s="11">
        <f t="shared" si="2"/>
        <v>42991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3"/>
        <v>29.061611374407583</v>
      </c>
      <c r="Q60" t="s">
        <v>2039</v>
      </c>
      <c r="R60" t="s">
        <v>2040</v>
      </c>
      <c r="S60" s="11">
        <f t="shared" si="1"/>
        <v>42268</v>
      </c>
      <c r="T60" s="11">
        <f t="shared" si="2"/>
        <v>42281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3"/>
        <v>30.0859375</v>
      </c>
      <c r="Q61" t="s">
        <v>2039</v>
      </c>
      <c r="R61" t="s">
        <v>2040</v>
      </c>
      <c r="S61" s="11">
        <f t="shared" si="1"/>
        <v>42898</v>
      </c>
      <c r="T61" s="11">
        <f t="shared" si="2"/>
        <v>42913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3"/>
        <v>84.998125000000002</v>
      </c>
      <c r="Q62" t="s">
        <v>2039</v>
      </c>
      <c r="R62" t="s">
        <v>2040</v>
      </c>
      <c r="S62" s="11">
        <f t="shared" si="1"/>
        <v>41107</v>
      </c>
      <c r="T62" s="11">
        <f t="shared" si="2"/>
        <v>41110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3"/>
        <v>82.001775410563695</v>
      </c>
      <c r="Q63" t="s">
        <v>2039</v>
      </c>
      <c r="R63" t="s">
        <v>2040</v>
      </c>
      <c r="S63" s="11">
        <f t="shared" si="1"/>
        <v>40595</v>
      </c>
      <c r="T63" s="11">
        <f t="shared" si="2"/>
        <v>40635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3"/>
        <v>58.040160642570278</v>
      </c>
      <c r="Q64" t="s">
        <v>2037</v>
      </c>
      <c r="R64" t="s">
        <v>2038</v>
      </c>
      <c r="S64" s="11">
        <f t="shared" si="1"/>
        <v>42160</v>
      </c>
      <c r="T64" s="11">
        <f t="shared" si="2"/>
        <v>42161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3"/>
        <v>111.4</v>
      </c>
      <c r="Q65" t="s">
        <v>2039</v>
      </c>
      <c r="R65" t="s">
        <v>2040</v>
      </c>
      <c r="S65" s="11">
        <f t="shared" si="1"/>
        <v>42853</v>
      </c>
      <c r="T65" s="11">
        <f t="shared" si="2"/>
        <v>42859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6">
        <f t="shared" si="3"/>
        <v>71.94736842105263</v>
      </c>
      <c r="Q66" t="s">
        <v>2037</v>
      </c>
      <c r="R66" t="s">
        <v>2038</v>
      </c>
      <c r="S66" s="11">
        <f t="shared" si="1"/>
        <v>43283</v>
      </c>
      <c r="T66" s="11">
        <f t="shared" si="2"/>
        <v>43298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6">
        <f t="shared" si="3"/>
        <v>61.038135593220339</v>
      </c>
      <c r="Q67" t="s">
        <v>2039</v>
      </c>
      <c r="R67" t="s">
        <v>2040</v>
      </c>
      <c r="S67" s="11">
        <f t="shared" ref="S67:S130" si="5">INT(((J67/60)/60)/24)+DATE(1970,1,1)</f>
        <v>40570</v>
      </c>
      <c r="T67" s="11">
        <f t="shared" ref="T67:T130" si="6">INT(((K67/60)/60)/24)+DATE(1970,1,1)</f>
        <v>40577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6">
        <f t="shared" ref="P68:P131" si="7">E68/G68</f>
        <v>108.91666666666667</v>
      </c>
      <c r="Q68" t="s">
        <v>2039</v>
      </c>
      <c r="R68" t="s">
        <v>2040</v>
      </c>
      <c r="S68" s="11">
        <f t="shared" si="5"/>
        <v>42102</v>
      </c>
      <c r="T68" s="11">
        <f t="shared" si="6"/>
        <v>42107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6">
        <f t="shared" si="7"/>
        <v>29.001722017220171</v>
      </c>
      <c r="Q69" t="s">
        <v>2037</v>
      </c>
      <c r="R69" t="s">
        <v>2046</v>
      </c>
      <c r="S69" s="11">
        <f t="shared" si="5"/>
        <v>40203</v>
      </c>
      <c r="T69" s="11">
        <f t="shared" si="6"/>
        <v>40208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6">
        <f t="shared" si="7"/>
        <v>58.975609756097562</v>
      </c>
      <c r="Q70" t="s">
        <v>2039</v>
      </c>
      <c r="R70" t="s">
        <v>2040</v>
      </c>
      <c r="S70" s="11">
        <f t="shared" si="5"/>
        <v>42943</v>
      </c>
      <c r="T70" s="11">
        <f t="shared" si="6"/>
        <v>42990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6">
        <f t="shared" si="7"/>
        <v>111.82352941176471</v>
      </c>
      <c r="Q71" t="s">
        <v>2039</v>
      </c>
      <c r="R71" t="s">
        <v>2040</v>
      </c>
      <c r="S71" s="11">
        <f t="shared" si="5"/>
        <v>40531</v>
      </c>
      <c r="T71" s="11">
        <f t="shared" si="6"/>
        <v>40565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6">
        <f t="shared" si="7"/>
        <v>63.995555555555555</v>
      </c>
      <c r="Q72" t="s">
        <v>2039</v>
      </c>
      <c r="R72" t="s">
        <v>2040</v>
      </c>
      <c r="S72" s="11">
        <f t="shared" si="5"/>
        <v>40484</v>
      </c>
      <c r="T72" s="11">
        <f t="shared" si="6"/>
        <v>40533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6">
        <f t="shared" si="7"/>
        <v>85.315789473684205</v>
      </c>
      <c r="Q73" t="s">
        <v>2039</v>
      </c>
      <c r="R73" t="s">
        <v>2040</v>
      </c>
      <c r="S73" s="11">
        <f t="shared" si="5"/>
        <v>43799</v>
      </c>
      <c r="T73" s="11">
        <f t="shared" si="6"/>
        <v>43803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6">
        <f t="shared" si="7"/>
        <v>74.481481481481481</v>
      </c>
      <c r="Q74" t="s">
        <v>2041</v>
      </c>
      <c r="R74" t="s">
        <v>2049</v>
      </c>
      <c r="S74" s="11">
        <f t="shared" si="5"/>
        <v>42186</v>
      </c>
      <c r="T74" s="11">
        <f t="shared" si="6"/>
        <v>42222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6">
        <f t="shared" si="7"/>
        <v>105.14772727272727</v>
      </c>
      <c r="Q75" t="s">
        <v>2035</v>
      </c>
      <c r="R75" t="s">
        <v>2058</v>
      </c>
      <c r="S75" s="11">
        <f t="shared" si="5"/>
        <v>42701</v>
      </c>
      <c r="T75" s="11">
        <f t="shared" si="6"/>
        <v>42704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6">
        <f t="shared" si="7"/>
        <v>56.188235294117646</v>
      </c>
      <c r="Q76" t="s">
        <v>2035</v>
      </c>
      <c r="R76" t="s">
        <v>2057</v>
      </c>
      <c r="S76" s="11">
        <f t="shared" si="5"/>
        <v>42456</v>
      </c>
      <c r="T76" s="11">
        <f t="shared" si="6"/>
        <v>42457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6">
        <f t="shared" si="7"/>
        <v>85.917647058823533</v>
      </c>
      <c r="Q77" t="s">
        <v>2054</v>
      </c>
      <c r="R77" t="s">
        <v>2055</v>
      </c>
      <c r="S77" s="11">
        <f t="shared" si="5"/>
        <v>43296</v>
      </c>
      <c r="T77" s="11">
        <f t="shared" si="6"/>
        <v>43304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6">
        <f t="shared" si="7"/>
        <v>57.00296912114014</v>
      </c>
      <c r="Q78" t="s">
        <v>2039</v>
      </c>
      <c r="R78" t="s">
        <v>2040</v>
      </c>
      <c r="S78" s="11">
        <f t="shared" si="5"/>
        <v>42027</v>
      </c>
      <c r="T78" s="11">
        <f t="shared" si="6"/>
        <v>42076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6">
        <f t="shared" si="7"/>
        <v>79.642857142857139</v>
      </c>
      <c r="Q79" t="s">
        <v>2041</v>
      </c>
      <c r="R79" t="s">
        <v>2049</v>
      </c>
      <c r="S79" s="11">
        <f t="shared" si="5"/>
        <v>40448</v>
      </c>
      <c r="T79" s="11">
        <f t="shared" si="6"/>
        <v>40462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6">
        <f t="shared" si="7"/>
        <v>41.018181818181816</v>
      </c>
      <c r="Q80" t="s">
        <v>2047</v>
      </c>
      <c r="R80" t="s">
        <v>2059</v>
      </c>
      <c r="S80" s="11">
        <f t="shared" si="5"/>
        <v>43206</v>
      </c>
      <c r="T80" s="11">
        <f t="shared" si="6"/>
        <v>43207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6">
        <f t="shared" si="7"/>
        <v>48.004773269689736</v>
      </c>
      <c r="Q81" t="s">
        <v>2039</v>
      </c>
      <c r="R81" t="s">
        <v>2040</v>
      </c>
      <c r="S81" s="11">
        <f t="shared" si="5"/>
        <v>43267</v>
      </c>
      <c r="T81" s="11">
        <f t="shared" si="6"/>
        <v>43272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6">
        <f t="shared" si="7"/>
        <v>55.212598425196852</v>
      </c>
      <c r="Q82" t="s">
        <v>2050</v>
      </c>
      <c r="R82" t="s">
        <v>2051</v>
      </c>
      <c r="S82" s="11">
        <f t="shared" si="5"/>
        <v>42976</v>
      </c>
      <c r="T82" s="11">
        <f t="shared" si="6"/>
        <v>43006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6">
        <f t="shared" si="7"/>
        <v>92.109489051094897</v>
      </c>
      <c r="Q83" t="s">
        <v>2035</v>
      </c>
      <c r="R83" t="s">
        <v>2036</v>
      </c>
      <c r="S83" s="11">
        <f t="shared" si="5"/>
        <v>43062</v>
      </c>
      <c r="T83" s="11">
        <f t="shared" si="6"/>
        <v>43087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6">
        <f t="shared" si="7"/>
        <v>83.183333333333337</v>
      </c>
      <c r="Q84" t="s">
        <v>2050</v>
      </c>
      <c r="R84" t="s">
        <v>2051</v>
      </c>
      <c r="S84" s="11">
        <f t="shared" si="5"/>
        <v>43482</v>
      </c>
      <c r="T84" s="11">
        <f t="shared" si="6"/>
        <v>43489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6">
        <f t="shared" si="7"/>
        <v>39.996000000000002</v>
      </c>
      <c r="Q85" t="s">
        <v>2035</v>
      </c>
      <c r="R85" t="s">
        <v>2043</v>
      </c>
      <c r="S85" s="11">
        <f t="shared" si="5"/>
        <v>42579</v>
      </c>
      <c r="T85" s="11">
        <f t="shared" si="6"/>
        <v>42601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6">
        <f t="shared" si="7"/>
        <v>111.1336898395722</v>
      </c>
      <c r="Q86" t="s">
        <v>2037</v>
      </c>
      <c r="R86" t="s">
        <v>2046</v>
      </c>
      <c r="S86" s="11">
        <f t="shared" si="5"/>
        <v>41118</v>
      </c>
      <c r="T86" s="11">
        <f t="shared" si="6"/>
        <v>41128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6">
        <f t="shared" si="7"/>
        <v>90.563380281690144</v>
      </c>
      <c r="Q87" t="s">
        <v>2035</v>
      </c>
      <c r="R87" t="s">
        <v>2045</v>
      </c>
      <c r="S87" s="11">
        <f t="shared" si="5"/>
        <v>40797</v>
      </c>
      <c r="T87" s="11">
        <f t="shared" si="6"/>
        <v>40805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6">
        <f t="shared" si="7"/>
        <v>61.108374384236456</v>
      </c>
      <c r="Q88" t="s">
        <v>2039</v>
      </c>
      <c r="R88" t="s">
        <v>2040</v>
      </c>
      <c r="S88" s="11">
        <f t="shared" si="5"/>
        <v>42128</v>
      </c>
      <c r="T88" s="11">
        <f t="shared" si="6"/>
        <v>42141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6">
        <f t="shared" si="7"/>
        <v>83.022941970310384</v>
      </c>
      <c r="Q89" t="s">
        <v>2035</v>
      </c>
      <c r="R89" t="s">
        <v>2036</v>
      </c>
      <c r="S89" s="11">
        <f t="shared" si="5"/>
        <v>40610</v>
      </c>
      <c r="T89" s="11">
        <f t="shared" si="6"/>
        <v>40621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6">
        <f t="shared" si="7"/>
        <v>110.76106194690266</v>
      </c>
      <c r="Q90" t="s">
        <v>2047</v>
      </c>
      <c r="R90" t="s">
        <v>2059</v>
      </c>
      <c r="S90" s="11">
        <f t="shared" si="5"/>
        <v>42110</v>
      </c>
      <c r="T90" s="11">
        <f t="shared" si="6"/>
        <v>42132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6">
        <f t="shared" si="7"/>
        <v>89.458333333333329</v>
      </c>
      <c r="Q91" t="s">
        <v>2039</v>
      </c>
      <c r="R91" t="s">
        <v>2040</v>
      </c>
      <c r="S91" s="11">
        <f t="shared" si="5"/>
        <v>40283</v>
      </c>
      <c r="T91" s="11">
        <f t="shared" si="6"/>
        <v>40285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6">
        <f t="shared" si="7"/>
        <v>57.849056603773583</v>
      </c>
      <c r="Q92" t="s">
        <v>2039</v>
      </c>
      <c r="R92" t="s">
        <v>2040</v>
      </c>
      <c r="S92" s="11">
        <f t="shared" si="5"/>
        <v>42425</v>
      </c>
      <c r="T92" s="11">
        <f t="shared" si="6"/>
        <v>42425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6">
        <f t="shared" si="7"/>
        <v>109.99705449189985</v>
      </c>
      <c r="Q93" t="s">
        <v>2047</v>
      </c>
      <c r="R93" t="s">
        <v>2059</v>
      </c>
      <c r="S93" s="11">
        <f t="shared" si="5"/>
        <v>42588</v>
      </c>
      <c r="T93" s="11">
        <f t="shared" si="6"/>
        <v>42616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6">
        <f t="shared" si="7"/>
        <v>103.96586345381526</v>
      </c>
      <c r="Q94" t="s">
        <v>2050</v>
      </c>
      <c r="R94" t="s">
        <v>2051</v>
      </c>
      <c r="S94" s="11">
        <f t="shared" si="5"/>
        <v>40352</v>
      </c>
      <c r="T94" s="11">
        <f t="shared" si="6"/>
        <v>40353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6">
        <f t="shared" si="7"/>
        <v>107.99508196721311</v>
      </c>
      <c r="Q95" t="s">
        <v>2039</v>
      </c>
      <c r="R95" t="s">
        <v>2040</v>
      </c>
      <c r="S95" s="11">
        <f t="shared" si="5"/>
        <v>41202</v>
      </c>
      <c r="T95" s="11">
        <f t="shared" si="6"/>
        <v>41206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6">
        <f t="shared" si="7"/>
        <v>48.927777777777777</v>
      </c>
      <c r="Q96" t="s">
        <v>2037</v>
      </c>
      <c r="R96" t="s">
        <v>2038</v>
      </c>
      <c r="S96" s="11">
        <f t="shared" si="5"/>
        <v>43562</v>
      </c>
      <c r="T96" s="11">
        <f t="shared" si="6"/>
        <v>43573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6">
        <f t="shared" si="7"/>
        <v>37.666666666666664</v>
      </c>
      <c r="Q97" t="s">
        <v>2041</v>
      </c>
      <c r="R97" t="s">
        <v>2042</v>
      </c>
      <c r="S97" s="11">
        <f t="shared" si="5"/>
        <v>43752</v>
      </c>
      <c r="T97" s="11">
        <f t="shared" si="6"/>
        <v>43759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6">
        <f t="shared" si="7"/>
        <v>64.999141999141997</v>
      </c>
      <c r="Q98" t="s">
        <v>2039</v>
      </c>
      <c r="R98" t="s">
        <v>2040</v>
      </c>
      <c r="S98" s="11">
        <f t="shared" si="5"/>
        <v>40612</v>
      </c>
      <c r="T98" s="11">
        <f t="shared" si="6"/>
        <v>40625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6">
        <f t="shared" si="7"/>
        <v>106.61061946902655</v>
      </c>
      <c r="Q99" t="s">
        <v>2033</v>
      </c>
      <c r="R99" t="s">
        <v>2034</v>
      </c>
      <c r="S99" s="11">
        <f t="shared" si="5"/>
        <v>42180</v>
      </c>
      <c r="T99" s="11">
        <f t="shared" si="6"/>
        <v>42234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6">
        <f t="shared" si="7"/>
        <v>27.009016393442622</v>
      </c>
      <c r="Q100" t="s">
        <v>2050</v>
      </c>
      <c r="R100" t="s">
        <v>2051</v>
      </c>
      <c r="S100" s="11">
        <f t="shared" si="5"/>
        <v>42212</v>
      </c>
      <c r="T100" s="11">
        <f t="shared" si="6"/>
        <v>42216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6">
        <f t="shared" si="7"/>
        <v>91.16463414634147</v>
      </c>
      <c r="Q101" t="s">
        <v>2039</v>
      </c>
      <c r="R101" t="s">
        <v>2040</v>
      </c>
      <c r="S101" s="11">
        <f t="shared" si="5"/>
        <v>41968</v>
      </c>
      <c r="T101" s="11">
        <f t="shared" si="6"/>
        <v>41997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6">
        <f t="shared" si="7"/>
        <v>1</v>
      </c>
      <c r="Q102" t="s">
        <v>2039</v>
      </c>
      <c r="R102" t="s">
        <v>2040</v>
      </c>
      <c r="S102" s="11">
        <f t="shared" si="5"/>
        <v>40835</v>
      </c>
      <c r="T102" s="11">
        <f t="shared" si="6"/>
        <v>40853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6">
        <f t="shared" si="7"/>
        <v>56.054878048780488</v>
      </c>
      <c r="Q103" t="s">
        <v>2035</v>
      </c>
      <c r="R103" t="s">
        <v>2043</v>
      </c>
      <c r="S103" s="11">
        <f t="shared" si="5"/>
        <v>42056</v>
      </c>
      <c r="T103" s="11">
        <f t="shared" si="6"/>
        <v>42063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6">
        <f t="shared" si="7"/>
        <v>31.017857142857142</v>
      </c>
      <c r="Q104" t="s">
        <v>2037</v>
      </c>
      <c r="R104" t="s">
        <v>2046</v>
      </c>
      <c r="S104" s="11">
        <f t="shared" si="5"/>
        <v>43234</v>
      </c>
      <c r="T104" s="11">
        <f t="shared" si="6"/>
        <v>43241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6">
        <f t="shared" si="7"/>
        <v>66.513513513513516</v>
      </c>
      <c r="Q105" t="s">
        <v>2035</v>
      </c>
      <c r="R105" t="s">
        <v>2043</v>
      </c>
      <c r="S105" s="11">
        <f t="shared" si="5"/>
        <v>40475</v>
      </c>
      <c r="T105" s="11">
        <f t="shared" si="6"/>
        <v>40484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6">
        <f t="shared" si="7"/>
        <v>89.005216484089729</v>
      </c>
      <c r="Q106" t="s">
        <v>2035</v>
      </c>
      <c r="R106" t="s">
        <v>2045</v>
      </c>
      <c r="S106" s="11">
        <f t="shared" si="5"/>
        <v>42878</v>
      </c>
      <c r="T106" s="11">
        <f t="shared" si="6"/>
        <v>42879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6">
        <f t="shared" si="7"/>
        <v>103.46315789473684</v>
      </c>
      <c r="Q107" t="s">
        <v>2037</v>
      </c>
      <c r="R107" t="s">
        <v>2038</v>
      </c>
      <c r="S107" s="11">
        <f t="shared" si="5"/>
        <v>41366</v>
      </c>
      <c r="T107" s="11">
        <f t="shared" si="6"/>
        <v>41384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6">
        <f t="shared" si="7"/>
        <v>95.278911564625844</v>
      </c>
      <c r="Q108" t="s">
        <v>2039</v>
      </c>
      <c r="R108" t="s">
        <v>2040</v>
      </c>
      <c r="S108" s="11">
        <f t="shared" si="5"/>
        <v>43716</v>
      </c>
      <c r="T108" s="11">
        <f t="shared" si="6"/>
        <v>43721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6">
        <f t="shared" si="7"/>
        <v>75.895348837209298</v>
      </c>
      <c r="Q109" t="s">
        <v>2039</v>
      </c>
      <c r="R109" t="s">
        <v>2040</v>
      </c>
      <c r="S109" s="11">
        <f t="shared" si="5"/>
        <v>43213</v>
      </c>
      <c r="T109" s="11">
        <f t="shared" si="6"/>
        <v>43230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6">
        <f t="shared" si="7"/>
        <v>107.57831325301204</v>
      </c>
      <c r="Q110" t="s">
        <v>2041</v>
      </c>
      <c r="R110" t="s">
        <v>2042</v>
      </c>
      <c r="S110" s="11">
        <f t="shared" si="5"/>
        <v>41005</v>
      </c>
      <c r="T110" s="11">
        <f t="shared" si="6"/>
        <v>41042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6">
        <f t="shared" si="7"/>
        <v>51.31666666666667</v>
      </c>
      <c r="Q111" t="s">
        <v>2041</v>
      </c>
      <c r="R111" t="s">
        <v>2060</v>
      </c>
      <c r="S111" s="11">
        <f t="shared" si="5"/>
        <v>41651</v>
      </c>
      <c r="T111" s="11">
        <f t="shared" si="6"/>
        <v>41653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6">
        <f t="shared" si="7"/>
        <v>71.983108108108112</v>
      </c>
      <c r="Q112" t="s">
        <v>2033</v>
      </c>
      <c r="R112" t="s">
        <v>2034</v>
      </c>
      <c r="S112" s="11">
        <f t="shared" si="5"/>
        <v>43354</v>
      </c>
      <c r="T112" s="11">
        <f t="shared" si="6"/>
        <v>43373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6">
        <f t="shared" si="7"/>
        <v>108.95414201183432</v>
      </c>
      <c r="Q113" t="s">
        <v>2047</v>
      </c>
      <c r="R113" t="s">
        <v>2056</v>
      </c>
      <c r="S113" s="11">
        <f t="shared" si="5"/>
        <v>41174</v>
      </c>
      <c r="T113" s="11">
        <f t="shared" si="6"/>
        <v>41180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6">
        <f t="shared" si="7"/>
        <v>35</v>
      </c>
      <c r="Q114" t="s">
        <v>2037</v>
      </c>
      <c r="R114" t="s">
        <v>2038</v>
      </c>
      <c r="S114" s="11">
        <f t="shared" si="5"/>
        <v>41875</v>
      </c>
      <c r="T114" s="11">
        <f t="shared" si="6"/>
        <v>41890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6">
        <f t="shared" si="7"/>
        <v>94.938931297709928</v>
      </c>
      <c r="Q115" t="s">
        <v>2033</v>
      </c>
      <c r="R115" t="s">
        <v>2034</v>
      </c>
      <c r="S115" s="11">
        <f t="shared" si="5"/>
        <v>42990</v>
      </c>
      <c r="T115" s="11">
        <f t="shared" si="6"/>
        <v>42997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6">
        <f t="shared" si="7"/>
        <v>109.65079365079364</v>
      </c>
      <c r="Q116" t="s">
        <v>2037</v>
      </c>
      <c r="R116" t="s">
        <v>2046</v>
      </c>
      <c r="S116" s="11">
        <f t="shared" si="5"/>
        <v>43564</v>
      </c>
      <c r="T116" s="11">
        <f t="shared" si="6"/>
        <v>43565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6">
        <f t="shared" si="7"/>
        <v>44.001815980629537</v>
      </c>
      <c r="Q117" t="s">
        <v>2047</v>
      </c>
      <c r="R117" t="s">
        <v>2053</v>
      </c>
      <c r="S117" s="11">
        <f t="shared" si="5"/>
        <v>43056</v>
      </c>
      <c r="T117" s="11">
        <f t="shared" si="6"/>
        <v>43091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6">
        <f t="shared" si="7"/>
        <v>86.794520547945211</v>
      </c>
      <c r="Q118" t="s">
        <v>2039</v>
      </c>
      <c r="R118" t="s">
        <v>2040</v>
      </c>
      <c r="S118" s="11">
        <f t="shared" si="5"/>
        <v>42265</v>
      </c>
      <c r="T118" s="11">
        <f t="shared" si="6"/>
        <v>42266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6">
        <f t="shared" si="7"/>
        <v>30.992727272727272</v>
      </c>
      <c r="Q119" t="s">
        <v>2041</v>
      </c>
      <c r="R119" t="s">
        <v>2060</v>
      </c>
      <c r="S119" s="11">
        <f t="shared" si="5"/>
        <v>40808</v>
      </c>
      <c r="T119" s="11">
        <f t="shared" si="6"/>
        <v>40814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6">
        <f t="shared" si="7"/>
        <v>94.791044776119406</v>
      </c>
      <c r="Q120" t="s">
        <v>2054</v>
      </c>
      <c r="R120" t="s">
        <v>2055</v>
      </c>
      <c r="S120" s="11">
        <f t="shared" si="5"/>
        <v>41665</v>
      </c>
      <c r="T120" s="11">
        <f t="shared" si="6"/>
        <v>41671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6">
        <f t="shared" si="7"/>
        <v>69.79220779220779</v>
      </c>
      <c r="Q121" t="s">
        <v>2041</v>
      </c>
      <c r="R121" t="s">
        <v>2042</v>
      </c>
      <c r="S121" s="11">
        <f t="shared" si="5"/>
        <v>41806</v>
      </c>
      <c r="T121" s="11">
        <f t="shared" si="6"/>
        <v>41823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6">
        <f t="shared" si="7"/>
        <v>63.003367003367003</v>
      </c>
      <c r="Q122" t="s">
        <v>2050</v>
      </c>
      <c r="R122" t="s">
        <v>2061</v>
      </c>
      <c r="S122" s="11">
        <f t="shared" si="5"/>
        <v>42111</v>
      </c>
      <c r="T122" s="11">
        <f t="shared" si="6"/>
        <v>42115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6">
        <f t="shared" si="7"/>
        <v>110.0343300110742</v>
      </c>
      <c r="Q123" t="s">
        <v>2050</v>
      </c>
      <c r="R123" t="s">
        <v>2051</v>
      </c>
      <c r="S123" s="11">
        <f t="shared" si="5"/>
        <v>41917</v>
      </c>
      <c r="T123" s="11">
        <f t="shared" si="6"/>
        <v>41930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6">
        <f t="shared" si="7"/>
        <v>25.997933274284026</v>
      </c>
      <c r="Q124" t="s">
        <v>2047</v>
      </c>
      <c r="R124" t="s">
        <v>2053</v>
      </c>
      <c r="S124" s="11">
        <f t="shared" si="5"/>
        <v>41970</v>
      </c>
      <c r="T124" s="11">
        <f t="shared" si="6"/>
        <v>41997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6">
        <f t="shared" si="7"/>
        <v>49.987915407854985</v>
      </c>
      <c r="Q125" t="s">
        <v>2039</v>
      </c>
      <c r="R125" t="s">
        <v>2040</v>
      </c>
      <c r="S125" s="11">
        <f t="shared" si="5"/>
        <v>42332</v>
      </c>
      <c r="T125" s="11">
        <f t="shared" si="6"/>
        <v>42335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6">
        <f t="shared" si="7"/>
        <v>101.72340425531915</v>
      </c>
      <c r="Q126" t="s">
        <v>2054</v>
      </c>
      <c r="R126" t="s">
        <v>2055</v>
      </c>
      <c r="S126" s="11">
        <f t="shared" si="5"/>
        <v>43598</v>
      </c>
      <c r="T126" s="11">
        <f t="shared" si="6"/>
        <v>43651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6">
        <f t="shared" si="7"/>
        <v>47.083333333333336</v>
      </c>
      <c r="Q127" t="s">
        <v>2039</v>
      </c>
      <c r="R127" t="s">
        <v>2040</v>
      </c>
      <c r="S127" s="11">
        <f t="shared" si="5"/>
        <v>43362</v>
      </c>
      <c r="T127" s="11">
        <f t="shared" si="6"/>
        <v>43366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6">
        <f t="shared" si="7"/>
        <v>89.944444444444443</v>
      </c>
      <c r="Q128" t="s">
        <v>2039</v>
      </c>
      <c r="R128" t="s">
        <v>2040</v>
      </c>
      <c r="S128" s="11">
        <f t="shared" si="5"/>
        <v>42596</v>
      </c>
      <c r="T128" s="11">
        <f t="shared" si="6"/>
        <v>42624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6">
        <f t="shared" si="7"/>
        <v>78.96875</v>
      </c>
      <c r="Q129" t="s">
        <v>2039</v>
      </c>
      <c r="R129" t="s">
        <v>2040</v>
      </c>
      <c r="S129" s="11">
        <f t="shared" si="5"/>
        <v>40310</v>
      </c>
      <c r="T129" s="11">
        <f t="shared" si="6"/>
        <v>40313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6">
        <f t="shared" si="7"/>
        <v>80.067669172932327</v>
      </c>
      <c r="Q130" t="s">
        <v>2035</v>
      </c>
      <c r="R130" t="s">
        <v>2036</v>
      </c>
      <c r="S130" s="11">
        <f t="shared" si="5"/>
        <v>40417</v>
      </c>
      <c r="T130" s="11">
        <f t="shared" si="6"/>
        <v>40430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6">
        <f t="shared" si="7"/>
        <v>86.472727272727269</v>
      </c>
      <c r="Q131" t="s">
        <v>2033</v>
      </c>
      <c r="R131" t="s">
        <v>2034</v>
      </c>
      <c r="S131" s="11">
        <f t="shared" ref="S131:S194" si="9">INT(((J131/60)/60)/24)+DATE(1970,1,1)</f>
        <v>42038</v>
      </c>
      <c r="T131" s="11">
        <f t="shared" ref="T131:T194" si="10">INT(((K131/60)/60)/24)+DATE(1970,1,1)</f>
        <v>42063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6">
        <f t="shared" ref="P132:P195" si="11">E132/G132</f>
        <v>28.001876172607879</v>
      </c>
      <c r="Q132" t="s">
        <v>2041</v>
      </c>
      <c r="R132" t="s">
        <v>2044</v>
      </c>
      <c r="S132" s="11">
        <f t="shared" si="9"/>
        <v>40842</v>
      </c>
      <c r="T132" s="11">
        <f t="shared" si="10"/>
        <v>40858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6">
        <f t="shared" si="11"/>
        <v>67.996725337699544</v>
      </c>
      <c r="Q133" t="s">
        <v>2037</v>
      </c>
      <c r="R133" t="s">
        <v>2038</v>
      </c>
      <c r="S133" s="11">
        <f t="shared" si="9"/>
        <v>41607</v>
      </c>
      <c r="T133" s="11">
        <f t="shared" si="10"/>
        <v>41620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6">
        <f t="shared" si="11"/>
        <v>43.078651685393261</v>
      </c>
      <c r="Q134" t="s">
        <v>2039</v>
      </c>
      <c r="R134" t="s">
        <v>2040</v>
      </c>
      <c r="S134" s="11">
        <f t="shared" si="9"/>
        <v>43112</v>
      </c>
      <c r="T134" s="11">
        <f t="shared" si="10"/>
        <v>43128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6">
        <f t="shared" si="11"/>
        <v>87.95597484276729</v>
      </c>
      <c r="Q135" t="s">
        <v>2035</v>
      </c>
      <c r="R135" t="s">
        <v>2062</v>
      </c>
      <c r="S135" s="11">
        <f t="shared" si="9"/>
        <v>40767</v>
      </c>
      <c r="T135" s="11">
        <f t="shared" si="10"/>
        <v>40789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6">
        <f t="shared" si="11"/>
        <v>94.987234042553197</v>
      </c>
      <c r="Q136" t="s">
        <v>2041</v>
      </c>
      <c r="R136" t="s">
        <v>2042</v>
      </c>
      <c r="S136" s="11">
        <f t="shared" si="9"/>
        <v>40713</v>
      </c>
      <c r="T136" s="11">
        <f t="shared" si="10"/>
        <v>40762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6">
        <f t="shared" si="11"/>
        <v>46.905982905982903</v>
      </c>
      <c r="Q137" t="s">
        <v>2039</v>
      </c>
      <c r="R137" t="s">
        <v>2040</v>
      </c>
      <c r="S137" s="11">
        <f t="shared" si="9"/>
        <v>41340</v>
      </c>
      <c r="T137" s="11">
        <f t="shared" si="10"/>
        <v>41345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6">
        <f t="shared" si="11"/>
        <v>46.913793103448278</v>
      </c>
      <c r="Q138" t="s">
        <v>2041</v>
      </c>
      <c r="R138" t="s">
        <v>2044</v>
      </c>
      <c r="S138" s="11">
        <f t="shared" si="9"/>
        <v>41797</v>
      </c>
      <c r="T138" s="11">
        <f t="shared" si="10"/>
        <v>41809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6">
        <f t="shared" si="11"/>
        <v>94.24</v>
      </c>
      <c r="Q139" t="s">
        <v>2047</v>
      </c>
      <c r="R139" t="s">
        <v>2048</v>
      </c>
      <c r="S139" s="11">
        <f t="shared" si="9"/>
        <v>40457</v>
      </c>
      <c r="T139" s="11">
        <f t="shared" si="10"/>
        <v>40463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6">
        <f t="shared" si="11"/>
        <v>80.139130434782615</v>
      </c>
      <c r="Q140" t="s">
        <v>2050</v>
      </c>
      <c r="R140" t="s">
        <v>2061</v>
      </c>
      <c r="S140" s="11">
        <f t="shared" si="9"/>
        <v>41180</v>
      </c>
      <c r="T140" s="11">
        <f t="shared" si="10"/>
        <v>41186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6">
        <f t="shared" si="11"/>
        <v>59.036809815950917</v>
      </c>
      <c r="Q141" t="s">
        <v>2037</v>
      </c>
      <c r="R141" t="s">
        <v>2046</v>
      </c>
      <c r="S141" s="11">
        <f t="shared" si="9"/>
        <v>42115</v>
      </c>
      <c r="T141" s="11">
        <f t="shared" si="10"/>
        <v>42131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6">
        <f t="shared" si="11"/>
        <v>65.989247311827953</v>
      </c>
      <c r="Q142" t="s">
        <v>2041</v>
      </c>
      <c r="R142" t="s">
        <v>2042</v>
      </c>
      <c r="S142" s="11">
        <f t="shared" si="9"/>
        <v>43156</v>
      </c>
      <c r="T142" s="11">
        <f t="shared" si="10"/>
        <v>43161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6">
        <f t="shared" si="11"/>
        <v>60.992530345471522</v>
      </c>
      <c r="Q143" t="s">
        <v>2037</v>
      </c>
      <c r="R143" t="s">
        <v>2038</v>
      </c>
      <c r="S143" s="11">
        <f t="shared" si="9"/>
        <v>42167</v>
      </c>
      <c r="T143" s="11">
        <f t="shared" si="10"/>
        <v>42173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6">
        <f t="shared" si="11"/>
        <v>98.307692307692307</v>
      </c>
      <c r="Q144" t="s">
        <v>2037</v>
      </c>
      <c r="R144" t="s">
        <v>2038</v>
      </c>
      <c r="S144" s="11">
        <f t="shared" si="9"/>
        <v>41005</v>
      </c>
      <c r="T144" s="11">
        <f t="shared" si="10"/>
        <v>41046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6">
        <f t="shared" si="11"/>
        <v>104.6</v>
      </c>
      <c r="Q145" t="s">
        <v>2035</v>
      </c>
      <c r="R145" t="s">
        <v>2045</v>
      </c>
      <c r="S145" s="11">
        <f t="shared" si="9"/>
        <v>40357</v>
      </c>
      <c r="T145" s="11">
        <f t="shared" si="10"/>
        <v>40377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6">
        <f t="shared" si="11"/>
        <v>86.066666666666663</v>
      </c>
      <c r="Q146" t="s">
        <v>2039</v>
      </c>
      <c r="R146" t="s">
        <v>2040</v>
      </c>
      <c r="S146" s="11">
        <f t="shared" si="9"/>
        <v>43633</v>
      </c>
      <c r="T146" s="11">
        <f t="shared" si="10"/>
        <v>43641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6">
        <f t="shared" si="11"/>
        <v>76.989583333333329</v>
      </c>
      <c r="Q147" t="s">
        <v>2037</v>
      </c>
      <c r="R147" t="s">
        <v>2046</v>
      </c>
      <c r="S147" s="11">
        <f t="shared" si="9"/>
        <v>41889</v>
      </c>
      <c r="T147" s="11">
        <f t="shared" si="10"/>
        <v>41894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6">
        <f t="shared" si="11"/>
        <v>29.764705882352942</v>
      </c>
      <c r="Q148" t="s">
        <v>2039</v>
      </c>
      <c r="R148" t="s">
        <v>2040</v>
      </c>
      <c r="S148" s="11">
        <f t="shared" si="9"/>
        <v>40855</v>
      </c>
      <c r="T148" s="11">
        <f t="shared" si="10"/>
        <v>40875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6">
        <f t="shared" si="11"/>
        <v>46.91959798994975</v>
      </c>
      <c r="Q149" t="s">
        <v>2039</v>
      </c>
      <c r="R149" t="s">
        <v>2040</v>
      </c>
      <c r="S149" s="11">
        <f t="shared" si="9"/>
        <v>42534</v>
      </c>
      <c r="T149" s="11">
        <f t="shared" si="10"/>
        <v>42540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6">
        <f t="shared" si="11"/>
        <v>105.18691588785046</v>
      </c>
      <c r="Q150" t="s">
        <v>2037</v>
      </c>
      <c r="R150" t="s">
        <v>2046</v>
      </c>
      <c r="S150" s="11">
        <f t="shared" si="9"/>
        <v>42941</v>
      </c>
      <c r="T150" s="11">
        <f t="shared" si="10"/>
        <v>42950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6">
        <f t="shared" si="11"/>
        <v>69.907692307692301</v>
      </c>
      <c r="Q151" t="s">
        <v>2035</v>
      </c>
      <c r="R151" t="s">
        <v>2045</v>
      </c>
      <c r="S151" s="11">
        <f t="shared" si="9"/>
        <v>41275</v>
      </c>
      <c r="T151" s="11">
        <f t="shared" si="10"/>
        <v>41327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6">
        <f t="shared" si="11"/>
        <v>1</v>
      </c>
      <c r="Q152" t="s">
        <v>2035</v>
      </c>
      <c r="R152" t="s">
        <v>2036</v>
      </c>
      <c r="S152" s="11">
        <f t="shared" si="9"/>
        <v>43450</v>
      </c>
      <c r="T152" s="11">
        <f t="shared" si="10"/>
        <v>43451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6">
        <f t="shared" si="11"/>
        <v>60.011588275391958</v>
      </c>
      <c r="Q153" t="s">
        <v>2035</v>
      </c>
      <c r="R153" t="s">
        <v>2043</v>
      </c>
      <c r="S153" s="11">
        <f t="shared" si="9"/>
        <v>41799</v>
      </c>
      <c r="T153" s="11">
        <f t="shared" si="10"/>
        <v>41850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6">
        <f t="shared" si="11"/>
        <v>52.006220379146917</v>
      </c>
      <c r="Q154" t="s">
        <v>2035</v>
      </c>
      <c r="R154" t="s">
        <v>2045</v>
      </c>
      <c r="S154" s="11">
        <f t="shared" si="9"/>
        <v>42783</v>
      </c>
      <c r="T154" s="11">
        <f t="shared" si="10"/>
        <v>42790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6">
        <f t="shared" si="11"/>
        <v>31.000176025347649</v>
      </c>
      <c r="Q155" t="s">
        <v>2039</v>
      </c>
      <c r="R155" t="s">
        <v>2040</v>
      </c>
      <c r="S155" s="11">
        <f t="shared" si="9"/>
        <v>41201</v>
      </c>
      <c r="T155" s="11">
        <f t="shared" si="10"/>
        <v>41207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6">
        <f t="shared" si="11"/>
        <v>95.042492917847028</v>
      </c>
      <c r="Q156" t="s">
        <v>2035</v>
      </c>
      <c r="R156" t="s">
        <v>2045</v>
      </c>
      <c r="S156" s="11">
        <f t="shared" si="9"/>
        <v>42502</v>
      </c>
      <c r="T156" s="11">
        <f t="shared" si="10"/>
        <v>42525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6">
        <f t="shared" si="11"/>
        <v>75.968174204355108</v>
      </c>
      <c r="Q157" t="s">
        <v>2039</v>
      </c>
      <c r="R157" t="s">
        <v>2040</v>
      </c>
      <c r="S157" s="11">
        <f t="shared" si="9"/>
        <v>40262</v>
      </c>
      <c r="T157" s="11">
        <f t="shared" si="10"/>
        <v>40277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6">
        <f t="shared" si="11"/>
        <v>71.013192612137203</v>
      </c>
      <c r="Q158" t="s">
        <v>2035</v>
      </c>
      <c r="R158" t="s">
        <v>2036</v>
      </c>
      <c r="S158" s="11">
        <f t="shared" si="9"/>
        <v>43743</v>
      </c>
      <c r="T158" s="11">
        <f t="shared" si="10"/>
        <v>43767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6">
        <f t="shared" si="11"/>
        <v>73.733333333333334</v>
      </c>
      <c r="Q159" t="s">
        <v>2054</v>
      </c>
      <c r="R159" t="s">
        <v>2055</v>
      </c>
      <c r="S159" s="11">
        <f t="shared" si="9"/>
        <v>41638</v>
      </c>
      <c r="T159" s="11">
        <f t="shared" si="10"/>
        <v>41650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6">
        <f t="shared" si="11"/>
        <v>113.17073170731707</v>
      </c>
      <c r="Q160" t="s">
        <v>2035</v>
      </c>
      <c r="R160" t="s">
        <v>2036</v>
      </c>
      <c r="S160" s="11">
        <f t="shared" si="9"/>
        <v>42346</v>
      </c>
      <c r="T160" s="11">
        <f t="shared" si="10"/>
        <v>42347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6">
        <f t="shared" si="11"/>
        <v>105.00933552992861</v>
      </c>
      <c r="Q161" t="s">
        <v>2039</v>
      </c>
      <c r="R161" t="s">
        <v>2040</v>
      </c>
      <c r="S161" s="11">
        <f t="shared" si="9"/>
        <v>43551</v>
      </c>
      <c r="T161" s="11">
        <f t="shared" si="10"/>
        <v>43569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6">
        <f t="shared" si="11"/>
        <v>79.176829268292678</v>
      </c>
      <c r="Q162" t="s">
        <v>2037</v>
      </c>
      <c r="R162" t="s">
        <v>2046</v>
      </c>
      <c r="S162" s="11">
        <f t="shared" si="9"/>
        <v>43582</v>
      </c>
      <c r="T162" s="11">
        <f t="shared" si="10"/>
        <v>43598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6">
        <f t="shared" si="11"/>
        <v>57.333333333333336</v>
      </c>
      <c r="Q163" t="s">
        <v>2037</v>
      </c>
      <c r="R163" t="s">
        <v>2038</v>
      </c>
      <c r="S163" s="11">
        <f t="shared" si="9"/>
        <v>42270</v>
      </c>
      <c r="T163" s="11">
        <f t="shared" si="10"/>
        <v>42276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6">
        <f t="shared" si="11"/>
        <v>58.178343949044589</v>
      </c>
      <c r="Q164" t="s">
        <v>2035</v>
      </c>
      <c r="R164" t="s">
        <v>2036</v>
      </c>
      <c r="S164" s="11">
        <f t="shared" si="9"/>
        <v>43442</v>
      </c>
      <c r="T164" s="11">
        <f t="shared" si="10"/>
        <v>43472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6">
        <f t="shared" si="11"/>
        <v>36.032520325203251</v>
      </c>
      <c r="Q165" t="s">
        <v>2054</v>
      </c>
      <c r="R165" t="s">
        <v>2055</v>
      </c>
      <c r="S165" s="11">
        <f t="shared" si="9"/>
        <v>43028</v>
      </c>
      <c r="T165" s="11">
        <f t="shared" si="10"/>
        <v>43077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6">
        <f t="shared" si="11"/>
        <v>107.99068767908309</v>
      </c>
      <c r="Q166" t="s">
        <v>2039</v>
      </c>
      <c r="R166" t="s">
        <v>2040</v>
      </c>
      <c r="S166" s="11">
        <f t="shared" si="9"/>
        <v>43016</v>
      </c>
      <c r="T166" s="11">
        <f t="shared" si="10"/>
        <v>43017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6">
        <f t="shared" si="11"/>
        <v>44.005985634477256</v>
      </c>
      <c r="Q167" t="s">
        <v>2037</v>
      </c>
      <c r="R167" t="s">
        <v>2038</v>
      </c>
      <c r="S167" s="11">
        <f t="shared" si="9"/>
        <v>42948</v>
      </c>
      <c r="T167" s="11">
        <f t="shared" si="10"/>
        <v>42980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6">
        <f t="shared" si="11"/>
        <v>55.077868852459019</v>
      </c>
      <c r="Q168" t="s">
        <v>2054</v>
      </c>
      <c r="R168" t="s">
        <v>2055</v>
      </c>
      <c r="S168" s="11">
        <f t="shared" si="9"/>
        <v>40534</v>
      </c>
      <c r="T168" s="11">
        <f t="shared" si="10"/>
        <v>40538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6">
        <f t="shared" si="11"/>
        <v>74</v>
      </c>
      <c r="Q169" t="s">
        <v>2039</v>
      </c>
      <c r="R169" t="s">
        <v>2040</v>
      </c>
      <c r="S169" s="11">
        <f t="shared" si="9"/>
        <v>41435</v>
      </c>
      <c r="T169" s="11">
        <f t="shared" si="10"/>
        <v>41445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6">
        <f t="shared" si="11"/>
        <v>41.996858638743454</v>
      </c>
      <c r="Q170" t="s">
        <v>2035</v>
      </c>
      <c r="R170" t="s">
        <v>2045</v>
      </c>
      <c r="S170" s="11">
        <f t="shared" si="9"/>
        <v>43518</v>
      </c>
      <c r="T170" s="11">
        <f t="shared" si="10"/>
        <v>43541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6">
        <f t="shared" si="11"/>
        <v>77.988161010260455</v>
      </c>
      <c r="Q171" t="s">
        <v>2041</v>
      </c>
      <c r="R171" t="s">
        <v>2052</v>
      </c>
      <c r="S171" s="11">
        <f t="shared" si="9"/>
        <v>41077</v>
      </c>
      <c r="T171" s="11">
        <f t="shared" si="10"/>
        <v>41105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6">
        <f t="shared" si="11"/>
        <v>82.507462686567166</v>
      </c>
      <c r="Q172" t="s">
        <v>2035</v>
      </c>
      <c r="R172" t="s">
        <v>2045</v>
      </c>
      <c r="S172" s="11">
        <f t="shared" si="9"/>
        <v>42950</v>
      </c>
      <c r="T172" s="11">
        <f t="shared" si="10"/>
        <v>42957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6">
        <f t="shared" si="11"/>
        <v>104.2</v>
      </c>
      <c r="Q173" t="s">
        <v>2047</v>
      </c>
      <c r="R173" t="s">
        <v>2059</v>
      </c>
      <c r="S173" s="11">
        <f t="shared" si="9"/>
        <v>41718</v>
      </c>
      <c r="T173" s="11">
        <f t="shared" si="10"/>
        <v>41740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6">
        <f t="shared" si="11"/>
        <v>25.5</v>
      </c>
      <c r="Q174" t="s">
        <v>2041</v>
      </c>
      <c r="R174" t="s">
        <v>2042</v>
      </c>
      <c r="S174" s="11">
        <f t="shared" si="9"/>
        <v>41839</v>
      </c>
      <c r="T174" s="11">
        <f t="shared" si="10"/>
        <v>41854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6">
        <f t="shared" si="11"/>
        <v>100.98334401024984</v>
      </c>
      <c r="Q175" t="s">
        <v>2039</v>
      </c>
      <c r="R175" t="s">
        <v>2040</v>
      </c>
      <c r="S175" s="11">
        <f t="shared" si="9"/>
        <v>41412</v>
      </c>
      <c r="T175" s="11">
        <f t="shared" si="10"/>
        <v>41418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6">
        <f t="shared" si="11"/>
        <v>111.83333333333333</v>
      </c>
      <c r="Q176" t="s">
        <v>2037</v>
      </c>
      <c r="R176" t="s">
        <v>2046</v>
      </c>
      <c r="S176" s="11">
        <f t="shared" si="9"/>
        <v>42282</v>
      </c>
      <c r="T176" s="11">
        <f t="shared" si="10"/>
        <v>42283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6">
        <f t="shared" si="11"/>
        <v>41.999115044247787</v>
      </c>
      <c r="Q177" t="s">
        <v>2039</v>
      </c>
      <c r="R177" t="s">
        <v>2040</v>
      </c>
      <c r="S177" s="11">
        <f t="shared" si="9"/>
        <v>42613</v>
      </c>
      <c r="T177" s="11">
        <f t="shared" si="10"/>
        <v>42632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6">
        <f t="shared" si="11"/>
        <v>110.05115089514067</v>
      </c>
      <c r="Q178" t="s">
        <v>2039</v>
      </c>
      <c r="R178" t="s">
        <v>2040</v>
      </c>
      <c r="S178" s="11">
        <f t="shared" si="9"/>
        <v>42616</v>
      </c>
      <c r="T178" s="11">
        <f t="shared" si="10"/>
        <v>42625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6">
        <f t="shared" si="11"/>
        <v>58.997079225994888</v>
      </c>
      <c r="Q179" t="s">
        <v>2039</v>
      </c>
      <c r="R179" t="s">
        <v>2040</v>
      </c>
      <c r="S179" s="11">
        <f t="shared" si="9"/>
        <v>40497</v>
      </c>
      <c r="T179" s="11">
        <f t="shared" si="10"/>
        <v>40522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6">
        <f t="shared" si="11"/>
        <v>32.985714285714288</v>
      </c>
      <c r="Q180" t="s">
        <v>2033</v>
      </c>
      <c r="R180" t="s">
        <v>2034</v>
      </c>
      <c r="S180" s="11">
        <f t="shared" si="9"/>
        <v>42999</v>
      </c>
      <c r="T180" s="11">
        <f t="shared" si="10"/>
        <v>43008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6">
        <f t="shared" si="11"/>
        <v>45.005654509471306</v>
      </c>
      <c r="Q181" t="s">
        <v>2039</v>
      </c>
      <c r="R181" t="s">
        <v>2040</v>
      </c>
      <c r="S181" s="11">
        <f t="shared" si="9"/>
        <v>41350</v>
      </c>
      <c r="T181" s="11">
        <f t="shared" si="10"/>
        <v>41351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6">
        <f t="shared" si="11"/>
        <v>81.98196487897485</v>
      </c>
      <c r="Q182" t="s">
        <v>2037</v>
      </c>
      <c r="R182" t="s">
        <v>2046</v>
      </c>
      <c r="S182" s="11">
        <f t="shared" si="9"/>
        <v>40259</v>
      </c>
      <c r="T182" s="11">
        <f t="shared" si="10"/>
        <v>40264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6">
        <f t="shared" si="11"/>
        <v>39.080882352941174</v>
      </c>
      <c r="Q183" t="s">
        <v>2037</v>
      </c>
      <c r="R183" t="s">
        <v>2038</v>
      </c>
      <c r="S183" s="11">
        <f t="shared" si="9"/>
        <v>43012</v>
      </c>
      <c r="T183" s="11">
        <f t="shared" si="10"/>
        <v>43030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6">
        <f t="shared" si="11"/>
        <v>58.996383363471971</v>
      </c>
      <c r="Q184" t="s">
        <v>2039</v>
      </c>
      <c r="R184" t="s">
        <v>2040</v>
      </c>
      <c r="S184" s="11">
        <f t="shared" si="9"/>
        <v>43631</v>
      </c>
      <c r="T184" s="11">
        <f t="shared" si="10"/>
        <v>43647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6">
        <f t="shared" si="11"/>
        <v>40.988372093023258</v>
      </c>
      <c r="Q185" t="s">
        <v>2035</v>
      </c>
      <c r="R185" t="s">
        <v>2036</v>
      </c>
      <c r="S185" s="11">
        <f t="shared" si="9"/>
        <v>40430</v>
      </c>
      <c r="T185" s="11">
        <f t="shared" si="10"/>
        <v>40443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6">
        <f t="shared" si="11"/>
        <v>31.029411764705884</v>
      </c>
      <c r="Q186" t="s">
        <v>2039</v>
      </c>
      <c r="R186" t="s">
        <v>2040</v>
      </c>
      <c r="S186" s="11">
        <f t="shared" si="9"/>
        <v>43588</v>
      </c>
      <c r="T186" s="11">
        <f t="shared" si="10"/>
        <v>43589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6">
        <f t="shared" si="11"/>
        <v>37.789473684210527</v>
      </c>
      <c r="Q187" t="s">
        <v>2041</v>
      </c>
      <c r="R187" t="s">
        <v>2060</v>
      </c>
      <c r="S187" s="11">
        <f t="shared" si="9"/>
        <v>43233</v>
      </c>
      <c r="T187" s="11">
        <f t="shared" si="10"/>
        <v>43244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6">
        <f t="shared" si="11"/>
        <v>32.006772009029348</v>
      </c>
      <c r="Q188" t="s">
        <v>2039</v>
      </c>
      <c r="R188" t="s">
        <v>2040</v>
      </c>
      <c r="S188" s="11">
        <f t="shared" si="9"/>
        <v>41782</v>
      </c>
      <c r="T188" s="11">
        <f t="shared" si="10"/>
        <v>41797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6">
        <f t="shared" si="11"/>
        <v>95.966712898751737</v>
      </c>
      <c r="Q189" t="s">
        <v>2041</v>
      </c>
      <c r="R189" t="s">
        <v>2052</v>
      </c>
      <c r="S189" s="11">
        <f t="shared" si="9"/>
        <v>41328</v>
      </c>
      <c r="T189" s="11">
        <f t="shared" si="10"/>
        <v>41356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6">
        <f t="shared" si="11"/>
        <v>75</v>
      </c>
      <c r="Q190" t="s">
        <v>2039</v>
      </c>
      <c r="R190" t="s">
        <v>2040</v>
      </c>
      <c r="S190" s="11">
        <f t="shared" si="9"/>
        <v>41975</v>
      </c>
      <c r="T190" s="11">
        <f t="shared" si="10"/>
        <v>41976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6">
        <f t="shared" si="11"/>
        <v>102.0498866213152</v>
      </c>
      <c r="Q191" t="s">
        <v>2039</v>
      </c>
      <c r="R191" t="s">
        <v>2040</v>
      </c>
      <c r="S191" s="11">
        <f t="shared" si="9"/>
        <v>42433</v>
      </c>
      <c r="T191" s="11">
        <f t="shared" si="10"/>
        <v>42433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6">
        <f t="shared" si="11"/>
        <v>105.75</v>
      </c>
      <c r="Q192" t="s">
        <v>2039</v>
      </c>
      <c r="R192" t="s">
        <v>2040</v>
      </c>
      <c r="S192" s="11">
        <f t="shared" si="9"/>
        <v>41429</v>
      </c>
      <c r="T192" s="11">
        <f t="shared" si="10"/>
        <v>41430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6">
        <f t="shared" si="11"/>
        <v>37.069767441860463</v>
      </c>
      <c r="Q193" t="s">
        <v>2039</v>
      </c>
      <c r="R193" t="s">
        <v>2040</v>
      </c>
      <c r="S193" s="11">
        <f t="shared" si="9"/>
        <v>43536</v>
      </c>
      <c r="T193" s="11">
        <f t="shared" si="10"/>
        <v>43539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6">
        <f t="shared" si="11"/>
        <v>35.049382716049379</v>
      </c>
      <c r="Q194" t="s">
        <v>2035</v>
      </c>
      <c r="R194" t="s">
        <v>2036</v>
      </c>
      <c r="S194" s="11">
        <f t="shared" si="9"/>
        <v>41817</v>
      </c>
      <c r="T194" s="11">
        <f t="shared" si="10"/>
        <v>41821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6">
        <f t="shared" si="11"/>
        <v>46.338461538461537</v>
      </c>
      <c r="Q195" t="s">
        <v>2035</v>
      </c>
      <c r="R195" t="s">
        <v>2045</v>
      </c>
      <c r="S195" s="11">
        <f t="shared" ref="S195:S258" si="13">INT(((J195/60)/60)/24)+DATE(1970,1,1)</f>
        <v>43198</v>
      </c>
      <c r="T195" s="11">
        <f t="shared" ref="T195:T258" si="14">INT(((K195/60)/60)/24)+DATE(1970,1,1)</f>
        <v>43202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6">
        <f t="shared" ref="P196:P259" si="15">E196/G196</f>
        <v>69.174603174603178</v>
      </c>
      <c r="Q196" t="s">
        <v>2035</v>
      </c>
      <c r="R196" t="s">
        <v>2057</v>
      </c>
      <c r="S196" s="11">
        <f t="shared" si="13"/>
        <v>42261</v>
      </c>
      <c r="T196" s="11">
        <f t="shared" si="14"/>
        <v>42277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6">
        <f t="shared" si="15"/>
        <v>109.07824427480917</v>
      </c>
      <c r="Q197" t="s">
        <v>2035</v>
      </c>
      <c r="R197" t="s">
        <v>2043</v>
      </c>
      <c r="S197" s="11">
        <f t="shared" si="13"/>
        <v>43310</v>
      </c>
      <c r="T197" s="11">
        <f t="shared" si="14"/>
        <v>43317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6">
        <f t="shared" si="15"/>
        <v>51.78</v>
      </c>
      <c r="Q198" t="s">
        <v>2037</v>
      </c>
      <c r="R198" t="s">
        <v>2046</v>
      </c>
      <c r="S198" s="11">
        <f t="shared" si="13"/>
        <v>42616</v>
      </c>
      <c r="T198" s="11">
        <f t="shared" si="14"/>
        <v>42635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6">
        <f t="shared" si="15"/>
        <v>82.010055304172951</v>
      </c>
      <c r="Q199" t="s">
        <v>2041</v>
      </c>
      <c r="R199" t="s">
        <v>2044</v>
      </c>
      <c r="S199" s="11">
        <f t="shared" si="13"/>
        <v>42909</v>
      </c>
      <c r="T199" s="11">
        <f t="shared" si="14"/>
        <v>42923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6">
        <f t="shared" si="15"/>
        <v>35.958333333333336</v>
      </c>
      <c r="Q200" t="s">
        <v>2035</v>
      </c>
      <c r="R200" t="s">
        <v>2043</v>
      </c>
      <c r="S200" s="11">
        <f t="shared" si="13"/>
        <v>40396</v>
      </c>
      <c r="T200" s="11">
        <f t="shared" si="14"/>
        <v>40425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6">
        <f t="shared" si="15"/>
        <v>74.461538461538467</v>
      </c>
      <c r="Q201" t="s">
        <v>2035</v>
      </c>
      <c r="R201" t="s">
        <v>2036</v>
      </c>
      <c r="S201" s="11">
        <f t="shared" si="13"/>
        <v>42192</v>
      </c>
      <c r="T201" s="11">
        <f t="shared" si="14"/>
        <v>42196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6">
        <f t="shared" si="15"/>
        <v>2</v>
      </c>
      <c r="Q202" t="s">
        <v>2039</v>
      </c>
      <c r="R202" t="s">
        <v>2040</v>
      </c>
      <c r="S202" s="11">
        <f t="shared" si="13"/>
        <v>40262</v>
      </c>
      <c r="T202" s="11">
        <f t="shared" si="14"/>
        <v>40273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6">
        <f t="shared" si="15"/>
        <v>91.114649681528661</v>
      </c>
      <c r="Q203" t="s">
        <v>2037</v>
      </c>
      <c r="R203" t="s">
        <v>2038</v>
      </c>
      <c r="S203" s="11">
        <f t="shared" si="13"/>
        <v>41845</v>
      </c>
      <c r="T203" s="11">
        <f t="shared" si="14"/>
        <v>41863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6">
        <f t="shared" si="15"/>
        <v>79.792682926829272</v>
      </c>
      <c r="Q204" t="s">
        <v>2033</v>
      </c>
      <c r="R204" t="s">
        <v>2034</v>
      </c>
      <c r="S204" s="11">
        <f t="shared" si="13"/>
        <v>40818</v>
      </c>
      <c r="T204" s="11">
        <f t="shared" si="14"/>
        <v>40822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6">
        <f t="shared" si="15"/>
        <v>42.999777678968428</v>
      </c>
      <c r="Q205" t="s">
        <v>2039</v>
      </c>
      <c r="R205" t="s">
        <v>2040</v>
      </c>
      <c r="S205" s="11">
        <f t="shared" si="13"/>
        <v>42752</v>
      </c>
      <c r="T205" s="11">
        <f t="shared" si="14"/>
        <v>42754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6">
        <f t="shared" si="15"/>
        <v>63.225000000000001</v>
      </c>
      <c r="Q206" t="s">
        <v>2035</v>
      </c>
      <c r="R206" t="s">
        <v>2058</v>
      </c>
      <c r="S206" s="11">
        <f t="shared" si="13"/>
        <v>40636</v>
      </c>
      <c r="T206" s="11">
        <f t="shared" si="14"/>
        <v>40646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6">
        <f t="shared" si="15"/>
        <v>70.174999999999997</v>
      </c>
      <c r="Q207" t="s">
        <v>2039</v>
      </c>
      <c r="R207" t="s">
        <v>2040</v>
      </c>
      <c r="S207" s="11">
        <f t="shared" si="13"/>
        <v>43390</v>
      </c>
      <c r="T207" s="11">
        <f t="shared" si="14"/>
        <v>43402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6">
        <f t="shared" si="15"/>
        <v>61.333333333333336</v>
      </c>
      <c r="Q208" t="s">
        <v>2047</v>
      </c>
      <c r="R208" t="s">
        <v>2053</v>
      </c>
      <c r="S208" s="11">
        <f t="shared" si="13"/>
        <v>40236</v>
      </c>
      <c r="T208" s="11">
        <f t="shared" si="14"/>
        <v>40245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6">
        <f t="shared" si="15"/>
        <v>99</v>
      </c>
      <c r="Q209" t="s">
        <v>2035</v>
      </c>
      <c r="R209" t="s">
        <v>2036</v>
      </c>
      <c r="S209" s="11">
        <f t="shared" si="13"/>
        <v>43340</v>
      </c>
      <c r="T209" s="11">
        <f t="shared" si="14"/>
        <v>43360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6">
        <f t="shared" si="15"/>
        <v>96.984900146127615</v>
      </c>
      <c r="Q210" t="s">
        <v>2041</v>
      </c>
      <c r="R210" t="s">
        <v>2042</v>
      </c>
      <c r="S210" s="11">
        <f t="shared" si="13"/>
        <v>43048</v>
      </c>
      <c r="T210" s="11">
        <f t="shared" si="14"/>
        <v>43072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6">
        <f t="shared" si="15"/>
        <v>51.004950495049506</v>
      </c>
      <c r="Q211" t="s">
        <v>2041</v>
      </c>
      <c r="R211" t="s">
        <v>2042</v>
      </c>
      <c r="S211" s="11">
        <f t="shared" si="13"/>
        <v>42496</v>
      </c>
      <c r="T211" s="11">
        <f t="shared" si="14"/>
        <v>42503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6">
        <f t="shared" si="15"/>
        <v>28.044247787610619</v>
      </c>
      <c r="Q212" t="s">
        <v>2041</v>
      </c>
      <c r="R212" t="s">
        <v>2063</v>
      </c>
      <c r="S212" s="11">
        <f t="shared" si="13"/>
        <v>42797</v>
      </c>
      <c r="T212" s="11">
        <f t="shared" si="14"/>
        <v>42824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6">
        <f t="shared" si="15"/>
        <v>60.984615384615381</v>
      </c>
      <c r="Q213" t="s">
        <v>2039</v>
      </c>
      <c r="R213" t="s">
        <v>2040</v>
      </c>
      <c r="S213" s="11">
        <f t="shared" si="13"/>
        <v>41513</v>
      </c>
      <c r="T213" s="11">
        <f t="shared" si="14"/>
        <v>41537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6">
        <f t="shared" si="15"/>
        <v>73.214285714285708</v>
      </c>
      <c r="Q214" t="s">
        <v>2039</v>
      </c>
      <c r="R214" t="s">
        <v>2040</v>
      </c>
      <c r="S214" s="11">
        <f t="shared" si="13"/>
        <v>43814</v>
      </c>
      <c r="T214" s="11">
        <f t="shared" si="14"/>
        <v>43860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6">
        <f t="shared" si="15"/>
        <v>39.997435299603637</v>
      </c>
      <c r="Q215" t="s">
        <v>2035</v>
      </c>
      <c r="R215" t="s">
        <v>2045</v>
      </c>
      <c r="S215" s="11">
        <f t="shared" si="13"/>
        <v>40488</v>
      </c>
      <c r="T215" s="11">
        <f t="shared" si="14"/>
        <v>40496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6">
        <f t="shared" si="15"/>
        <v>86.812121212121212</v>
      </c>
      <c r="Q216" t="s">
        <v>2035</v>
      </c>
      <c r="R216" t="s">
        <v>2036</v>
      </c>
      <c r="S216" s="11">
        <f t="shared" si="13"/>
        <v>40409</v>
      </c>
      <c r="T216" s="11">
        <f t="shared" si="14"/>
        <v>40415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6">
        <f t="shared" si="15"/>
        <v>42.125874125874127</v>
      </c>
      <c r="Q217" t="s">
        <v>2039</v>
      </c>
      <c r="R217" t="s">
        <v>2040</v>
      </c>
      <c r="S217" s="11">
        <f t="shared" si="13"/>
        <v>43509</v>
      </c>
      <c r="T217" s="11">
        <f t="shared" si="14"/>
        <v>43511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6">
        <f t="shared" si="15"/>
        <v>103.97851239669421</v>
      </c>
      <c r="Q218" t="s">
        <v>2039</v>
      </c>
      <c r="R218" t="s">
        <v>2040</v>
      </c>
      <c r="S218" s="11">
        <f t="shared" si="13"/>
        <v>40869</v>
      </c>
      <c r="T218" s="11">
        <f t="shared" si="14"/>
        <v>40871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6">
        <f t="shared" si="15"/>
        <v>62.003211991434689</v>
      </c>
      <c r="Q219" t="s">
        <v>2041</v>
      </c>
      <c r="R219" t="s">
        <v>2063</v>
      </c>
      <c r="S219" s="11">
        <f t="shared" si="13"/>
        <v>43583</v>
      </c>
      <c r="T219" s="11">
        <f t="shared" si="14"/>
        <v>43592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6">
        <f t="shared" si="15"/>
        <v>31.005037783375315</v>
      </c>
      <c r="Q220" t="s">
        <v>2041</v>
      </c>
      <c r="R220" t="s">
        <v>2052</v>
      </c>
      <c r="S220" s="11">
        <f t="shared" si="13"/>
        <v>40858</v>
      </c>
      <c r="T220" s="11">
        <f t="shared" si="14"/>
        <v>40892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6">
        <f t="shared" si="15"/>
        <v>89.991552956465242</v>
      </c>
      <c r="Q221" t="s">
        <v>2041</v>
      </c>
      <c r="R221" t="s">
        <v>2049</v>
      </c>
      <c r="S221" s="11">
        <f t="shared" si="13"/>
        <v>41137</v>
      </c>
      <c r="T221" s="11">
        <f t="shared" si="14"/>
        <v>41149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6">
        <f t="shared" si="15"/>
        <v>39.235294117647058</v>
      </c>
      <c r="Q222" t="s">
        <v>2039</v>
      </c>
      <c r="R222" t="s">
        <v>2040</v>
      </c>
      <c r="S222" s="11">
        <f t="shared" si="13"/>
        <v>40725</v>
      </c>
      <c r="T222" s="11">
        <f t="shared" si="14"/>
        <v>40743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6">
        <f t="shared" si="15"/>
        <v>54.993116108306566</v>
      </c>
      <c r="Q223" t="s">
        <v>2033</v>
      </c>
      <c r="R223" t="s">
        <v>2034</v>
      </c>
      <c r="S223" s="11">
        <f t="shared" si="13"/>
        <v>41081</v>
      </c>
      <c r="T223" s="11">
        <f t="shared" si="14"/>
        <v>41083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6">
        <f t="shared" si="15"/>
        <v>47.992753623188406</v>
      </c>
      <c r="Q224" t="s">
        <v>2054</v>
      </c>
      <c r="R224" t="s">
        <v>2055</v>
      </c>
      <c r="S224" s="11">
        <f t="shared" si="13"/>
        <v>41914</v>
      </c>
      <c r="T224" s="11">
        <f t="shared" si="14"/>
        <v>41915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6">
        <f t="shared" si="15"/>
        <v>87.966702470461868</v>
      </c>
      <c r="Q225" t="s">
        <v>2039</v>
      </c>
      <c r="R225" t="s">
        <v>2040</v>
      </c>
      <c r="S225" s="11">
        <f t="shared" si="13"/>
        <v>42445</v>
      </c>
      <c r="T225" s="11">
        <f t="shared" si="14"/>
        <v>42459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6">
        <f t="shared" si="15"/>
        <v>51.999165275459099</v>
      </c>
      <c r="Q226" t="s">
        <v>2041</v>
      </c>
      <c r="R226" t="s">
        <v>2063</v>
      </c>
      <c r="S226" s="11">
        <f t="shared" si="13"/>
        <v>41906</v>
      </c>
      <c r="T226" s="11">
        <f t="shared" si="14"/>
        <v>41951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6">
        <f t="shared" si="15"/>
        <v>29.999659863945578</v>
      </c>
      <c r="Q227" t="s">
        <v>2035</v>
      </c>
      <c r="R227" t="s">
        <v>2036</v>
      </c>
      <c r="S227" s="11">
        <f t="shared" si="13"/>
        <v>41762</v>
      </c>
      <c r="T227" s="11">
        <f t="shared" si="14"/>
        <v>41762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6">
        <f t="shared" si="15"/>
        <v>98.205357142857139</v>
      </c>
      <c r="Q228" t="s">
        <v>2054</v>
      </c>
      <c r="R228" t="s">
        <v>2055</v>
      </c>
      <c r="S228" s="11">
        <f t="shared" si="13"/>
        <v>40276</v>
      </c>
      <c r="T228" s="11">
        <f t="shared" si="14"/>
        <v>40313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6">
        <f t="shared" si="15"/>
        <v>108.96182396606575</v>
      </c>
      <c r="Q229" t="s">
        <v>2050</v>
      </c>
      <c r="R229" t="s">
        <v>2061</v>
      </c>
      <c r="S229" s="11">
        <f t="shared" si="13"/>
        <v>42139</v>
      </c>
      <c r="T229" s="11">
        <f t="shared" si="14"/>
        <v>42145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6">
        <f t="shared" si="15"/>
        <v>66.998379254457049</v>
      </c>
      <c r="Q230" t="s">
        <v>2041</v>
      </c>
      <c r="R230" t="s">
        <v>2049</v>
      </c>
      <c r="S230" s="11">
        <f t="shared" si="13"/>
        <v>42613</v>
      </c>
      <c r="T230" s="11">
        <f t="shared" si="14"/>
        <v>42638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6">
        <f t="shared" si="15"/>
        <v>64.99333594668758</v>
      </c>
      <c r="Q231" t="s">
        <v>2050</v>
      </c>
      <c r="R231" t="s">
        <v>2061</v>
      </c>
      <c r="S231" s="11">
        <f t="shared" si="13"/>
        <v>42887</v>
      </c>
      <c r="T231" s="11">
        <f t="shared" si="14"/>
        <v>42935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6">
        <f t="shared" si="15"/>
        <v>99.841584158415841</v>
      </c>
      <c r="Q232" t="s">
        <v>2050</v>
      </c>
      <c r="R232" t="s">
        <v>2051</v>
      </c>
      <c r="S232" s="11">
        <f t="shared" si="13"/>
        <v>43805</v>
      </c>
      <c r="T232" s="11">
        <f t="shared" si="14"/>
        <v>43805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6">
        <f t="shared" si="15"/>
        <v>82.432835820895519</v>
      </c>
      <c r="Q233" t="s">
        <v>2039</v>
      </c>
      <c r="R233" t="s">
        <v>2040</v>
      </c>
      <c r="S233" s="11">
        <f t="shared" si="13"/>
        <v>41415</v>
      </c>
      <c r="T233" s="11">
        <f t="shared" si="14"/>
        <v>41473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6">
        <f t="shared" si="15"/>
        <v>63.293478260869563</v>
      </c>
      <c r="Q234" t="s">
        <v>2039</v>
      </c>
      <c r="R234" t="s">
        <v>2040</v>
      </c>
      <c r="S234" s="11">
        <f t="shared" si="13"/>
        <v>42576</v>
      </c>
      <c r="T234" s="11">
        <f t="shared" si="14"/>
        <v>42577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6">
        <f t="shared" si="15"/>
        <v>96.774193548387103</v>
      </c>
      <c r="Q235" t="s">
        <v>2041</v>
      </c>
      <c r="R235" t="s">
        <v>2049</v>
      </c>
      <c r="S235" s="11">
        <f t="shared" si="13"/>
        <v>40706</v>
      </c>
      <c r="T235" s="11">
        <f t="shared" si="14"/>
        <v>40722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6">
        <f t="shared" si="15"/>
        <v>54.906040268456373</v>
      </c>
      <c r="Q236" t="s">
        <v>2050</v>
      </c>
      <c r="R236" t="s">
        <v>2051</v>
      </c>
      <c r="S236" s="11">
        <f t="shared" si="13"/>
        <v>42969</v>
      </c>
      <c r="T236" s="11">
        <f t="shared" si="14"/>
        <v>42976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6">
        <f t="shared" si="15"/>
        <v>39.010869565217391</v>
      </c>
      <c r="Q237" t="s">
        <v>2041</v>
      </c>
      <c r="R237" t="s">
        <v>2049</v>
      </c>
      <c r="S237" s="11">
        <f t="shared" si="13"/>
        <v>42779</v>
      </c>
      <c r="T237" s="11">
        <f t="shared" si="14"/>
        <v>42784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6">
        <f t="shared" si="15"/>
        <v>75.84210526315789</v>
      </c>
      <c r="Q238" t="s">
        <v>2035</v>
      </c>
      <c r="R238" t="s">
        <v>2036</v>
      </c>
      <c r="S238" s="11">
        <f t="shared" si="13"/>
        <v>43641</v>
      </c>
      <c r="T238" s="11">
        <f t="shared" si="14"/>
        <v>43648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6">
        <f t="shared" si="15"/>
        <v>45.051671732522799</v>
      </c>
      <c r="Q239" t="s">
        <v>2041</v>
      </c>
      <c r="R239" t="s">
        <v>2049</v>
      </c>
      <c r="S239" s="11">
        <f t="shared" si="13"/>
        <v>41754</v>
      </c>
      <c r="T239" s="11">
        <f t="shared" si="14"/>
        <v>41756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6">
        <f t="shared" si="15"/>
        <v>104.51546391752578</v>
      </c>
      <c r="Q240" t="s">
        <v>2039</v>
      </c>
      <c r="R240" t="s">
        <v>2040</v>
      </c>
      <c r="S240" s="11">
        <f t="shared" si="13"/>
        <v>43083</v>
      </c>
      <c r="T240" s="11">
        <f t="shared" si="14"/>
        <v>43108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6">
        <f t="shared" si="15"/>
        <v>76.268292682926827</v>
      </c>
      <c r="Q241" t="s">
        <v>2037</v>
      </c>
      <c r="R241" t="s">
        <v>2046</v>
      </c>
      <c r="S241" s="11">
        <f t="shared" si="13"/>
        <v>42245</v>
      </c>
      <c r="T241" s="11">
        <f t="shared" si="14"/>
        <v>42249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6">
        <f t="shared" si="15"/>
        <v>69.015695067264573</v>
      </c>
      <c r="Q242" t="s">
        <v>2039</v>
      </c>
      <c r="R242" t="s">
        <v>2040</v>
      </c>
      <c r="S242" s="11">
        <f t="shared" si="13"/>
        <v>40396</v>
      </c>
      <c r="T242" s="11">
        <f t="shared" si="14"/>
        <v>40397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6">
        <f t="shared" si="15"/>
        <v>101.97684085510689</v>
      </c>
      <c r="Q243" t="s">
        <v>2047</v>
      </c>
      <c r="R243" t="s">
        <v>2048</v>
      </c>
      <c r="S243" s="11">
        <f t="shared" si="13"/>
        <v>41742</v>
      </c>
      <c r="T243" s="11">
        <f t="shared" si="14"/>
        <v>41752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6">
        <f t="shared" si="15"/>
        <v>42.915999999999997</v>
      </c>
      <c r="Q244" t="s">
        <v>2035</v>
      </c>
      <c r="R244" t="s">
        <v>2036</v>
      </c>
      <c r="S244" s="11">
        <f t="shared" si="13"/>
        <v>42865</v>
      </c>
      <c r="T244" s="11">
        <f t="shared" si="14"/>
        <v>42875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6">
        <f t="shared" si="15"/>
        <v>43.025210084033617</v>
      </c>
      <c r="Q245" t="s">
        <v>2039</v>
      </c>
      <c r="R245" t="s">
        <v>2040</v>
      </c>
      <c r="S245" s="11">
        <f t="shared" si="13"/>
        <v>43163</v>
      </c>
      <c r="T245" s="11">
        <f t="shared" si="14"/>
        <v>43166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6">
        <f t="shared" si="15"/>
        <v>75.245283018867923</v>
      </c>
      <c r="Q246" t="s">
        <v>2039</v>
      </c>
      <c r="R246" t="s">
        <v>2040</v>
      </c>
      <c r="S246" s="11">
        <f t="shared" si="13"/>
        <v>41834</v>
      </c>
      <c r="T246" s="11">
        <f t="shared" si="14"/>
        <v>41886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6">
        <f t="shared" si="15"/>
        <v>69.023364485981304</v>
      </c>
      <c r="Q247" t="s">
        <v>2039</v>
      </c>
      <c r="R247" t="s">
        <v>2040</v>
      </c>
      <c r="S247" s="11">
        <f t="shared" si="13"/>
        <v>41736</v>
      </c>
      <c r="T247" s="11">
        <f t="shared" si="14"/>
        <v>41737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6">
        <f t="shared" si="15"/>
        <v>65.986486486486484</v>
      </c>
      <c r="Q248" t="s">
        <v>2037</v>
      </c>
      <c r="R248" t="s">
        <v>2038</v>
      </c>
      <c r="S248" s="11">
        <f t="shared" si="13"/>
        <v>41491</v>
      </c>
      <c r="T248" s="11">
        <f t="shared" si="14"/>
        <v>41495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6">
        <f t="shared" si="15"/>
        <v>98.013800424628457</v>
      </c>
      <c r="Q249" t="s">
        <v>2047</v>
      </c>
      <c r="R249" t="s">
        <v>2053</v>
      </c>
      <c r="S249" s="11">
        <f t="shared" si="13"/>
        <v>42726</v>
      </c>
      <c r="T249" s="11">
        <f t="shared" si="14"/>
        <v>42741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6">
        <f t="shared" si="15"/>
        <v>60.105504587155963</v>
      </c>
      <c r="Q250" t="s">
        <v>2050</v>
      </c>
      <c r="R250" t="s">
        <v>2061</v>
      </c>
      <c r="S250" s="11">
        <f t="shared" si="13"/>
        <v>42004</v>
      </c>
      <c r="T250" s="11">
        <f t="shared" si="14"/>
        <v>42009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6">
        <f t="shared" si="15"/>
        <v>26.000773395204948</v>
      </c>
      <c r="Q251" t="s">
        <v>2047</v>
      </c>
      <c r="R251" t="s">
        <v>2059</v>
      </c>
      <c r="S251" s="11">
        <f t="shared" si="13"/>
        <v>42006</v>
      </c>
      <c r="T251" s="11">
        <f t="shared" si="14"/>
        <v>42013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6">
        <f t="shared" si="15"/>
        <v>3</v>
      </c>
      <c r="Q252" t="s">
        <v>2035</v>
      </c>
      <c r="R252" t="s">
        <v>2036</v>
      </c>
      <c r="S252" s="11">
        <f t="shared" si="13"/>
        <v>40203</v>
      </c>
      <c r="T252" s="11">
        <f t="shared" si="14"/>
        <v>40238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6">
        <f t="shared" si="15"/>
        <v>38.019801980198018</v>
      </c>
      <c r="Q253" t="s">
        <v>2039</v>
      </c>
      <c r="R253" t="s">
        <v>2040</v>
      </c>
      <c r="S253" s="11">
        <f t="shared" si="13"/>
        <v>41252</v>
      </c>
      <c r="T253" s="11">
        <f t="shared" si="14"/>
        <v>41254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6">
        <f t="shared" si="15"/>
        <v>106.15254237288136</v>
      </c>
      <c r="Q254" t="s">
        <v>2039</v>
      </c>
      <c r="R254" t="s">
        <v>2040</v>
      </c>
      <c r="S254" s="11">
        <f t="shared" si="13"/>
        <v>41572</v>
      </c>
      <c r="T254" s="11">
        <f t="shared" si="14"/>
        <v>41577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6">
        <f t="shared" si="15"/>
        <v>81.019475655430711</v>
      </c>
      <c r="Q255" t="s">
        <v>2041</v>
      </c>
      <c r="R255" t="s">
        <v>2044</v>
      </c>
      <c r="S255" s="11">
        <f t="shared" si="13"/>
        <v>40641</v>
      </c>
      <c r="T255" s="11">
        <f t="shared" si="14"/>
        <v>40653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6">
        <f t="shared" si="15"/>
        <v>96.647727272727266</v>
      </c>
      <c r="Q256" t="s">
        <v>2047</v>
      </c>
      <c r="R256" t="s">
        <v>2048</v>
      </c>
      <c r="S256" s="11">
        <f t="shared" si="13"/>
        <v>42787</v>
      </c>
      <c r="T256" s="11">
        <f t="shared" si="14"/>
        <v>42789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6">
        <f t="shared" si="15"/>
        <v>57.003535651149086</v>
      </c>
      <c r="Q257" t="s">
        <v>2035</v>
      </c>
      <c r="R257" t="s">
        <v>2036</v>
      </c>
      <c r="S257" s="11">
        <f t="shared" si="13"/>
        <v>40590</v>
      </c>
      <c r="T257" s="11">
        <f t="shared" si="14"/>
        <v>40595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6">
        <f t="shared" si="15"/>
        <v>63.93333333333333</v>
      </c>
      <c r="Q258" t="s">
        <v>2035</v>
      </c>
      <c r="R258" t="s">
        <v>2036</v>
      </c>
      <c r="S258" s="11">
        <f t="shared" si="13"/>
        <v>42393</v>
      </c>
      <c r="T258" s="11">
        <f t="shared" si="14"/>
        <v>42430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6">
        <f t="shared" si="15"/>
        <v>90.456521739130437</v>
      </c>
      <c r="Q259" t="s">
        <v>2039</v>
      </c>
      <c r="R259" t="s">
        <v>2040</v>
      </c>
      <c r="S259" s="11">
        <f t="shared" ref="S259:S322" si="17">INT(((J259/60)/60)/24)+DATE(1970,1,1)</f>
        <v>41338</v>
      </c>
      <c r="T259" s="11">
        <f t="shared" ref="T259:T322" si="18">INT(((K259/60)/60)/24)+DATE(1970,1,1)</f>
        <v>41352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6">
        <f t="shared" ref="P260:P323" si="19">E260/G260</f>
        <v>72.172043010752688</v>
      </c>
      <c r="Q260" t="s">
        <v>2039</v>
      </c>
      <c r="R260" t="s">
        <v>2040</v>
      </c>
      <c r="S260" s="11">
        <f t="shared" si="17"/>
        <v>42712</v>
      </c>
      <c r="T260" s="11">
        <f t="shared" si="18"/>
        <v>42732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6">
        <f t="shared" si="19"/>
        <v>77.934782608695656</v>
      </c>
      <c r="Q261" t="s">
        <v>2054</v>
      </c>
      <c r="R261" t="s">
        <v>2055</v>
      </c>
      <c r="S261" s="11">
        <f t="shared" si="17"/>
        <v>41251</v>
      </c>
      <c r="T261" s="11">
        <f t="shared" si="18"/>
        <v>41270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6">
        <f t="shared" si="19"/>
        <v>38.065134099616856</v>
      </c>
      <c r="Q262" t="s">
        <v>2035</v>
      </c>
      <c r="R262" t="s">
        <v>2036</v>
      </c>
      <c r="S262" s="11">
        <f t="shared" si="17"/>
        <v>41180</v>
      </c>
      <c r="T262" s="11">
        <f t="shared" si="18"/>
        <v>41192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6">
        <f t="shared" si="19"/>
        <v>57.936123348017624</v>
      </c>
      <c r="Q263" t="s">
        <v>2035</v>
      </c>
      <c r="R263" t="s">
        <v>2036</v>
      </c>
      <c r="S263" s="11">
        <f t="shared" si="17"/>
        <v>40415</v>
      </c>
      <c r="T263" s="11">
        <f t="shared" si="18"/>
        <v>40419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6">
        <f t="shared" si="19"/>
        <v>49.794392523364486</v>
      </c>
      <c r="Q264" t="s">
        <v>2035</v>
      </c>
      <c r="R264" t="s">
        <v>2045</v>
      </c>
      <c r="S264" s="11">
        <f t="shared" si="17"/>
        <v>40638</v>
      </c>
      <c r="T264" s="11">
        <f t="shared" si="18"/>
        <v>40664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6">
        <f t="shared" si="19"/>
        <v>54.050251256281406</v>
      </c>
      <c r="Q265" t="s">
        <v>2054</v>
      </c>
      <c r="R265" t="s">
        <v>2055</v>
      </c>
      <c r="S265" s="11">
        <f t="shared" si="17"/>
        <v>40187</v>
      </c>
      <c r="T265" s="11">
        <f t="shared" si="18"/>
        <v>40187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6">
        <f t="shared" si="19"/>
        <v>30.002721335268504</v>
      </c>
      <c r="Q266" t="s">
        <v>2039</v>
      </c>
      <c r="R266" t="s">
        <v>2040</v>
      </c>
      <c r="S266" s="11">
        <f t="shared" si="17"/>
        <v>41317</v>
      </c>
      <c r="T266" s="11">
        <f t="shared" si="18"/>
        <v>41333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6">
        <f t="shared" si="19"/>
        <v>70.127906976744185</v>
      </c>
      <c r="Q267" t="s">
        <v>2039</v>
      </c>
      <c r="R267" t="s">
        <v>2040</v>
      </c>
      <c r="S267" s="11">
        <f t="shared" si="17"/>
        <v>42372</v>
      </c>
      <c r="T267" s="11">
        <f t="shared" si="18"/>
        <v>42416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6">
        <f t="shared" si="19"/>
        <v>26.996228786926462</v>
      </c>
      <c r="Q268" t="s">
        <v>2035</v>
      </c>
      <c r="R268" t="s">
        <v>2058</v>
      </c>
      <c r="S268" s="11">
        <f t="shared" si="17"/>
        <v>41950</v>
      </c>
      <c r="T268" s="11">
        <f t="shared" si="18"/>
        <v>41983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6">
        <f t="shared" si="19"/>
        <v>51.990606936416185</v>
      </c>
      <c r="Q269" t="s">
        <v>2039</v>
      </c>
      <c r="R269" t="s">
        <v>2040</v>
      </c>
      <c r="S269" s="11">
        <f t="shared" si="17"/>
        <v>41206</v>
      </c>
      <c r="T269" s="11">
        <f t="shared" si="18"/>
        <v>41222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6">
        <f t="shared" si="19"/>
        <v>56.416666666666664</v>
      </c>
      <c r="Q270" t="s">
        <v>2041</v>
      </c>
      <c r="R270" t="s">
        <v>2042</v>
      </c>
      <c r="S270" s="11">
        <f t="shared" si="17"/>
        <v>41186</v>
      </c>
      <c r="T270" s="11">
        <f t="shared" si="18"/>
        <v>41232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6">
        <f t="shared" si="19"/>
        <v>101.63218390804597</v>
      </c>
      <c r="Q271" t="s">
        <v>2041</v>
      </c>
      <c r="R271" t="s">
        <v>2060</v>
      </c>
      <c r="S271" s="11">
        <f t="shared" si="17"/>
        <v>43496</v>
      </c>
      <c r="T271" s="11">
        <f t="shared" si="18"/>
        <v>43517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6">
        <f t="shared" si="19"/>
        <v>25.005291005291006</v>
      </c>
      <c r="Q272" t="s">
        <v>2050</v>
      </c>
      <c r="R272" t="s">
        <v>2051</v>
      </c>
      <c r="S272" s="11">
        <f t="shared" si="17"/>
        <v>40514</v>
      </c>
      <c r="T272" s="11">
        <f t="shared" si="18"/>
        <v>40516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6">
        <f t="shared" si="19"/>
        <v>32.016393442622949</v>
      </c>
      <c r="Q273" t="s">
        <v>2054</v>
      </c>
      <c r="R273" t="s">
        <v>2055</v>
      </c>
      <c r="S273" s="11">
        <f t="shared" si="17"/>
        <v>42345</v>
      </c>
      <c r="T273" s="11">
        <f t="shared" si="18"/>
        <v>42376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6">
        <f t="shared" si="19"/>
        <v>82.021647307286173</v>
      </c>
      <c r="Q274" t="s">
        <v>2039</v>
      </c>
      <c r="R274" t="s">
        <v>2040</v>
      </c>
      <c r="S274" s="11">
        <f t="shared" si="17"/>
        <v>43656</v>
      </c>
      <c r="T274" s="11">
        <f t="shared" si="18"/>
        <v>43681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6">
        <f t="shared" si="19"/>
        <v>37.957446808510639</v>
      </c>
      <c r="Q275" t="s">
        <v>2039</v>
      </c>
      <c r="R275" t="s">
        <v>2040</v>
      </c>
      <c r="S275" s="11">
        <f t="shared" si="17"/>
        <v>42995</v>
      </c>
      <c r="T275" s="11">
        <f t="shared" si="18"/>
        <v>42998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6">
        <f t="shared" si="19"/>
        <v>51.533333333333331</v>
      </c>
      <c r="Q276" t="s">
        <v>2039</v>
      </c>
      <c r="R276" t="s">
        <v>2040</v>
      </c>
      <c r="S276" s="11">
        <f t="shared" si="17"/>
        <v>43045</v>
      </c>
      <c r="T276" s="11">
        <f t="shared" si="18"/>
        <v>43050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6">
        <f t="shared" si="19"/>
        <v>81.198275862068968</v>
      </c>
      <c r="Q277" t="s">
        <v>2047</v>
      </c>
      <c r="R277" t="s">
        <v>2059</v>
      </c>
      <c r="S277" s="11">
        <f t="shared" si="17"/>
        <v>43561</v>
      </c>
      <c r="T277" s="11">
        <f t="shared" si="18"/>
        <v>43569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6">
        <f t="shared" si="19"/>
        <v>40.030075187969928</v>
      </c>
      <c r="Q278" t="s">
        <v>2050</v>
      </c>
      <c r="R278" t="s">
        <v>2051</v>
      </c>
      <c r="S278" s="11">
        <f t="shared" si="17"/>
        <v>41018</v>
      </c>
      <c r="T278" s="11">
        <f t="shared" si="18"/>
        <v>41023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6">
        <f t="shared" si="19"/>
        <v>89.939759036144579</v>
      </c>
      <c r="Q279" t="s">
        <v>2039</v>
      </c>
      <c r="R279" t="s">
        <v>2040</v>
      </c>
      <c r="S279" s="11">
        <f t="shared" si="17"/>
        <v>40378</v>
      </c>
      <c r="T279" s="11">
        <f t="shared" si="18"/>
        <v>40380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6">
        <f t="shared" si="19"/>
        <v>96.692307692307693</v>
      </c>
      <c r="Q280" t="s">
        <v>2037</v>
      </c>
      <c r="R280" t="s">
        <v>2038</v>
      </c>
      <c r="S280" s="11">
        <f t="shared" si="17"/>
        <v>41239</v>
      </c>
      <c r="T280" s="11">
        <f t="shared" si="18"/>
        <v>41264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6">
        <f t="shared" si="19"/>
        <v>25.010989010989011</v>
      </c>
      <c r="Q281" t="s">
        <v>2039</v>
      </c>
      <c r="R281" t="s">
        <v>2040</v>
      </c>
      <c r="S281" s="11">
        <f t="shared" si="17"/>
        <v>43346</v>
      </c>
      <c r="T281" s="11">
        <f t="shared" si="18"/>
        <v>43349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6">
        <f t="shared" si="19"/>
        <v>36.987277353689571</v>
      </c>
      <c r="Q282" t="s">
        <v>2041</v>
      </c>
      <c r="R282" t="s">
        <v>2049</v>
      </c>
      <c r="S282" s="11">
        <f t="shared" si="17"/>
        <v>43060</v>
      </c>
      <c r="T282" s="11">
        <f t="shared" si="18"/>
        <v>43066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6">
        <f t="shared" si="19"/>
        <v>73.012609117361791</v>
      </c>
      <c r="Q283" t="s">
        <v>2039</v>
      </c>
      <c r="R283" t="s">
        <v>2040</v>
      </c>
      <c r="S283" s="11">
        <f t="shared" si="17"/>
        <v>40979</v>
      </c>
      <c r="T283" s="11">
        <f t="shared" si="18"/>
        <v>41000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6">
        <f t="shared" si="19"/>
        <v>68.240601503759393</v>
      </c>
      <c r="Q284" t="s">
        <v>2041</v>
      </c>
      <c r="R284" t="s">
        <v>2060</v>
      </c>
      <c r="S284" s="11">
        <f t="shared" si="17"/>
        <v>42701</v>
      </c>
      <c r="T284" s="11">
        <f t="shared" si="18"/>
        <v>42707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6">
        <f t="shared" si="19"/>
        <v>52.310344827586206</v>
      </c>
      <c r="Q285" t="s">
        <v>2035</v>
      </c>
      <c r="R285" t="s">
        <v>2036</v>
      </c>
      <c r="S285" s="11">
        <f t="shared" si="17"/>
        <v>42520</v>
      </c>
      <c r="T285" s="11">
        <f t="shared" si="18"/>
        <v>42525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6">
        <f t="shared" si="19"/>
        <v>61.765151515151516</v>
      </c>
      <c r="Q286" t="s">
        <v>2037</v>
      </c>
      <c r="R286" t="s">
        <v>2038</v>
      </c>
      <c r="S286" s="11">
        <f t="shared" si="17"/>
        <v>41030</v>
      </c>
      <c r="T286" s="11">
        <f t="shared" si="18"/>
        <v>41035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6">
        <f t="shared" si="19"/>
        <v>25.027559055118111</v>
      </c>
      <c r="Q287" t="s">
        <v>2039</v>
      </c>
      <c r="R287" t="s">
        <v>2040</v>
      </c>
      <c r="S287" s="11">
        <f t="shared" si="17"/>
        <v>42623</v>
      </c>
      <c r="T287" s="11">
        <f t="shared" si="18"/>
        <v>42661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6">
        <f t="shared" si="19"/>
        <v>106.28804347826087</v>
      </c>
      <c r="Q288" t="s">
        <v>2039</v>
      </c>
      <c r="R288" t="s">
        <v>2040</v>
      </c>
      <c r="S288" s="11">
        <f t="shared" si="17"/>
        <v>42697</v>
      </c>
      <c r="T288" s="11">
        <f t="shared" si="18"/>
        <v>42704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6">
        <f t="shared" si="19"/>
        <v>75.07386363636364</v>
      </c>
      <c r="Q289" t="s">
        <v>2035</v>
      </c>
      <c r="R289" t="s">
        <v>2043</v>
      </c>
      <c r="S289" s="11">
        <f t="shared" si="17"/>
        <v>42122</v>
      </c>
      <c r="T289" s="11">
        <f t="shared" si="18"/>
        <v>42122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6">
        <f t="shared" si="19"/>
        <v>39.970802919708028</v>
      </c>
      <c r="Q290" t="s">
        <v>2035</v>
      </c>
      <c r="R290" t="s">
        <v>2057</v>
      </c>
      <c r="S290" s="11">
        <f t="shared" si="17"/>
        <v>40982</v>
      </c>
      <c r="T290" s="11">
        <f t="shared" si="18"/>
        <v>40983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6">
        <f t="shared" si="19"/>
        <v>39.982195845697326</v>
      </c>
      <c r="Q291" t="s">
        <v>2039</v>
      </c>
      <c r="R291" t="s">
        <v>2040</v>
      </c>
      <c r="S291" s="11">
        <f t="shared" si="17"/>
        <v>42219</v>
      </c>
      <c r="T291" s="11">
        <f t="shared" si="18"/>
        <v>42222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6">
        <f t="shared" si="19"/>
        <v>101.01541850220265</v>
      </c>
      <c r="Q292" t="s">
        <v>2041</v>
      </c>
      <c r="R292" t="s">
        <v>2042</v>
      </c>
      <c r="S292" s="11">
        <f t="shared" si="17"/>
        <v>41404</v>
      </c>
      <c r="T292" s="11">
        <f t="shared" si="18"/>
        <v>41436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6">
        <f t="shared" si="19"/>
        <v>76.813084112149539</v>
      </c>
      <c r="Q293" t="s">
        <v>2037</v>
      </c>
      <c r="R293" t="s">
        <v>2038</v>
      </c>
      <c r="S293" s="11">
        <f t="shared" si="17"/>
        <v>40831</v>
      </c>
      <c r="T293" s="11">
        <f t="shared" si="18"/>
        <v>40835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6">
        <f t="shared" si="19"/>
        <v>71.7</v>
      </c>
      <c r="Q294" t="s">
        <v>2033</v>
      </c>
      <c r="R294" t="s">
        <v>2034</v>
      </c>
      <c r="S294" s="11">
        <f t="shared" si="17"/>
        <v>40984</v>
      </c>
      <c r="T294" s="11">
        <f t="shared" si="18"/>
        <v>41002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6">
        <f t="shared" si="19"/>
        <v>33.28125</v>
      </c>
      <c r="Q295" t="s">
        <v>2039</v>
      </c>
      <c r="R295" t="s">
        <v>2040</v>
      </c>
      <c r="S295" s="11">
        <f t="shared" si="17"/>
        <v>40456</v>
      </c>
      <c r="T295" s="11">
        <f t="shared" si="18"/>
        <v>40465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6">
        <f t="shared" si="19"/>
        <v>43.923497267759565</v>
      </c>
      <c r="Q296" t="s">
        <v>2039</v>
      </c>
      <c r="R296" t="s">
        <v>2040</v>
      </c>
      <c r="S296" s="11">
        <f t="shared" si="17"/>
        <v>43399</v>
      </c>
      <c r="T296" s="11">
        <f t="shared" si="18"/>
        <v>43411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6">
        <f t="shared" si="19"/>
        <v>36.004712041884815</v>
      </c>
      <c r="Q297" t="s">
        <v>2039</v>
      </c>
      <c r="R297" t="s">
        <v>2040</v>
      </c>
      <c r="S297" s="11">
        <f t="shared" si="17"/>
        <v>41562</v>
      </c>
      <c r="T297" s="11">
        <f t="shared" si="18"/>
        <v>41587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6">
        <f t="shared" si="19"/>
        <v>88.21052631578948</v>
      </c>
      <c r="Q298" t="s">
        <v>2039</v>
      </c>
      <c r="R298" t="s">
        <v>2040</v>
      </c>
      <c r="S298" s="11">
        <f t="shared" si="17"/>
        <v>43493</v>
      </c>
      <c r="T298" s="11">
        <f t="shared" si="18"/>
        <v>43515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6">
        <f t="shared" si="19"/>
        <v>65.240384615384613</v>
      </c>
      <c r="Q299" t="s">
        <v>2039</v>
      </c>
      <c r="R299" t="s">
        <v>2040</v>
      </c>
      <c r="S299" s="11">
        <f t="shared" si="17"/>
        <v>41653</v>
      </c>
      <c r="T299" s="11">
        <f t="shared" si="18"/>
        <v>41662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6">
        <f t="shared" si="19"/>
        <v>69.958333333333329</v>
      </c>
      <c r="Q300" t="s">
        <v>2035</v>
      </c>
      <c r="R300" t="s">
        <v>2036</v>
      </c>
      <c r="S300" s="11">
        <f t="shared" si="17"/>
        <v>42426</v>
      </c>
      <c r="T300" s="11">
        <f t="shared" si="18"/>
        <v>42444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6">
        <f t="shared" si="19"/>
        <v>39.877551020408163</v>
      </c>
      <c r="Q301" t="s">
        <v>2033</v>
      </c>
      <c r="R301" t="s">
        <v>2034</v>
      </c>
      <c r="S301" s="11">
        <f t="shared" si="17"/>
        <v>42432</v>
      </c>
      <c r="T301" s="11">
        <f t="shared" si="18"/>
        <v>42488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6">
        <f t="shared" si="19"/>
        <v>5</v>
      </c>
      <c r="Q302" t="s">
        <v>2047</v>
      </c>
      <c r="R302" t="s">
        <v>2048</v>
      </c>
      <c r="S302" s="11">
        <f t="shared" si="17"/>
        <v>42977</v>
      </c>
      <c r="T302" s="11">
        <f t="shared" si="18"/>
        <v>42978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6">
        <f t="shared" si="19"/>
        <v>41.023728813559323</v>
      </c>
      <c r="Q303" t="s">
        <v>2041</v>
      </c>
      <c r="R303" t="s">
        <v>2042</v>
      </c>
      <c r="S303" s="11">
        <f t="shared" si="17"/>
        <v>42061</v>
      </c>
      <c r="T303" s="11">
        <f t="shared" si="18"/>
        <v>42078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6">
        <f t="shared" si="19"/>
        <v>98.914285714285711</v>
      </c>
      <c r="Q304" t="s">
        <v>2039</v>
      </c>
      <c r="R304" t="s">
        <v>2040</v>
      </c>
      <c r="S304" s="11">
        <f t="shared" si="17"/>
        <v>43345</v>
      </c>
      <c r="T304" s="11">
        <f t="shared" si="18"/>
        <v>43359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6">
        <f t="shared" si="19"/>
        <v>87.78125</v>
      </c>
      <c r="Q305" t="s">
        <v>2035</v>
      </c>
      <c r="R305" t="s">
        <v>2045</v>
      </c>
      <c r="S305" s="11">
        <f t="shared" si="17"/>
        <v>42376</v>
      </c>
      <c r="T305" s="11">
        <f t="shared" si="18"/>
        <v>42381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6">
        <f t="shared" si="19"/>
        <v>80.767605633802816</v>
      </c>
      <c r="Q306" t="s">
        <v>2041</v>
      </c>
      <c r="R306" t="s">
        <v>2042</v>
      </c>
      <c r="S306" s="11">
        <f t="shared" si="17"/>
        <v>42589</v>
      </c>
      <c r="T306" s="11">
        <f t="shared" si="18"/>
        <v>42630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6">
        <f t="shared" si="19"/>
        <v>94.28235294117647</v>
      </c>
      <c r="Q307" t="s">
        <v>2039</v>
      </c>
      <c r="R307" t="s">
        <v>2040</v>
      </c>
      <c r="S307" s="11">
        <f t="shared" si="17"/>
        <v>42448</v>
      </c>
      <c r="T307" s="11">
        <f t="shared" si="18"/>
        <v>42489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6">
        <f t="shared" si="19"/>
        <v>73.428571428571431</v>
      </c>
      <c r="Q308" t="s">
        <v>2039</v>
      </c>
      <c r="R308" t="s">
        <v>2040</v>
      </c>
      <c r="S308" s="11">
        <f t="shared" si="17"/>
        <v>42930</v>
      </c>
      <c r="T308" s="11">
        <f t="shared" si="18"/>
        <v>42933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6">
        <f t="shared" si="19"/>
        <v>65.968133535660087</v>
      </c>
      <c r="Q309" t="s">
        <v>2047</v>
      </c>
      <c r="R309" t="s">
        <v>2053</v>
      </c>
      <c r="S309" s="11">
        <f t="shared" si="17"/>
        <v>41066</v>
      </c>
      <c r="T309" s="11">
        <f t="shared" si="18"/>
        <v>41086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6">
        <f t="shared" si="19"/>
        <v>109.04109589041096</v>
      </c>
      <c r="Q310" t="s">
        <v>2039</v>
      </c>
      <c r="R310" t="s">
        <v>2040</v>
      </c>
      <c r="S310" s="11">
        <f t="shared" si="17"/>
        <v>40651</v>
      </c>
      <c r="T310" s="11">
        <f t="shared" si="18"/>
        <v>40652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6">
        <f t="shared" si="19"/>
        <v>41.16</v>
      </c>
      <c r="Q311" t="s">
        <v>2035</v>
      </c>
      <c r="R311" t="s">
        <v>2045</v>
      </c>
      <c r="S311" s="11">
        <f t="shared" si="17"/>
        <v>40807</v>
      </c>
      <c r="T311" s="11">
        <f t="shared" si="18"/>
        <v>40827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6">
        <f t="shared" si="19"/>
        <v>99.125</v>
      </c>
      <c r="Q312" t="s">
        <v>2050</v>
      </c>
      <c r="R312" t="s">
        <v>2051</v>
      </c>
      <c r="S312" s="11">
        <f t="shared" si="17"/>
        <v>40277</v>
      </c>
      <c r="T312" s="11">
        <f t="shared" si="18"/>
        <v>40293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6">
        <f t="shared" si="19"/>
        <v>105.88429752066116</v>
      </c>
      <c r="Q313" t="s">
        <v>2039</v>
      </c>
      <c r="R313" t="s">
        <v>2040</v>
      </c>
      <c r="S313" s="11">
        <f t="shared" si="17"/>
        <v>40590</v>
      </c>
      <c r="T313" s="11">
        <f t="shared" si="18"/>
        <v>40602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6">
        <f t="shared" si="19"/>
        <v>48.996525921966864</v>
      </c>
      <c r="Q314" t="s">
        <v>2039</v>
      </c>
      <c r="R314" t="s">
        <v>2040</v>
      </c>
      <c r="S314" s="11">
        <f t="shared" si="17"/>
        <v>41572</v>
      </c>
      <c r="T314" s="11">
        <f t="shared" si="18"/>
        <v>41579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6">
        <f t="shared" si="19"/>
        <v>39</v>
      </c>
      <c r="Q315" t="s">
        <v>2035</v>
      </c>
      <c r="R315" t="s">
        <v>2036</v>
      </c>
      <c r="S315" s="11">
        <f t="shared" si="17"/>
        <v>40966</v>
      </c>
      <c r="T315" s="11">
        <f t="shared" si="18"/>
        <v>40968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6">
        <f t="shared" si="19"/>
        <v>31.022556390977442</v>
      </c>
      <c r="Q316" t="s">
        <v>2041</v>
      </c>
      <c r="R316" t="s">
        <v>2042</v>
      </c>
      <c r="S316" s="11">
        <f t="shared" si="17"/>
        <v>43536</v>
      </c>
      <c r="T316" s="11">
        <f t="shared" si="18"/>
        <v>43541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6">
        <f t="shared" si="19"/>
        <v>103.87096774193549</v>
      </c>
      <c r="Q317" t="s">
        <v>2039</v>
      </c>
      <c r="R317" t="s">
        <v>2040</v>
      </c>
      <c r="S317" s="11">
        <f t="shared" si="17"/>
        <v>41783</v>
      </c>
      <c r="T317" s="11">
        <f t="shared" si="18"/>
        <v>41812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6">
        <f t="shared" si="19"/>
        <v>59.268518518518519</v>
      </c>
      <c r="Q318" t="s">
        <v>2033</v>
      </c>
      <c r="R318" t="s">
        <v>2034</v>
      </c>
      <c r="S318" s="11">
        <f t="shared" si="17"/>
        <v>43788</v>
      </c>
      <c r="T318" s="11">
        <f t="shared" si="18"/>
        <v>43789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6">
        <f t="shared" si="19"/>
        <v>42.3</v>
      </c>
      <c r="Q319" t="s">
        <v>2039</v>
      </c>
      <c r="R319" t="s">
        <v>2040</v>
      </c>
      <c r="S319" s="11">
        <f t="shared" si="17"/>
        <v>42869</v>
      </c>
      <c r="T319" s="11">
        <f t="shared" si="18"/>
        <v>42882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6">
        <f t="shared" si="19"/>
        <v>53.117647058823529</v>
      </c>
      <c r="Q320" t="s">
        <v>2035</v>
      </c>
      <c r="R320" t="s">
        <v>2036</v>
      </c>
      <c r="S320" s="11">
        <f t="shared" si="17"/>
        <v>41684</v>
      </c>
      <c r="T320" s="11">
        <f t="shared" si="18"/>
        <v>41686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6">
        <f t="shared" si="19"/>
        <v>50.796875</v>
      </c>
      <c r="Q321" t="s">
        <v>2037</v>
      </c>
      <c r="R321" t="s">
        <v>2038</v>
      </c>
      <c r="S321" s="11">
        <f t="shared" si="17"/>
        <v>40402</v>
      </c>
      <c r="T321" s="11">
        <f t="shared" si="18"/>
        <v>40426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6">
        <f t="shared" si="19"/>
        <v>101.15</v>
      </c>
      <c r="Q322" t="s">
        <v>2047</v>
      </c>
      <c r="R322" t="s">
        <v>2053</v>
      </c>
      <c r="S322" s="11">
        <f t="shared" si="17"/>
        <v>40673</v>
      </c>
      <c r="T322" s="11">
        <f t="shared" si="18"/>
        <v>40682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6">
        <f t="shared" si="19"/>
        <v>65.000810372771468</v>
      </c>
      <c r="Q323" t="s">
        <v>2041</v>
      </c>
      <c r="R323" t="s">
        <v>2052</v>
      </c>
      <c r="S323" s="11">
        <f t="shared" ref="S323:S386" si="21">INT(((J323/60)/60)/24)+DATE(1970,1,1)</f>
        <v>40634</v>
      </c>
      <c r="T323" s="11">
        <f t="shared" ref="T323:T386" si="22">INT(((K323/60)/60)/24)+DATE(1970,1,1)</f>
        <v>40642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6">
        <f t="shared" ref="P324:P387" si="23">E324/G324</f>
        <v>37.998645510835914</v>
      </c>
      <c r="Q324" t="s">
        <v>2039</v>
      </c>
      <c r="R324" t="s">
        <v>2040</v>
      </c>
      <c r="S324" s="11">
        <f t="shared" si="21"/>
        <v>40507</v>
      </c>
      <c r="T324" s="11">
        <f t="shared" si="22"/>
        <v>40520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6">
        <f t="shared" si="23"/>
        <v>82.615384615384613</v>
      </c>
      <c r="Q325" t="s">
        <v>2041</v>
      </c>
      <c r="R325" t="s">
        <v>2042</v>
      </c>
      <c r="S325" s="11">
        <f t="shared" si="21"/>
        <v>41725</v>
      </c>
      <c r="T325" s="11">
        <f t="shared" si="22"/>
        <v>41727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6">
        <f t="shared" si="23"/>
        <v>37.941368078175898</v>
      </c>
      <c r="Q326" t="s">
        <v>2039</v>
      </c>
      <c r="R326" t="s">
        <v>2040</v>
      </c>
      <c r="S326" s="11">
        <f t="shared" si="21"/>
        <v>42176</v>
      </c>
      <c r="T326" s="11">
        <f t="shared" si="22"/>
        <v>42188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6">
        <f t="shared" si="23"/>
        <v>80.780821917808225</v>
      </c>
      <c r="Q327" t="s">
        <v>2039</v>
      </c>
      <c r="R327" t="s">
        <v>2040</v>
      </c>
      <c r="S327" s="11">
        <f t="shared" si="21"/>
        <v>43267</v>
      </c>
      <c r="T327" s="11">
        <f t="shared" si="22"/>
        <v>43290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6">
        <f t="shared" si="23"/>
        <v>25.984375</v>
      </c>
      <c r="Q328" t="s">
        <v>2041</v>
      </c>
      <c r="R328" t="s">
        <v>2049</v>
      </c>
      <c r="S328" s="11">
        <f t="shared" si="21"/>
        <v>42364</v>
      </c>
      <c r="T328" s="11">
        <f t="shared" si="22"/>
        <v>42370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6">
        <f t="shared" si="23"/>
        <v>30.363636363636363</v>
      </c>
      <c r="Q329" t="s">
        <v>2039</v>
      </c>
      <c r="R329" t="s">
        <v>2040</v>
      </c>
      <c r="S329" s="11">
        <f t="shared" si="21"/>
        <v>43705</v>
      </c>
      <c r="T329" s="11">
        <f t="shared" si="22"/>
        <v>43709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6">
        <f t="shared" si="23"/>
        <v>54.004916018025398</v>
      </c>
      <c r="Q330" t="s">
        <v>2035</v>
      </c>
      <c r="R330" t="s">
        <v>2036</v>
      </c>
      <c r="S330" s="11">
        <f t="shared" si="21"/>
        <v>43434</v>
      </c>
      <c r="T330" s="11">
        <f t="shared" si="22"/>
        <v>43445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6">
        <f t="shared" si="23"/>
        <v>101.78672985781991</v>
      </c>
      <c r="Q331" t="s">
        <v>2050</v>
      </c>
      <c r="R331" t="s">
        <v>2051</v>
      </c>
      <c r="S331" s="11">
        <f t="shared" si="21"/>
        <v>42716</v>
      </c>
      <c r="T331" s="11">
        <f t="shared" si="22"/>
        <v>42727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6">
        <f t="shared" si="23"/>
        <v>45.003610108303249</v>
      </c>
      <c r="Q332" t="s">
        <v>2041</v>
      </c>
      <c r="R332" t="s">
        <v>2042</v>
      </c>
      <c r="S332" s="11">
        <f t="shared" si="21"/>
        <v>43077</v>
      </c>
      <c r="T332" s="11">
        <f t="shared" si="22"/>
        <v>43078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6">
        <f t="shared" si="23"/>
        <v>77.068421052631578</v>
      </c>
      <c r="Q333" t="s">
        <v>2033</v>
      </c>
      <c r="R333" t="s">
        <v>2034</v>
      </c>
      <c r="S333" s="11">
        <f t="shared" si="21"/>
        <v>40896</v>
      </c>
      <c r="T333" s="11">
        <f t="shared" si="22"/>
        <v>40897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6">
        <f t="shared" si="23"/>
        <v>88.076595744680844</v>
      </c>
      <c r="Q334" t="s">
        <v>2037</v>
      </c>
      <c r="R334" t="s">
        <v>2046</v>
      </c>
      <c r="S334" s="11">
        <f t="shared" si="21"/>
        <v>41361</v>
      </c>
      <c r="T334" s="11">
        <f t="shared" si="22"/>
        <v>41362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6">
        <f t="shared" si="23"/>
        <v>47.035573122529641</v>
      </c>
      <c r="Q335" t="s">
        <v>2039</v>
      </c>
      <c r="R335" t="s">
        <v>2040</v>
      </c>
      <c r="S335" s="11">
        <f t="shared" si="21"/>
        <v>43424</v>
      </c>
      <c r="T335" s="11">
        <f t="shared" si="22"/>
        <v>43452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6">
        <f t="shared" si="23"/>
        <v>110.99550763701707</v>
      </c>
      <c r="Q336" t="s">
        <v>2035</v>
      </c>
      <c r="R336" t="s">
        <v>2036</v>
      </c>
      <c r="S336" s="11">
        <f t="shared" si="21"/>
        <v>43110</v>
      </c>
      <c r="T336" s="11">
        <f t="shared" si="22"/>
        <v>43117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6">
        <f t="shared" si="23"/>
        <v>87.003066141042481</v>
      </c>
      <c r="Q337" t="s">
        <v>2035</v>
      </c>
      <c r="R337" t="s">
        <v>2036</v>
      </c>
      <c r="S337" s="11">
        <f t="shared" si="21"/>
        <v>43784</v>
      </c>
      <c r="T337" s="11">
        <f t="shared" si="22"/>
        <v>43797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6">
        <f t="shared" si="23"/>
        <v>63.994402985074629</v>
      </c>
      <c r="Q338" t="s">
        <v>2035</v>
      </c>
      <c r="R338" t="s">
        <v>2036</v>
      </c>
      <c r="S338" s="11">
        <f t="shared" si="21"/>
        <v>40527</v>
      </c>
      <c r="T338" s="11">
        <f t="shared" si="22"/>
        <v>40528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6">
        <f t="shared" si="23"/>
        <v>105.9945205479452</v>
      </c>
      <c r="Q339" t="s">
        <v>2039</v>
      </c>
      <c r="R339" t="s">
        <v>2040</v>
      </c>
      <c r="S339" s="11">
        <f t="shared" si="21"/>
        <v>43780</v>
      </c>
      <c r="T339" s="11">
        <f t="shared" si="22"/>
        <v>43781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6">
        <f t="shared" si="23"/>
        <v>73.989349112426041</v>
      </c>
      <c r="Q340" t="s">
        <v>2039</v>
      </c>
      <c r="R340" t="s">
        <v>2040</v>
      </c>
      <c r="S340" s="11">
        <f t="shared" si="21"/>
        <v>40821</v>
      </c>
      <c r="T340" s="11">
        <f t="shared" si="22"/>
        <v>40851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6">
        <f t="shared" si="23"/>
        <v>84.02004626060139</v>
      </c>
      <c r="Q341" t="s">
        <v>2039</v>
      </c>
      <c r="R341" t="s">
        <v>2040</v>
      </c>
      <c r="S341" s="11">
        <f t="shared" si="21"/>
        <v>42949</v>
      </c>
      <c r="T341" s="11">
        <f t="shared" si="22"/>
        <v>42963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6">
        <f t="shared" si="23"/>
        <v>88.966921119592882</v>
      </c>
      <c r="Q342" t="s">
        <v>2054</v>
      </c>
      <c r="R342" t="s">
        <v>2055</v>
      </c>
      <c r="S342" s="11">
        <f t="shared" si="21"/>
        <v>40889</v>
      </c>
      <c r="T342" s="11">
        <f t="shared" si="22"/>
        <v>40890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6">
        <f t="shared" si="23"/>
        <v>76.990453460620529</v>
      </c>
      <c r="Q343" t="s">
        <v>2035</v>
      </c>
      <c r="R343" t="s">
        <v>2045</v>
      </c>
      <c r="S343" s="11">
        <f t="shared" si="21"/>
        <v>42244</v>
      </c>
      <c r="T343" s="11">
        <f t="shared" si="22"/>
        <v>42251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6">
        <f t="shared" si="23"/>
        <v>97.146341463414629</v>
      </c>
      <c r="Q344" t="s">
        <v>2039</v>
      </c>
      <c r="R344" t="s">
        <v>2040</v>
      </c>
      <c r="S344" s="11">
        <f t="shared" si="21"/>
        <v>41475</v>
      </c>
      <c r="T344" s="11">
        <f t="shared" si="22"/>
        <v>41487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6">
        <f t="shared" si="23"/>
        <v>33.013605442176868</v>
      </c>
      <c r="Q345" t="s">
        <v>2039</v>
      </c>
      <c r="R345" t="s">
        <v>2040</v>
      </c>
      <c r="S345" s="11">
        <f t="shared" si="21"/>
        <v>41597</v>
      </c>
      <c r="T345" s="11">
        <f t="shared" si="22"/>
        <v>41650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6">
        <f t="shared" si="23"/>
        <v>99.950602409638549</v>
      </c>
      <c r="Q346" t="s">
        <v>2050</v>
      </c>
      <c r="R346" t="s">
        <v>2051</v>
      </c>
      <c r="S346" s="11">
        <f t="shared" si="21"/>
        <v>43122</v>
      </c>
      <c r="T346" s="11">
        <f t="shared" si="22"/>
        <v>43162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6">
        <f t="shared" si="23"/>
        <v>69.966767371601208</v>
      </c>
      <c r="Q347" t="s">
        <v>2041</v>
      </c>
      <c r="R347" t="s">
        <v>2044</v>
      </c>
      <c r="S347" s="11">
        <f t="shared" si="21"/>
        <v>42194</v>
      </c>
      <c r="T347" s="11">
        <f t="shared" si="22"/>
        <v>42195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6">
        <f t="shared" si="23"/>
        <v>110.32</v>
      </c>
      <c r="Q348" t="s">
        <v>2035</v>
      </c>
      <c r="R348" t="s">
        <v>2045</v>
      </c>
      <c r="S348" s="11">
        <f t="shared" si="21"/>
        <v>42971</v>
      </c>
      <c r="T348" s="11">
        <f t="shared" si="22"/>
        <v>43026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6">
        <f t="shared" si="23"/>
        <v>66.005235602094245</v>
      </c>
      <c r="Q349" t="s">
        <v>2037</v>
      </c>
      <c r="R349" t="s">
        <v>2038</v>
      </c>
      <c r="S349" s="11">
        <f t="shared" si="21"/>
        <v>42046</v>
      </c>
      <c r="T349" s="11">
        <f t="shared" si="22"/>
        <v>42070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6">
        <f t="shared" si="23"/>
        <v>41.005742176284812</v>
      </c>
      <c r="Q350" t="s">
        <v>2033</v>
      </c>
      <c r="R350" t="s">
        <v>2034</v>
      </c>
      <c r="S350" s="11">
        <f t="shared" si="21"/>
        <v>42782</v>
      </c>
      <c r="T350" s="11">
        <f t="shared" si="22"/>
        <v>42795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6">
        <f t="shared" si="23"/>
        <v>103.96316359696641</v>
      </c>
      <c r="Q351" t="s">
        <v>2039</v>
      </c>
      <c r="R351" t="s">
        <v>2040</v>
      </c>
      <c r="S351" s="11">
        <f t="shared" si="21"/>
        <v>42930</v>
      </c>
      <c r="T351" s="11">
        <f t="shared" si="22"/>
        <v>42960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6">
        <f t="shared" si="23"/>
        <v>5</v>
      </c>
      <c r="Q352" t="s">
        <v>2035</v>
      </c>
      <c r="R352" t="s">
        <v>2058</v>
      </c>
      <c r="S352" s="11">
        <f t="shared" si="21"/>
        <v>42144</v>
      </c>
      <c r="T352" s="11">
        <f t="shared" si="22"/>
        <v>42162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6">
        <f t="shared" si="23"/>
        <v>47.009935419771487</v>
      </c>
      <c r="Q353" t="s">
        <v>2035</v>
      </c>
      <c r="R353" t="s">
        <v>2036</v>
      </c>
      <c r="S353" s="11">
        <f t="shared" si="21"/>
        <v>42240</v>
      </c>
      <c r="T353" s="11">
        <f t="shared" si="22"/>
        <v>42254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6">
        <f t="shared" si="23"/>
        <v>29.606060606060606</v>
      </c>
      <c r="Q354" t="s">
        <v>2039</v>
      </c>
      <c r="R354" t="s">
        <v>2040</v>
      </c>
      <c r="S354" s="11">
        <f t="shared" si="21"/>
        <v>42315</v>
      </c>
      <c r="T354" s="11">
        <f t="shared" si="22"/>
        <v>42323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6">
        <f t="shared" si="23"/>
        <v>81.010569583088667</v>
      </c>
      <c r="Q355" t="s">
        <v>2039</v>
      </c>
      <c r="R355" t="s">
        <v>2040</v>
      </c>
      <c r="S355" s="11">
        <f t="shared" si="21"/>
        <v>43651</v>
      </c>
      <c r="T355" s="11">
        <f t="shared" si="22"/>
        <v>43652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6">
        <f t="shared" si="23"/>
        <v>94.35</v>
      </c>
      <c r="Q356" t="s">
        <v>2041</v>
      </c>
      <c r="R356" t="s">
        <v>2042</v>
      </c>
      <c r="S356" s="11">
        <f t="shared" si="21"/>
        <v>41520</v>
      </c>
      <c r="T356" s="11">
        <f t="shared" si="22"/>
        <v>41527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6">
        <f t="shared" si="23"/>
        <v>26.058139534883722</v>
      </c>
      <c r="Q357" t="s">
        <v>2037</v>
      </c>
      <c r="R357" t="s">
        <v>2046</v>
      </c>
      <c r="S357" s="11">
        <f t="shared" si="21"/>
        <v>42757</v>
      </c>
      <c r="T357" s="11">
        <f t="shared" si="22"/>
        <v>42797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6">
        <f t="shared" si="23"/>
        <v>85.775000000000006</v>
      </c>
      <c r="Q358" t="s">
        <v>2039</v>
      </c>
      <c r="R358" t="s">
        <v>2040</v>
      </c>
      <c r="S358" s="11">
        <f t="shared" si="21"/>
        <v>40922</v>
      </c>
      <c r="T358" s="11">
        <f t="shared" si="22"/>
        <v>40931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6">
        <f t="shared" si="23"/>
        <v>103.73170731707317</v>
      </c>
      <c r="Q359" t="s">
        <v>2050</v>
      </c>
      <c r="R359" t="s">
        <v>2051</v>
      </c>
      <c r="S359" s="11">
        <f t="shared" si="21"/>
        <v>42250</v>
      </c>
      <c r="T359" s="11">
        <f t="shared" si="22"/>
        <v>42275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6">
        <f t="shared" si="23"/>
        <v>49.826086956521742</v>
      </c>
      <c r="Q360" t="s">
        <v>2054</v>
      </c>
      <c r="R360" t="s">
        <v>2055</v>
      </c>
      <c r="S360" s="11">
        <f t="shared" si="21"/>
        <v>43322</v>
      </c>
      <c r="T360" s="11">
        <f t="shared" si="22"/>
        <v>43325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6">
        <f t="shared" si="23"/>
        <v>63.893048128342244</v>
      </c>
      <c r="Q361" t="s">
        <v>2041</v>
      </c>
      <c r="R361" t="s">
        <v>2049</v>
      </c>
      <c r="S361" s="11">
        <f t="shared" si="21"/>
        <v>40782</v>
      </c>
      <c r="T361" s="11">
        <f t="shared" si="22"/>
        <v>40789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6">
        <f t="shared" si="23"/>
        <v>47.002434782608695</v>
      </c>
      <c r="Q362" t="s">
        <v>2039</v>
      </c>
      <c r="R362" t="s">
        <v>2040</v>
      </c>
      <c r="S362" s="11">
        <f t="shared" si="21"/>
        <v>40544</v>
      </c>
      <c r="T362" s="11">
        <f t="shared" si="22"/>
        <v>40558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6">
        <f t="shared" si="23"/>
        <v>108.47727272727273</v>
      </c>
      <c r="Q363" t="s">
        <v>2039</v>
      </c>
      <c r="R363" t="s">
        <v>2040</v>
      </c>
      <c r="S363" s="11">
        <f t="shared" si="21"/>
        <v>43015</v>
      </c>
      <c r="T363" s="11">
        <f t="shared" si="22"/>
        <v>43039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6">
        <f t="shared" si="23"/>
        <v>72.015706806282722</v>
      </c>
      <c r="Q364" t="s">
        <v>2035</v>
      </c>
      <c r="R364" t="s">
        <v>2036</v>
      </c>
      <c r="S364" s="11">
        <f t="shared" si="21"/>
        <v>40570</v>
      </c>
      <c r="T364" s="11">
        <f t="shared" si="22"/>
        <v>40608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6">
        <f t="shared" si="23"/>
        <v>59.928057553956833</v>
      </c>
      <c r="Q365" t="s">
        <v>2035</v>
      </c>
      <c r="R365" t="s">
        <v>2036</v>
      </c>
      <c r="S365" s="11">
        <f t="shared" si="21"/>
        <v>40904</v>
      </c>
      <c r="T365" s="11">
        <f t="shared" si="22"/>
        <v>40905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6">
        <f t="shared" si="23"/>
        <v>78.209677419354833</v>
      </c>
      <c r="Q366" t="s">
        <v>2035</v>
      </c>
      <c r="R366" t="s">
        <v>2045</v>
      </c>
      <c r="S366" s="11">
        <f t="shared" si="21"/>
        <v>43164</v>
      </c>
      <c r="T366" s="11">
        <f t="shared" si="22"/>
        <v>43194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6">
        <f t="shared" si="23"/>
        <v>104.77678571428571</v>
      </c>
      <c r="Q367" t="s">
        <v>2039</v>
      </c>
      <c r="R367" t="s">
        <v>2040</v>
      </c>
      <c r="S367" s="11">
        <f t="shared" si="21"/>
        <v>42733</v>
      </c>
      <c r="T367" s="11">
        <f t="shared" si="22"/>
        <v>42760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6">
        <f t="shared" si="23"/>
        <v>105.52475247524752</v>
      </c>
      <c r="Q368" t="s">
        <v>2039</v>
      </c>
      <c r="R368" t="s">
        <v>2040</v>
      </c>
      <c r="S368" s="11">
        <f t="shared" si="21"/>
        <v>40546</v>
      </c>
      <c r="T368" s="11">
        <f t="shared" si="22"/>
        <v>40547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6">
        <f t="shared" si="23"/>
        <v>24.933333333333334</v>
      </c>
      <c r="Q369" t="s">
        <v>2039</v>
      </c>
      <c r="R369" t="s">
        <v>2040</v>
      </c>
      <c r="S369" s="11">
        <f t="shared" si="21"/>
        <v>41930</v>
      </c>
      <c r="T369" s="11">
        <f t="shared" si="22"/>
        <v>41954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6">
        <f t="shared" si="23"/>
        <v>69.873786407766985</v>
      </c>
      <c r="Q370" t="s">
        <v>2041</v>
      </c>
      <c r="R370" t="s">
        <v>2042</v>
      </c>
      <c r="S370" s="11">
        <f t="shared" si="21"/>
        <v>40464</v>
      </c>
      <c r="T370" s="11">
        <f t="shared" si="22"/>
        <v>40487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6">
        <f t="shared" si="23"/>
        <v>95.733766233766232</v>
      </c>
      <c r="Q371" t="s">
        <v>2041</v>
      </c>
      <c r="R371" t="s">
        <v>2060</v>
      </c>
      <c r="S371" s="11">
        <f t="shared" si="21"/>
        <v>41308</v>
      </c>
      <c r="T371" s="11">
        <f t="shared" si="22"/>
        <v>41347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6">
        <f t="shared" si="23"/>
        <v>29.997485752598056</v>
      </c>
      <c r="Q372" t="s">
        <v>2039</v>
      </c>
      <c r="R372" t="s">
        <v>2040</v>
      </c>
      <c r="S372" s="11">
        <f t="shared" si="21"/>
        <v>43570</v>
      </c>
      <c r="T372" s="11">
        <f t="shared" si="22"/>
        <v>43576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6">
        <f t="shared" si="23"/>
        <v>59.011948529411768</v>
      </c>
      <c r="Q373" t="s">
        <v>2039</v>
      </c>
      <c r="R373" t="s">
        <v>2040</v>
      </c>
      <c r="S373" s="11">
        <f t="shared" si="21"/>
        <v>42043</v>
      </c>
      <c r="T373" s="11">
        <f t="shared" si="22"/>
        <v>42094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6">
        <f t="shared" si="23"/>
        <v>84.757396449704146</v>
      </c>
      <c r="Q374" t="s">
        <v>2041</v>
      </c>
      <c r="R374" t="s">
        <v>2042</v>
      </c>
      <c r="S374" s="11">
        <f t="shared" si="21"/>
        <v>42012</v>
      </c>
      <c r="T374" s="11">
        <f t="shared" si="22"/>
        <v>42032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6">
        <f t="shared" si="23"/>
        <v>78.010921177587846</v>
      </c>
      <c r="Q375" t="s">
        <v>2039</v>
      </c>
      <c r="R375" t="s">
        <v>2040</v>
      </c>
      <c r="S375" s="11">
        <f t="shared" si="21"/>
        <v>42964</v>
      </c>
      <c r="T375" s="11">
        <f t="shared" si="22"/>
        <v>42972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6">
        <f t="shared" si="23"/>
        <v>50.05215419501134</v>
      </c>
      <c r="Q376" t="s">
        <v>2041</v>
      </c>
      <c r="R376" t="s">
        <v>2042</v>
      </c>
      <c r="S376" s="11">
        <f t="shared" si="21"/>
        <v>43476</v>
      </c>
      <c r="T376" s="11">
        <f t="shared" si="22"/>
        <v>43481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6">
        <f t="shared" si="23"/>
        <v>59.16</v>
      </c>
      <c r="Q377" t="s">
        <v>2035</v>
      </c>
      <c r="R377" t="s">
        <v>2045</v>
      </c>
      <c r="S377" s="11">
        <f t="shared" si="21"/>
        <v>42293</v>
      </c>
      <c r="T377" s="11">
        <f t="shared" si="22"/>
        <v>42350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6">
        <f t="shared" si="23"/>
        <v>93.702290076335885</v>
      </c>
      <c r="Q378" t="s">
        <v>2035</v>
      </c>
      <c r="R378" t="s">
        <v>2036</v>
      </c>
      <c r="S378" s="11">
        <f t="shared" si="21"/>
        <v>41826</v>
      </c>
      <c r="T378" s="11">
        <f t="shared" si="22"/>
        <v>41832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6">
        <f t="shared" si="23"/>
        <v>40.14173228346457</v>
      </c>
      <c r="Q379" t="s">
        <v>2039</v>
      </c>
      <c r="R379" t="s">
        <v>2040</v>
      </c>
      <c r="S379" s="11">
        <f t="shared" si="21"/>
        <v>43760</v>
      </c>
      <c r="T379" s="11">
        <f t="shared" si="22"/>
        <v>43774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6">
        <f t="shared" si="23"/>
        <v>70.090140845070422</v>
      </c>
      <c r="Q380" t="s">
        <v>2041</v>
      </c>
      <c r="R380" t="s">
        <v>2042</v>
      </c>
      <c r="S380" s="11">
        <f t="shared" si="21"/>
        <v>43241</v>
      </c>
      <c r="T380" s="11">
        <f t="shared" si="22"/>
        <v>43279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6">
        <f t="shared" si="23"/>
        <v>66.181818181818187</v>
      </c>
      <c r="Q381" t="s">
        <v>2039</v>
      </c>
      <c r="R381" t="s">
        <v>2040</v>
      </c>
      <c r="S381" s="11">
        <f t="shared" si="21"/>
        <v>40843</v>
      </c>
      <c r="T381" s="11">
        <f t="shared" si="22"/>
        <v>40857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6">
        <f t="shared" si="23"/>
        <v>47.714285714285715</v>
      </c>
      <c r="Q382" t="s">
        <v>2039</v>
      </c>
      <c r="R382" t="s">
        <v>2040</v>
      </c>
      <c r="S382" s="11">
        <f t="shared" si="21"/>
        <v>41448</v>
      </c>
      <c r="T382" s="11">
        <f t="shared" si="22"/>
        <v>41453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6">
        <f t="shared" si="23"/>
        <v>62.896774193548389</v>
      </c>
      <c r="Q383" t="s">
        <v>2039</v>
      </c>
      <c r="R383" t="s">
        <v>2040</v>
      </c>
      <c r="S383" s="11">
        <f t="shared" si="21"/>
        <v>42163</v>
      </c>
      <c r="T383" s="11">
        <f t="shared" si="22"/>
        <v>42209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6">
        <f t="shared" si="23"/>
        <v>86.611940298507463</v>
      </c>
      <c r="Q384" t="s">
        <v>2054</v>
      </c>
      <c r="R384" t="s">
        <v>2055</v>
      </c>
      <c r="S384" s="11">
        <f t="shared" si="21"/>
        <v>43024</v>
      </c>
      <c r="T384" s="11">
        <f t="shared" si="22"/>
        <v>43043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6">
        <f t="shared" si="23"/>
        <v>75.126984126984127</v>
      </c>
      <c r="Q385" t="s">
        <v>2033</v>
      </c>
      <c r="R385" t="s">
        <v>2034</v>
      </c>
      <c r="S385" s="11">
        <f t="shared" si="21"/>
        <v>43509</v>
      </c>
      <c r="T385" s="11">
        <f t="shared" si="22"/>
        <v>43515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6">
        <f t="shared" si="23"/>
        <v>41.004167534903104</v>
      </c>
      <c r="Q386" t="s">
        <v>2041</v>
      </c>
      <c r="R386" t="s">
        <v>2042</v>
      </c>
      <c r="S386" s="11">
        <f t="shared" si="21"/>
        <v>42776</v>
      </c>
      <c r="T386" s="11">
        <f t="shared" si="22"/>
        <v>42803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6">
        <f t="shared" si="23"/>
        <v>50.007915567282325</v>
      </c>
      <c r="Q387" t="s">
        <v>2047</v>
      </c>
      <c r="R387" t="s">
        <v>2048</v>
      </c>
      <c r="S387" s="11">
        <f t="shared" ref="S387:S450" si="25">INT(((J387/60)/60)/24)+DATE(1970,1,1)</f>
        <v>43553</v>
      </c>
      <c r="T387" s="11">
        <f t="shared" ref="T387:T450" si="26">INT(((K387/60)/60)/24)+DATE(1970,1,1)</f>
        <v>43585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6">
        <f t="shared" ref="P388:P451" si="27">E388/G388</f>
        <v>96.960674157303373</v>
      </c>
      <c r="Q388" t="s">
        <v>2039</v>
      </c>
      <c r="R388" t="s">
        <v>2040</v>
      </c>
      <c r="S388" s="11">
        <f t="shared" si="25"/>
        <v>40355</v>
      </c>
      <c r="T388" s="11">
        <f t="shared" si="26"/>
        <v>40367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6">
        <f t="shared" si="27"/>
        <v>100.93160377358491</v>
      </c>
      <c r="Q389" t="s">
        <v>2037</v>
      </c>
      <c r="R389" t="s">
        <v>2046</v>
      </c>
      <c r="S389" s="11">
        <f t="shared" si="25"/>
        <v>41072</v>
      </c>
      <c r="T389" s="11">
        <f t="shared" si="26"/>
        <v>41077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6">
        <f t="shared" si="27"/>
        <v>89.227586206896547</v>
      </c>
      <c r="Q390" t="s">
        <v>2035</v>
      </c>
      <c r="R390" t="s">
        <v>2045</v>
      </c>
      <c r="S390" s="11">
        <f t="shared" si="25"/>
        <v>40912</v>
      </c>
      <c r="T390" s="11">
        <f t="shared" si="26"/>
        <v>40914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6">
        <f t="shared" si="27"/>
        <v>87.979166666666671</v>
      </c>
      <c r="Q391" t="s">
        <v>2039</v>
      </c>
      <c r="R391" t="s">
        <v>2040</v>
      </c>
      <c r="S391" s="11">
        <f t="shared" si="25"/>
        <v>40479</v>
      </c>
      <c r="T391" s="11">
        <f t="shared" si="26"/>
        <v>40506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6">
        <f t="shared" si="27"/>
        <v>89.54</v>
      </c>
      <c r="Q392" t="s">
        <v>2054</v>
      </c>
      <c r="R392" t="s">
        <v>2055</v>
      </c>
      <c r="S392" s="11">
        <f t="shared" si="25"/>
        <v>41530</v>
      </c>
      <c r="T392" s="11">
        <f t="shared" si="26"/>
        <v>41545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6">
        <f t="shared" si="27"/>
        <v>29.09271523178808</v>
      </c>
      <c r="Q393" t="s">
        <v>2047</v>
      </c>
      <c r="R393" t="s">
        <v>2048</v>
      </c>
      <c r="S393" s="11">
        <f t="shared" si="25"/>
        <v>41653</v>
      </c>
      <c r="T393" s="11">
        <f t="shared" si="26"/>
        <v>41655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6">
        <f t="shared" si="27"/>
        <v>42.006218905472636</v>
      </c>
      <c r="Q394" t="s">
        <v>2037</v>
      </c>
      <c r="R394" t="s">
        <v>2046</v>
      </c>
      <c r="S394" s="11">
        <f t="shared" si="25"/>
        <v>40549</v>
      </c>
      <c r="T394" s="11">
        <f t="shared" si="26"/>
        <v>40551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6">
        <f t="shared" si="27"/>
        <v>47.004903563255965</v>
      </c>
      <c r="Q395" t="s">
        <v>2035</v>
      </c>
      <c r="R395" t="s">
        <v>2058</v>
      </c>
      <c r="S395" s="11">
        <f t="shared" si="25"/>
        <v>42933</v>
      </c>
      <c r="T395" s="11">
        <f t="shared" si="26"/>
        <v>42934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6">
        <f t="shared" si="27"/>
        <v>110.44117647058823</v>
      </c>
      <c r="Q396" t="s">
        <v>2041</v>
      </c>
      <c r="R396" t="s">
        <v>2042</v>
      </c>
      <c r="S396" s="11">
        <f t="shared" si="25"/>
        <v>41484</v>
      </c>
      <c r="T396" s="11">
        <f t="shared" si="26"/>
        <v>41494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6">
        <f t="shared" si="27"/>
        <v>41.990909090909092</v>
      </c>
      <c r="Q397" t="s">
        <v>2039</v>
      </c>
      <c r="R397" t="s">
        <v>2040</v>
      </c>
      <c r="S397" s="11">
        <f t="shared" si="25"/>
        <v>40885</v>
      </c>
      <c r="T397" s="11">
        <f t="shared" si="26"/>
        <v>40886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6">
        <f t="shared" si="27"/>
        <v>48.012468827930178</v>
      </c>
      <c r="Q398" t="s">
        <v>2041</v>
      </c>
      <c r="R398" t="s">
        <v>2044</v>
      </c>
      <c r="S398" s="11">
        <f t="shared" si="25"/>
        <v>43378</v>
      </c>
      <c r="T398" s="11">
        <f t="shared" si="26"/>
        <v>43386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6">
        <f t="shared" si="27"/>
        <v>31.019823788546255</v>
      </c>
      <c r="Q399" t="s">
        <v>2035</v>
      </c>
      <c r="R399" t="s">
        <v>2036</v>
      </c>
      <c r="S399" s="11">
        <f t="shared" si="25"/>
        <v>41417</v>
      </c>
      <c r="T399" s="11">
        <f t="shared" si="26"/>
        <v>41423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6">
        <f t="shared" si="27"/>
        <v>99.203252032520325</v>
      </c>
      <c r="Q400" t="s">
        <v>2041</v>
      </c>
      <c r="R400" t="s">
        <v>2049</v>
      </c>
      <c r="S400" s="11">
        <f t="shared" si="25"/>
        <v>43228</v>
      </c>
      <c r="T400" s="11">
        <f t="shared" si="26"/>
        <v>43230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6">
        <f t="shared" si="27"/>
        <v>66.022316684378325</v>
      </c>
      <c r="Q401" t="s">
        <v>2035</v>
      </c>
      <c r="R401" t="s">
        <v>2045</v>
      </c>
      <c r="S401" s="11">
        <f t="shared" si="25"/>
        <v>40576</v>
      </c>
      <c r="T401" s="11">
        <f t="shared" si="26"/>
        <v>40583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6">
        <f t="shared" si="27"/>
        <v>2</v>
      </c>
      <c r="Q402" t="s">
        <v>2054</v>
      </c>
      <c r="R402" t="s">
        <v>2055</v>
      </c>
      <c r="S402" s="11">
        <f t="shared" si="25"/>
        <v>41502</v>
      </c>
      <c r="T402" s="11">
        <f t="shared" si="26"/>
        <v>41524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6">
        <f t="shared" si="27"/>
        <v>46.060200668896321</v>
      </c>
      <c r="Q403" t="s">
        <v>2039</v>
      </c>
      <c r="R403" t="s">
        <v>2040</v>
      </c>
      <c r="S403" s="11">
        <f t="shared" si="25"/>
        <v>43765</v>
      </c>
      <c r="T403" s="11">
        <f t="shared" si="26"/>
        <v>43765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6">
        <f t="shared" si="27"/>
        <v>73.650000000000006</v>
      </c>
      <c r="Q404" t="s">
        <v>2041</v>
      </c>
      <c r="R404" t="s">
        <v>2052</v>
      </c>
      <c r="S404" s="11">
        <f t="shared" si="25"/>
        <v>40914</v>
      </c>
      <c r="T404" s="11">
        <f t="shared" si="26"/>
        <v>40961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6">
        <f t="shared" si="27"/>
        <v>55.99336650082919</v>
      </c>
      <c r="Q405" t="s">
        <v>2039</v>
      </c>
      <c r="R405" t="s">
        <v>2040</v>
      </c>
      <c r="S405" s="11">
        <f t="shared" si="25"/>
        <v>40310</v>
      </c>
      <c r="T405" s="11">
        <f t="shared" si="26"/>
        <v>40346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6">
        <f t="shared" si="27"/>
        <v>68.985695127402778</v>
      </c>
      <c r="Q406" t="s">
        <v>2039</v>
      </c>
      <c r="R406" t="s">
        <v>2040</v>
      </c>
      <c r="S406" s="11">
        <f t="shared" si="25"/>
        <v>43053</v>
      </c>
      <c r="T406" s="11">
        <f t="shared" si="26"/>
        <v>43056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6">
        <f t="shared" si="27"/>
        <v>60.981609195402299</v>
      </c>
      <c r="Q407" t="s">
        <v>2039</v>
      </c>
      <c r="R407" t="s">
        <v>2040</v>
      </c>
      <c r="S407" s="11">
        <f t="shared" si="25"/>
        <v>43255</v>
      </c>
      <c r="T407" s="11">
        <f t="shared" si="26"/>
        <v>43305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6">
        <f t="shared" si="27"/>
        <v>110.98139534883721</v>
      </c>
      <c r="Q408" t="s">
        <v>2041</v>
      </c>
      <c r="R408" t="s">
        <v>2042</v>
      </c>
      <c r="S408" s="11">
        <f t="shared" si="25"/>
        <v>41304</v>
      </c>
      <c r="T408" s="11">
        <f t="shared" si="26"/>
        <v>41316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6">
        <f t="shared" si="27"/>
        <v>25</v>
      </c>
      <c r="Q409" t="s">
        <v>2039</v>
      </c>
      <c r="R409" t="s">
        <v>2040</v>
      </c>
      <c r="S409" s="11">
        <f t="shared" si="25"/>
        <v>43751</v>
      </c>
      <c r="T409" s="11">
        <f t="shared" si="26"/>
        <v>43758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6">
        <f t="shared" si="27"/>
        <v>78.759740259740255</v>
      </c>
      <c r="Q410" t="s">
        <v>2041</v>
      </c>
      <c r="R410" t="s">
        <v>2042</v>
      </c>
      <c r="S410" s="11">
        <f t="shared" si="25"/>
        <v>42541</v>
      </c>
      <c r="T410" s="11">
        <f t="shared" si="26"/>
        <v>42561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6">
        <f t="shared" si="27"/>
        <v>87.960784313725483</v>
      </c>
      <c r="Q411" t="s">
        <v>2035</v>
      </c>
      <c r="R411" t="s">
        <v>2036</v>
      </c>
      <c r="S411" s="11">
        <f t="shared" si="25"/>
        <v>42843</v>
      </c>
      <c r="T411" s="11">
        <f t="shared" si="26"/>
        <v>42847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6">
        <f t="shared" si="27"/>
        <v>49.987398739873989</v>
      </c>
      <c r="Q412" t="s">
        <v>2050</v>
      </c>
      <c r="R412" t="s">
        <v>2061</v>
      </c>
      <c r="S412" s="11">
        <f t="shared" si="25"/>
        <v>42122</v>
      </c>
      <c r="T412" s="11">
        <f t="shared" si="26"/>
        <v>42122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6">
        <f t="shared" si="27"/>
        <v>99.524390243902445</v>
      </c>
      <c r="Q413" t="s">
        <v>2039</v>
      </c>
      <c r="R413" t="s">
        <v>2040</v>
      </c>
      <c r="S413" s="11">
        <f t="shared" si="25"/>
        <v>42884</v>
      </c>
      <c r="T413" s="11">
        <f t="shared" si="26"/>
        <v>42886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6">
        <f t="shared" si="27"/>
        <v>104.82089552238806</v>
      </c>
      <c r="Q414" t="s">
        <v>2047</v>
      </c>
      <c r="R414" t="s">
        <v>2053</v>
      </c>
      <c r="S414" s="11">
        <f t="shared" si="25"/>
        <v>41642</v>
      </c>
      <c r="T414" s="11">
        <f t="shared" si="26"/>
        <v>41652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6">
        <f t="shared" si="27"/>
        <v>108.01469237832875</v>
      </c>
      <c r="Q415" t="s">
        <v>2041</v>
      </c>
      <c r="R415" t="s">
        <v>2049</v>
      </c>
      <c r="S415" s="11">
        <f t="shared" si="25"/>
        <v>43431</v>
      </c>
      <c r="T415" s="11">
        <f t="shared" si="26"/>
        <v>43458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6">
        <f t="shared" si="27"/>
        <v>28.998544660724033</v>
      </c>
      <c r="Q416" t="s">
        <v>2033</v>
      </c>
      <c r="R416" t="s">
        <v>2034</v>
      </c>
      <c r="S416" s="11">
        <f t="shared" si="25"/>
        <v>40288</v>
      </c>
      <c r="T416" s="11">
        <f t="shared" si="26"/>
        <v>40296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6">
        <f t="shared" si="27"/>
        <v>30.028708133971293</v>
      </c>
      <c r="Q417" t="s">
        <v>2039</v>
      </c>
      <c r="R417" t="s">
        <v>2040</v>
      </c>
      <c r="S417" s="11">
        <f t="shared" si="25"/>
        <v>40921</v>
      </c>
      <c r="T417" s="11">
        <f t="shared" si="26"/>
        <v>40938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6">
        <f t="shared" si="27"/>
        <v>41.005559416261292</v>
      </c>
      <c r="Q418" t="s">
        <v>2041</v>
      </c>
      <c r="R418" t="s">
        <v>2042</v>
      </c>
      <c r="S418" s="11">
        <f t="shared" si="25"/>
        <v>40560</v>
      </c>
      <c r="T418" s="11">
        <f t="shared" si="26"/>
        <v>40569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6">
        <f t="shared" si="27"/>
        <v>62.866666666666667</v>
      </c>
      <c r="Q419" t="s">
        <v>2039</v>
      </c>
      <c r="R419" t="s">
        <v>2040</v>
      </c>
      <c r="S419" s="11">
        <f t="shared" si="25"/>
        <v>43407</v>
      </c>
      <c r="T419" s="11">
        <f t="shared" si="26"/>
        <v>43431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6">
        <f t="shared" si="27"/>
        <v>47.005002501250623</v>
      </c>
      <c r="Q420" t="s">
        <v>2041</v>
      </c>
      <c r="R420" t="s">
        <v>2042</v>
      </c>
      <c r="S420" s="11">
        <f t="shared" si="25"/>
        <v>41035</v>
      </c>
      <c r="T420" s="11">
        <f t="shared" si="26"/>
        <v>41036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6">
        <f t="shared" si="27"/>
        <v>26.997693638285604</v>
      </c>
      <c r="Q421" t="s">
        <v>2037</v>
      </c>
      <c r="R421" t="s">
        <v>2038</v>
      </c>
      <c r="S421" s="11">
        <f t="shared" si="25"/>
        <v>40899</v>
      </c>
      <c r="T421" s="11">
        <f t="shared" si="26"/>
        <v>40905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6">
        <f t="shared" si="27"/>
        <v>68.329787234042556</v>
      </c>
      <c r="Q422" t="s">
        <v>2039</v>
      </c>
      <c r="R422" t="s">
        <v>2040</v>
      </c>
      <c r="S422" s="11">
        <f t="shared" si="25"/>
        <v>42911</v>
      </c>
      <c r="T422" s="11">
        <f t="shared" si="26"/>
        <v>42925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6">
        <f t="shared" si="27"/>
        <v>50.974576271186443</v>
      </c>
      <c r="Q423" t="s">
        <v>2037</v>
      </c>
      <c r="R423" t="s">
        <v>2046</v>
      </c>
      <c r="S423" s="11">
        <f t="shared" si="25"/>
        <v>42915</v>
      </c>
      <c r="T423" s="11">
        <f t="shared" si="26"/>
        <v>42945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6">
        <f t="shared" si="27"/>
        <v>54.024390243902438</v>
      </c>
      <c r="Q424" t="s">
        <v>2039</v>
      </c>
      <c r="R424" t="s">
        <v>2040</v>
      </c>
      <c r="S424" s="11">
        <f t="shared" si="25"/>
        <v>40285</v>
      </c>
      <c r="T424" s="11">
        <f t="shared" si="26"/>
        <v>40305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6">
        <f t="shared" si="27"/>
        <v>97.055555555555557</v>
      </c>
      <c r="Q425" t="s">
        <v>2033</v>
      </c>
      <c r="R425" t="s">
        <v>2034</v>
      </c>
      <c r="S425" s="11">
        <f t="shared" si="25"/>
        <v>40808</v>
      </c>
      <c r="T425" s="11">
        <f t="shared" si="26"/>
        <v>40810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6">
        <f t="shared" si="27"/>
        <v>24.867469879518072</v>
      </c>
      <c r="Q426" t="s">
        <v>2035</v>
      </c>
      <c r="R426" t="s">
        <v>2045</v>
      </c>
      <c r="S426" s="11">
        <f t="shared" si="25"/>
        <v>43208</v>
      </c>
      <c r="T426" s="11">
        <f t="shared" si="26"/>
        <v>43214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6">
        <f t="shared" si="27"/>
        <v>84.423913043478265</v>
      </c>
      <c r="Q427" t="s">
        <v>2054</v>
      </c>
      <c r="R427" t="s">
        <v>2055</v>
      </c>
      <c r="S427" s="11">
        <f t="shared" si="25"/>
        <v>42213</v>
      </c>
      <c r="T427" s="11">
        <f t="shared" si="26"/>
        <v>42219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6">
        <f t="shared" si="27"/>
        <v>47.091324200913242</v>
      </c>
      <c r="Q428" t="s">
        <v>2039</v>
      </c>
      <c r="R428" t="s">
        <v>2040</v>
      </c>
      <c r="S428" s="11">
        <f t="shared" si="25"/>
        <v>41332</v>
      </c>
      <c r="T428" s="11">
        <f t="shared" si="26"/>
        <v>41339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6">
        <f t="shared" si="27"/>
        <v>77.996041171813147</v>
      </c>
      <c r="Q429" t="s">
        <v>2039</v>
      </c>
      <c r="R429" t="s">
        <v>2040</v>
      </c>
      <c r="S429" s="11">
        <f t="shared" si="25"/>
        <v>41895</v>
      </c>
      <c r="T429" s="11">
        <f t="shared" si="26"/>
        <v>41927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6">
        <f t="shared" si="27"/>
        <v>62.967871485943775</v>
      </c>
      <c r="Q430" t="s">
        <v>2041</v>
      </c>
      <c r="R430" t="s">
        <v>2049</v>
      </c>
      <c r="S430" s="11">
        <f t="shared" si="25"/>
        <v>40585</v>
      </c>
      <c r="T430" s="11">
        <f t="shared" si="26"/>
        <v>40592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6">
        <f t="shared" si="27"/>
        <v>81.006080449017773</v>
      </c>
      <c r="Q431" t="s">
        <v>2054</v>
      </c>
      <c r="R431" t="s">
        <v>2055</v>
      </c>
      <c r="S431" s="11">
        <f t="shared" si="25"/>
        <v>41680</v>
      </c>
      <c r="T431" s="11">
        <f t="shared" si="26"/>
        <v>41708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6">
        <f t="shared" si="27"/>
        <v>65.321428571428569</v>
      </c>
      <c r="Q432" t="s">
        <v>2039</v>
      </c>
      <c r="R432" t="s">
        <v>2040</v>
      </c>
      <c r="S432" s="11">
        <f t="shared" si="25"/>
        <v>43737</v>
      </c>
      <c r="T432" s="11">
        <f t="shared" si="26"/>
        <v>43771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6">
        <f t="shared" si="27"/>
        <v>104.43617021276596</v>
      </c>
      <c r="Q433" t="s">
        <v>2039</v>
      </c>
      <c r="R433" t="s">
        <v>2040</v>
      </c>
      <c r="S433" s="11">
        <f t="shared" si="25"/>
        <v>43273</v>
      </c>
      <c r="T433" s="11">
        <f t="shared" si="26"/>
        <v>43290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6">
        <f t="shared" si="27"/>
        <v>69.989010989010993</v>
      </c>
      <c r="Q434" t="s">
        <v>2039</v>
      </c>
      <c r="R434" t="s">
        <v>2040</v>
      </c>
      <c r="S434" s="11">
        <f t="shared" si="25"/>
        <v>41761</v>
      </c>
      <c r="T434" s="11">
        <f t="shared" si="26"/>
        <v>41781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6">
        <f t="shared" si="27"/>
        <v>83.023989898989896</v>
      </c>
      <c r="Q435" t="s">
        <v>2041</v>
      </c>
      <c r="R435" t="s">
        <v>2042</v>
      </c>
      <c r="S435" s="11">
        <f t="shared" si="25"/>
        <v>41603</v>
      </c>
      <c r="T435" s="11">
        <f t="shared" si="26"/>
        <v>41619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6">
        <f t="shared" si="27"/>
        <v>90.3</v>
      </c>
      <c r="Q436" t="s">
        <v>2039</v>
      </c>
      <c r="R436" t="s">
        <v>2040</v>
      </c>
      <c r="S436" s="11">
        <f t="shared" si="25"/>
        <v>42705</v>
      </c>
      <c r="T436" s="11">
        <f t="shared" si="26"/>
        <v>42719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6">
        <f t="shared" si="27"/>
        <v>103.98131932282546</v>
      </c>
      <c r="Q437" t="s">
        <v>2039</v>
      </c>
      <c r="R437" t="s">
        <v>2040</v>
      </c>
      <c r="S437" s="11">
        <f t="shared" si="25"/>
        <v>41988</v>
      </c>
      <c r="T437" s="11">
        <f t="shared" si="26"/>
        <v>42000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6">
        <f t="shared" si="27"/>
        <v>54.931726907630519</v>
      </c>
      <c r="Q438" t="s">
        <v>2035</v>
      </c>
      <c r="R438" t="s">
        <v>2058</v>
      </c>
      <c r="S438" s="11">
        <f t="shared" si="25"/>
        <v>43575</v>
      </c>
      <c r="T438" s="11">
        <f t="shared" si="26"/>
        <v>43576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6">
        <f t="shared" si="27"/>
        <v>51.921875</v>
      </c>
      <c r="Q439" t="s">
        <v>2041</v>
      </c>
      <c r="R439" t="s">
        <v>2049</v>
      </c>
      <c r="S439" s="11">
        <f t="shared" si="25"/>
        <v>42260</v>
      </c>
      <c r="T439" s="11">
        <f t="shared" si="26"/>
        <v>42263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6">
        <f t="shared" si="27"/>
        <v>60.02834008097166</v>
      </c>
      <c r="Q440" t="s">
        <v>2039</v>
      </c>
      <c r="R440" t="s">
        <v>2040</v>
      </c>
      <c r="S440" s="11">
        <f t="shared" si="25"/>
        <v>41337</v>
      </c>
      <c r="T440" s="11">
        <f t="shared" si="26"/>
        <v>41367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6">
        <f t="shared" si="27"/>
        <v>44.003488879197555</v>
      </c>
      <c r="Q441" t="s">
        <v>2041</v>
      </c>
      <c r="R441" t="s">
        <v>2063</v>
      </c>
      <c r="S441" s="11">
        <f t="shared" si="25"/>
        <v>42680</v>
      </c>
      <c r="T441" s="11">
        <f t="shared" si="26"/>
        <v>42687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6">
        <f t="shared" si="27"/>
        <v>53.003513254551258</v>
      </c>
      <c r="Q442" t="s">
        <v>2041</v>
      </c>
      <c r="R442" t="s">
        <v>2060</v>
      </c>
      <c r="S442" s="11">
        <f t="shared" si="25"/>
        <v>42916</v>
      </c>
      <c r="T442" s="11">
        <f t="shared" si="26"/>
        <v>42926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6">
        <f t="shared" si="27"/>
        <v>54.5</v>
      </c>
      <c r="Q443" t="s">
        <v>2037</v>
      </c>
      <c r="R443" t="s">
        <v>2046</v>
      </c>
      <c r="S443" s="11">
        <f t="shared" si="25"/>
        <v>41025</v>
      </c>
      <c r="T443" s="11">
        <f t="shared" si="26"/>
        <v>41053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6">
        <f t="shared" si="27"/>
        <v>75.04195804195804</v>
      </c>
      <c r="Q444" t="s">
        <v>2039</v>
      </c>
      <c r="R444" t="s">
        <v>2040</v>
      </c>
      <c r="S444" s="11">
        <f t="shared" si="25"/>
        <v>42980</v>
      </c>
      <c r="T444" s="11">
        <f t="shared" si="26"/>
        <v>42996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6">
        <f t="shared" si="27"/>
        <v>35.911111111111111</v>
      </c>
      <c r="Q445" t="s">
        <v>2039</v>
      </c>
      <c r="R445" t="s">
        <v>2040</v>
      </c>
      <c r="S445" s="11">
        <f t="shared" si="25"/>
        <v>40451</v>
      </c>
      <c r="T445" s="11">
        <f t="shared" si="26"/>
        <v>40470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6">
        <f t="shared" si="27"/>
        <v>36.952702702702702</v>
      </c>
      <c r="Q446" t="s">
        <v>2035</v>
      </c>
      <c r="R446" t="s">
        <v>2045</v>
      </c>
      <c r="S446" s="11">
        <f t="shared" si="25"/>
        <v>40748</v>
      </c>
      <c r="T446" s="11">
        <f t="shared" si="26"/>
        <v>40750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6">
        <f t="shared" si="27"/>
        <v>63.170588235294119</v>
      </c>
      <c r="Q447" t="s">
        <v>2039</v>
      </c>
      <c r="R447" t="s">
        <v>2040</v>
      </c>
      <c r="S447" s="11">
        <f t="shared" si="25"/>
        <v>40515</v>
      </c>
      <c r="T447" s="11">
        <f t="shared" si="26"/>
        <v>40536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6">
        <f t="shared" si="27"/>
        <v>29.99462365591398</v>
      </c>
      <c r="Q448" t="s">
        <v>2037</v>
      </c>
      <c r="R448" t="s">
        <v>2046</v>
      </c>
      <c r="S448" s="11">
        <f t="shared" si="25"/>
        <v>41261</v>
      </c>
      <c r="T448" s="11">
        <f t="shared" si="26"/>
        <v>41263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6">
        <f t="shared" si="27"/>
        <v>86</v>
      </c>
      <c r="Q449" t="s">
        <v>2041</v>
      </c>
      <c r="R449" t="s">
        <v>2060</v>
      </c>
      <c r="S449" s="11">
        <f t="shared" si="25"/>
        <v>43088</v>
      </c>
      <c r="T449" s="11">
        <f t="shared" si="26"/>
        <v>43104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6">
        <f t="shared" si="27"/>
        <v>75.014876033057845</v>
      </c>
      <c r="Q450" t="s">
        <v>2050</v>
      </c>
      <c r="R450" t="s">
        <v>2051</v>
      </c>
      <c r="S450" s="11">
        <f t="shared" si="25"/>
        <v>41378</v>
      </c>
      <c r="T450" s="11">
        <f t="shared" si="26"/>
        <v>41380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6">
        <f t="shared" si="27"/>
        <v>101.19767441860465</v>
      </c>
      <c r="Q451" t="s">
        <v>2050</v>
      </c>
      <c r="R451" t="s">
        <v>2051</v>
      </c>
      <c r="S451" s="11">
        <f t="shared" ref="S451:S514" si="29">INT(((J451/60)/60)/24)+DATE(1970,1,1)</f>
        <v>43530</v>
      </c>
      <c r="T451" s="11">
        <f t="shared" ref="T451:T514" si="30">INT(((K451/60)/60)/24)+DATE(1970,1,1)</f>
        <v>43547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6">
        <f t="shared" ref="P452:P515" si="31">E452/G452</f>
        <v>4</v>
      </c>
      <c r="Q452" t="s">
        <v>2041</v>
      </c>
      <c r="R452" t="s">
        <v>2049</v>
      </c>
      <c r="S452" s="11">
        <f t="shared" si="29"/>
        <v>43394</v>
      </c>
      <c r="T452" s="11">
        <f t="shared" si="30"/>
        <v>43417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6">
        <f t="shared" si="31"/>
        <v>29.001272669424118</v>
      </c>
      <c r="Q453" t="s">
        <v>2035</v>
      </c>
      <c r="R453" t="s">
        <v>2036</v>
      </c>
      <c r="S453" s="11">
        <f t="shared" si="29"/>
        <v>42935</v>
      </c>
      <c r="T453" s="11">
        <f t="shared" si="30"/>
        <v>42966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6">
        <f t="shared" si="31"/>
        <v>98.225806451612897</v>
      </c>
      <c r="Q454" t="s">
        <v>2041</v>
      </c>
      <c r="R454" t="s">
        <v>2044</v>
      </c>
      <c r="S454" s="11">
        <f t="shared" si="29"/>
        <v>40365</v>
      </c>
      <c r="T454" s="11">
        <f t="shared" si="30"/>
        <v>40366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6">
        <f t="shared" si="31"/>
        <v>87.001693480101608</v>
      </c>
      <c r="Q455" t="s">
        <v>2041</v>
      </c>
      <c r="R455" t="s">
        <v>2063</v>
      </c>
      <c r="S455" s="11">
        <f t="shared" si="29"/>
        <v>42705</v>
      </c>
      <c r="T455" s="11">
        <f t="shared" si="30"/>
        <v>42746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6">
        <f t="shared" si="31"/>
        <v>45.205128205128204</v>
      </c>
      <c r="Q456" t="s">
        <v>2041</v>
      </c>
      <c r="R456" t="s">
        <v>2044</v>
      </c>
      <c r="S456" s="11">
        <f t="shared" si="29"/>
        <v>41568</v>
      </c>
      <c r="T456" s="11">
        <f t="shared" si="30"/>
        <v>41604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6">
        <f t="shared" si="31"/>
        <v>37.001341561577675</v>
      </c>
      <c r="Q457" t="s">
        <v>2039</v>
      </c>
      <c r="R457" t="s">
        <v>2040</v>
      </c>
      <c r="S457" s="11">
        <f t="shared" si="29"/>
        <v>40809</v>
      </c>
      <c r="T457" s="11">
        <f t="shared" si="30"/>
        <v>40832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6">
        <f t="shared" si="31"/>
        <v>94.976947040498445</v>
      </c>
      <c r="Q458" t="s">
        <v>2035</v>
      </c>
      <c r="R458" t="s">
        <v>2045</v>
      </c>
      <c r="S458" s="11">
        <f t="shared" si="29"/>
        <v>43141</v>
      </c>
      <c r="T458" s="11">
        <f t="shared" si="30"/>
        <v>43141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6">
        <f t="shared" si="31"/>
        <v>28.956521739130434</v>
      </c>
      <c r="Q459" t="s">
        <v>2039</v>
      </c>
      <c r="R459" t="s">
        <v>2040</v>
      </c>
      <c r="S459" s="11">
        <f t="shared" si="29"/>
        <v>42657</v>
      </c>
      <c r="T459" s="11">
        <f t="shared" si="30"/>
        <v>42659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6">
        <f t="shared" si="31"/>
        <v>55.993396226415094</v>
      </c>
      <c r="Q460" t="s">
        <v>2039</v>
      </c>
      <c r="R460" t="s">
        <v>2040</v>
      </c>
      <c r="S460" s="11">
        <f t="shared" si="29"/>
        <v>40265</v>
      </c>
      <c r="T460" s="11">
        <f t="shared" si="30"/>
        <v>40309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6">
        <f t="shared" si="31"/>
        <v>54.038095238095238</v>
      </c>
      <c r="Q461" t="s">
        <v>2041</v>
      </c>
      <c r="R461" t="s">
        <v>2042</v>
      </c>
      <c r="S461" s="11">
        <f t="shared" si="29"/>
        <v>42001</v>
      </c>
      <c r="T461" s="11">
        <f t="shared" si="30"/>
        <v>42026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6">
        <f t="shared" si="31"/>
        <v>82.38</v>
      </c>
      <c r="Q462" t="s">
        <v>2039</v>
      </c>
      <c r="R462" t="s">
        <v>2040</v>
      </c>
      <c r="S462" s="11">
        <f t="shared" si="29"/>
        <v>40399</v>
      </c>
      <c r="T462" s="11">
        <f t="shared" si="30"/>
        <v>40402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6">
        <f t="shared" si="31"/>
        <v>66.997115384615384</v>
      </c>
      <c r="Q463" t="s">
        <v>2041</v>
      </c>
      <c r="R463" t="s">
        <v>2044</v>
      </c>
      <c r="S463" s="11">
        <f t="shared" si="29"/>
        <v>41757</v>
      </c>
      <c r="T463" s="11">
        <f t="shared" si="30"/>
        <v>41777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6">
        <f t="shared" si="31"/>
        <v>107.91401869158878</v>
      </c>
      <c r="Q464" t="s">
        <v>2050</v>
      </c>
      <c r="R464" t="s">
        <v>2061</v>
      </c>
      <c r="S464" s="11">
        <f t="shared" si="29"/>
        <v>41304</v>
      </c>
      <c r="T464" s="11">
        <f t="shared" si="30"/>
        <v>41342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6">
        <f t="shared" si="31"/>
        <v>69.009501187648453</v>
      </c>
      <c r="Q465" t="s">
        <v>2041</v>
      </c>
      <c r="R465" t="s">
        <v>2049</v>
      </c>
      <c r="S465" s="11">
        <f t="shared" si="29"/>
        <v>41639</v>
      </c>
      <c r="T465" s="11">
        <f t="shared" si="30"/>
        <v>41643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6">
        <f t="shared" si="31"/>
        <v>39.006568144499177</v>
      </c>
      <c r="Q466" t="s">
        <v>2039</v>
      </c>
      <c r="R466" t="s">
        <v>2040</v>
      </c>
      <c r="S466" s="11">
        <f t="shared" si="29"/>
        <v>43142</v>
      </c>
      <c r="T466" s="11">
        <f t="shared" si="30"/>
        <v>43156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6">
        <f t="shared" si="31"/>
        <v>110.3625</v>
      </c>
      <c r="Q467" t="s">
        <v>2047</v>
      </c>
      <c r="R467" t="s">
        <v>2059</v>
      </c>
      <c r="S467" s="11">
        <f t="shared" si="29"/>
        <v>43127</v>
      </c>
      <c r="T467" s="11">
        <f t="shared" si="30"/>
        <v>43136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6">
        <f t="shared" si="31"/>
        <v>94.857142857142861</v>
      </c>
      <c r="Q468" t="s">
        <v>2037</v>
      </c>
      <c r="R468" t="s">
        <v>2046</v>
      </c>
      <c r="S468" s="11">
        <f t="shared" si="29"/>
        <v>41409</v>
      </c>
      <c r="T468" s="11">
        <f t="shared" si="30"/>
        <v>41432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6">
        <f t="shared" si="31"/>
        <v>57.935251798561154</v>
      </c>
      <c r="Q469" t="s">
        <v>2037</v>
      </c>
      <c r="R469" t="s">
        <v>2038</v>
      </c>
      <c r="S469" s="11">
        <f t="shared" si="29"/>
        <v>42331</v>
      </c>
      <c r="T469" s="11">
        <f t="shared" si="30"/>
        <v>42338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6">
        <f t="shared" si="31"/>
        <v>101.25</v>
      </c>
      <c r="Q470" t="s">
        <v>2039</v>
      </c>
      <c r="R470" t="s">
        <v>2040</v>
      </c>
      <c r="S470" s="11">
        <f t="shared" si="29"/>
        <v>43569</v>
      </c>
      <c r="T470" s="11">
        <f t="shared" si="30"/>
        <v>43585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6">
        <f t="shared" si="31"/>
        <v>64.95597484276729</v>
      </c>
      <c r="Q471" t="s">
        <v>2041</v>
      </c>
      <c r="R471" t="s">
        <v>2044</v>
      </c>
      <c r="S471" s="11">
        <f t="shared" si="29"/>
        <v>42142</v>
      </c>
      <c r="T471" s="11">
        <f t="shared" si="30"/>
        <v>42144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6">
        <f t="shared" si="31"/>
        <v>27.00524934383202</v>
      </c>
      <c r="Q472" t="s">
        <v>2037</v>
      </c>
      <c r="R472" t="s">
        <v>2046</v>
      </c>
      <c r="S472" s="11">
        <f t="shared" si="29"/>
        <v>42716</v>
      </c>
      <c r="T472" s="11">
        <f t="shared" si="30"/>
        <v>42723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6">
        <f t="shared" si="31"/>
        <v>50.97422680412371</v>
      </c>
      <c r="Q473" t="s">
        <v>2033</v>
      </c>
      <c r="R473" t="s">
        <v>2034</v>
      </c>
      <c r="S473" s="11">
        <f t="shared" si="29"/>
        <v>41031</v>
      </c>
      <c r="T473" s="11">
        <f t="shared" si="30"/>
        <v>41031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6">
        <f t="shared" si="31"/>
        <v>104.94260869565217</v>
      </c>
      <c r="Q474" t="s">
        <v>2035</v>
      </c>
      <c r="R474" t="s">
        <v>2036</v>
      </c>
      <c r="S474" s="11">
        <f t="shared" si="29"/>
        <v>43535</v>
      </c>
      <c r="T474" s="11">
        <f t="shared" si="30"/>
        <v>43589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6">
        <f t="shared" si="31"/>
        <v>84.028301886792448</v>
      </c>
      <c r="Q475" t="s">
        <v>2035</v>
      </c>
      <c r="R475" t="s">
        <v>2043</v>
      </c>
      <c r="S475" s="11">
        <f t="shared" si="29"/>
        <v>43277</v>
      </c>
      <c r="T475" s="11">
        <f t="shared" si="30"/>
        <v>43278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6">
        <f t="shared" si="31"/>
        <v>102.85915492957747</v>
      </c>
      <c r="Q476" t="s">
        <v>2041</v>
      </c>
      <c r="R476" t="s">
        <v>2060</v>
      </c>
      <c r="S476" s="11">
        <f t="shared" si="29"/>
        <v>41989</v>
      </c>
      <c r="T476" s="11">
        <f t="shared" si="30"/>
        <v>41990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6">
        <f t="shared" si="31"/>
        <v>39.962085308056871</v>
      </c>
      <c r="Q477" t="s">
        <v>2047</v>
      </c>
      <c r="R477" t="s">
        <v>2059</v>
      </c>
      <c r="S477" s="11">
        <f t="shared" si="29"/>
        <v>41450</v>
      </c>
      <c r="T477" s="11">
        <f t="shared" si="30"/>
        <v>41454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6">
        <f t="shared" si="31"/>
        <v>51.001785714285717</v>
      </c>
      <c r="Q478" t="s">
        <v>2047</v>
      </c>
      <c r="R478" t="s">
        <v>2053</v>
      </c>
      <c r="S478" s="11">
        <f t="shared" si="29"/>
        <v>43322</v>
      </c>
      <c r="T478" s="11">
        <f t="shared" si="30"/>
        <v>43328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6">
        <f t="shared" si="31"/>
        <v>40.823008849557525</v>
      </c>
      <c r="Q479" t="s">
        <v>2041</v>
      </c>
      <c r="R479" t="s">
        <v>2063</v>
      </c>
      <c r="S479" s="11">
        <f t="shared" si="29"/>
        <v>40720</v>
      </c>
      <c r="T479" s="11">
        <f t="shared" si="30"/>
        <v>40747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6">
        <f t="shared" si="31"/>
        <v>58.999637155297535</v>
      </c>
      <c r="Q480" t="s">
        <v>2037</v>
      </c>
      <c r="R480" t="s">
        <v>2046</v>
      </c>
      <c r="S480" s="11">
        <f t="shared" si="29"/>
        <v>42072</v>
      </c>
      <c r="T480" s="11">
        <f t="shared" si="30"/>
        <v>42084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6">
        <f t="shared" si="31"/>
        <v>71.156069364161851</v>
      </c>
      <c r="Q481" t="s">
        <v>2033</v>
      </c>
      <c r="R481" t="s">
        <v>2034</v>
      </c>
      <c r="S481" s="11">
        <f t="shared" si="29"/>
        <v>42945</v>
      </c>
      <c r="T481" s="11">
        <f t="shared" si="30"/>
        <v>42947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6">
        <f t="shared" si="31"/>
        <v>99.494252873563212</v>
      </c>
      <c r="Q482" t="s">
        <v>2054</v>
      </c>
      <c r="R482" t="s">
        <v>2055</v>
      </c>
      <c r="S482" s="11">
        <f t="shared" si="29"/>
        <v>40248</v>
      </c>
      <c r="T482" s="11">
        <f t="shared" si="30"/>
        <v>40257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6">
        <f t="shared" si="31"/>
        <v>103.98634590377114</v>
      </c>
      <c r="Q483" t="s">
        <v>2039</v>
      </c>
      <c r="R483" t="s">
        <v>2040</v>
      </c>
      <c r="S483" s="11">
        <f t="shared" si="29"/>
        <v>41913</v>
      </c>
      <c r="T483" s="11">
        <f t="shared" si="30"/>
        <v>41955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6">
        <f t="shared" si="31"/>
        <v>76.555555555555557</v>
      </c>
      <c r="Q484" t="s">
        <v>2047</v>
      </c>
      <c r="R484" t="s">
        <v>2053</v>
      </c>
      <c r="S484" s="11">
        <f t="shared" si="29"/>
        <v>40963</v>
      </c>
      <c r="T484" s="11">
        <f t="shared" si="30"/>
        <v>40974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6">
        <f t="shared" si="31"/>
        <v>87.068592057761734</v>
      </c>
      <c r="Q485" t="s">
        <v>2039</v>
      </c>
      <c r="R485" t="s">
        <v>2040</v>
      </c>
      <c r="S485" s="11">
        <f t="shared" si="29"/>
        <v>43811</v>
      </c>
      <c r="T485" s="11">
        <f t="shared" si="30"/>
        <v>43818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6">
        <f t="shared" si="31"/>
        <v>48.99554707379135</v>
      </c>
      <c r="Q486" t="s">
        <v>2033</v>
      </c>
      <c r="R486" t="s">
        <v>2034</v>
      </c>
      <c r="S486" s="11">
        <f t="shared" si="29"/>
        <v>41855</v>
      </c>
      <c r="T486" s="11">
        <f t="shared" si="30"/>
        <v>41904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6">
        <f t="shared" si="31"/>
        <v>42.969135802469133</v>
      </c>
      <c r="Q487" t="s">
        <v>2039</v>
      </c>
      <c r="R487" t="s">
        <v>2040</v>
      </c>
      <c r="S487" s="11">
        <f t="shared" si="29"/>
        <v>43626</v>
      </c>
      <c r="T487" s="11">
        <f t="shared" si="30"/>
        <v>43667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6">
        <f t="shared" si="31"/>
        <v>33.428571428571431</v>
      </c>
      <c r="Q488" t="s">
        <v>2047</v>
      </c>
      <c r="R488" t="s">
        <v>2059</v>
      </c>
      <c r="S488" s="11">
        <f t="shared" si="29"/>
        <v>43168</v>
      </c>
      <c r="T488" s="11">
        <f t="shared" si="30"/>
        <v>43183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6">
        <f t="shared" si="31"/>
        <v>83.982949701619773</v>
      </c>
      <c r="Q489" t="s">
        <v>2039</v>
      </c>
      <c r="R489" t="s">
        <v>2040</v>
      </c>
      <c r="S489" s="11">
        <f t="shared" si="29"/>
        <v>42845</v>
      </c>
      <c r="T489" s="11">
        <f t="shared" si="30"/>
        <v>42878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6">
        <f t="shared" si="31"/>
        <v>101.41739130434783</v>
      </c>
      <c r="Q490" t="s">
        <v>2039</v>
      </c>
      <c r="R490" t="s">
        <v>2040</v>
      </c>
      <c r="S490" s="11">
        <f t="shared" si="29"/>
        <v>42403</v>
      </c>
      <c r="T490" s="11">
        <f t="shared" si="30"/>
        <v>42420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6">
        <f t="shared" si="31"/>
        <v>109.87058823529412</v>
      </c>
      <c r="Q491" t="s">
        <v>2037</v>
      </c>
      <c r="R491" t="s">
        <v>2046</v>
      </c>
      <c r="S491" s="11">
        <f t="shared" si="29"/>
        <v>40406</v>
      </c>
      <c r="T491" s="11">
        <f t="shared" si="30"/>
        <v>40411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6">
        <f t="shared" si="31"/>
        <v>31.916666666666668</v>
      </c>
      <c r="Q492" t="s">
        <v>2064</v>
      </c>
      <c r="R492" t="s">
        <v>2065</v>
      </c>
      <c r="S492" s="11">
        <f t="shared" si="29"/>
        <v>43786</v>
      </c>
      <c r="T492" s="11">
        <f t="shared" si="30"/>
        <v>43793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6">
        <f t="shared" si="31"/>
        <v>70.993450675399103</v>
      </c>
      <c r="Q493" t="s">
        <v>2033</v>
      </c>
      <c r="R493" t="s">
        <v>2034</v>
      </c>
      <c r="S493" s="11">
        <f t="shared" si="29"/>
        <v>41456</v>
      </c>
      <c r="T493" s="11">
        <f t="shared" si="30"/>
        <v>41482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6">
        <f t="shared" si="31"/>
        <v>77.026890756302521</v>
      </c>
      <c r="Q494" t="s">
        <v>2041</v>
      </c>
      <c r="R494" t="s">
        <v>2052</v>
      </c>
      <c r="S494" s="11">
        <f t="shared" si="29"/>
        <v>40336</v>
      </c>
      <c r="T494" s="11">
        <f t="shared" si="30"/>
        <v>40371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6">
        <f t="shared" si="31"/>
        <v>101.78125</v>
      </c>
      <c r="Q495" t="s">
        <v>2054</v>
      </c>
      <c r="R495" t="s">
        <v>2055</v>
      </c>
      <c r="S495" s="11">
        <f t="shared" si="29"/>
        <v>43645</v>
      </c>
      <c r="T495" s="11">
        <f t="shared" si="30"/>
        <v>43658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6">
        <f t="shared" si="31"/>
        <v>51.059701492537314</v>
      </c>
      <c r="Q496" t="s">
        <v>2037</v>
      </c>
      <c r="R496" t="s">
        <v>2046</v>
      </c>
      <c r="S496" s="11">
        <f t="shared" si="29"/>
        <v>40990</v>
      </c>
      <c r="T496" s="11">
        <f t="shared" si="30"/>
        <v>40991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6">
        <f t="shared" si="31"/>
        <v>68.02051282051282</v>
      </c>
      <c r="Q497" t="s">
        <v>2039</v>
      </c>
      <c r="R497" t="s">
        <v>2040</v>
      </c>
      <c r="S497" s="11">
        <f t="shared" si="29"/>
        <v>41800</v>
      </c>
      <c r="T497" s="11">
        <f t="shared" si="30"/>
        <v>41804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6">
        <f t="shared" si="31"/>
        <v>30.87037037037037</v>
      </c>
      <c r="Q498" t="s">
        <v>2041</v>
      </c>
      <c r="R498" t="s">
        <v>2049</v>
      </c>
      <c r="S498" s="11">
        <f t="shared" si="29"/>
        <v>42876</v>
      </c>
      <c r="T498" s="11">
        <f t="shared" si="30"/>
        <v>42893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6">
        <f t="shared" si="31"/>
        <v>27.908333333333335</v>
      </c>
      <c r="Q499" t="s">
        <v>2037</v>
      </c>
      <c r="R499" t="s">
        <v>2046</v>
      </c>
      <c r="S499" s="11">
        <f t="shared" si="29"/>
        <v>42724</v>
      </c>
      <c r="T499" s="11">
        <f t="shared" si="30"/>
        <v>42724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6">
        <f t="shared" si="31"/>
        <v>79.994818652849744</v>
      </c>
      <c r="Q500" t="s">
        <v>2037</v>
      </c>
      <c r="R500" t="s">
        <v>2038</v>
      </c>
      <c r="S500" s="11">
        <f t="shared" si="29"/>
        <v>42005</v>
      </c>
      <c r="T500" s="11">
        <f t="shared" si="30"/>
        <v>42007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6">
        <f t="shared" si="31"/>
        <v>38.003378378378379</v>
      </c>
      <c r="Q501" t="s">
        <v>2041</v>
      </c>
      <c r="R501" t="s">
        <v>2042</v>
      </c>
      <c r="S501" s="11">
        <f t="shared" si="29"/>
        <v>42444</v>
      </c>
      <c r="T501" s="11">
        <f t="shared" si="30"/>
        <v>42449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 t="e">
        <f t="shared" si="31"/>
        <v>#DIV/0!</v>
      </c>
      <c r="Q502" t="s">
        <v>2039</v>
      </c>
      <c r="R502" t="s">
        <v>2040</v>
      </c>
      <c r="S502" s="11">
        <f t="shared" si="29"/>
        <v>41395</v>
      </c>
      <c r="T502" s="11">
        <f t="shared" si="30"/>
        <v>41423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6">
        <f t="shared" si="31"/>
        <v>59.990534521158132</v>
      </c>
      <c r="Q503" t="s">
        <v>2041</v>
      </c>
      <c r="R503" t="s">
        <v>2042</v>
      </c>
      <c r="S503" s="11">
        <f t="shared" si="29"/>
        <v>41345</v>
      </c>
      <c r="T503" s="11">
        <f t="shared" si="30"/>
        <v>41347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6">
        <f t="shared" si="31"/>
        <v>37.037634408602152</v>
      </c>
      <c r="Q504" t="s">
        <v>2050</v>
      </c>
      <c r="R504" t="s">
        <v>2051</v>
      </c>
      <c r="S504" s="11">
        <f t="shared" si="29"/>
        <v>41117</v>
      </c>
      <c r="T504" s="11">
        <f t="shared" si="30"/>
        <v>41146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6">
        <f t="shared" si="31"/>
        <v>99.963043478260872</v>
      </c>
      <c r="Q505" t="s">
        <v>2041</v>
      </c>
      <c r="R505" t="s">
        <v>2044</v>
      </c>
      <c r="S505" s="11">
        <f t="shared" si="29"/>
        <v>42186</v>
      </c>
      <c r="T505" s="11">
        <f t="shared" si="30"/>
        <v>42206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6">
        <f t="shared" si="31"/>
        <v>111.6774193548387</v>
      </c>
      <c r="Q506" t="s">
        <v>2035</v>
      </c>
      <c r="R506" t="s">
        <v>2036</v>
      </c>
      <c r="S506" s="11">
        <f t="shared" si="29"/>
        <v>42142</v>
      </c>
      <c r="T506" s="11">
        <f t="shared" si="30"/>
        <v>42143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6">
        <f t="shared" si="31"/>
        <v>36.014409221902014</v>
      </c>
      <c r="Q507" t="s">
        <v>2047</v>
      </c>
      <c r="R507" t="s">
        <v>2056</v>
      </c>
      <c r="S507" s="11">
        <f t="shared" si="29"/>
        <v>41341</v>
      </c>
      <c r="T507" s="11">
        <f t="shared" si="30"/>
        <v>41383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6">
        <f t="shared" si="31"/>
        <v>66.010284810126578</v>
      </c>
      <c r="Q508" t="s">
        <v>2039</v>
      </c>
      <c r="R508" t="s">
        <v>2040</v>
      </c>
      <c r="S508" s="11">
        <f t="shared" si="29"/>
        <v>43062</v>
      </c>
      <c r="T508" s="11">
        <f t="shared" si="30"/>
        <v>43079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6">
        <f t="shared" si="31"/>
        <v>44.05263157894737</v>
      </c>
      <c r="Q509" t="s">
        <v>2037</v>
      </c>
      <c r="R509" t="s">
        <v>2038</v>
      </c>
      <c r="S509" s="11">
        <f t="shared" si="29"/>
        <v>41373</v>
      </c>
      <c r="T509" s="11">
        <f t="shared" si="30"/>
        <v>41422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6">
        <f t="shared" si="31"/>
        <v>52.999726551818434</v>
      </c>
      <c r="Q510" t="s">
        <v>2039</v>
      </c>
      <c r="R510" t="s">
        <v>2040</v>
      </c>
      <c r="S510" s="11">
        <f t="shared" si="29"/>
        <v>43310</v>
      </c>
      <c r="T510" s="11">
        <f t="shared" si="30"/>
        <v>43331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6">
        <f t="shared" si="31"/>
        <v>95</v>
      </c>
      <c r="Q511" t="s">
        <v>2039</v>
      </c>
      <c r="R511" t="s">
        <v>2040</v>
      </c>
      <c r="S511" s="11">
        <f t="shared" si="29"/>
        <v>41034</v>
      </c>
      <c r="T511" s="11">
        <f t="shared" si="30"/>
        <v>41044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6">
        <f t="shared" si="31"/>
        <v>70.908396946564892</v>
      </c>
      <c r="Q512" t="s">
        <v>2041</v>
      </c>
      <c r="R512" t="s">
        <v>2044</v>
      </c>
      <c r="S512" s="11">
        <f t="shared" si="29"/>
        <v>43251</v>
      </c>
      <c r="T512" s="11">
        <f t="shared" si="30"/>
        <v>43275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6">
        <f t="shared" si="31"/>
        <v>98.060773480662988</v>
      </c>
      <c r="Q513" t="s">
        <v>2039</v>
      </c>
      <c r="R513" t="s">
        <v>2040</v>
      </c>
      <c r="S513" s="11">
        <f t="shared" si="29"/>
        <v>43671</v>
      </c>
      <c r="T513" s="11">
        <f t="shared" si="30"/>
        <v>43681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6">
        <f t="shared" si="31"/>
        <v>53.046025104602514</v>
      </c>
      <c r="Q514" t="s">
        <v>2050</v>
      </c>
      <c r="R514" t="s">
        <v>2051</v>
      </c>
      <c r="S514" s="11">
        <f t="shared" si="29"/>
        <v>41825</v>
      </c>
      <c r="T514" s="11">
        <f t="shared" si="30"/>
        <v>41826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6">
        <f t="shared" si="31"/>
        <v>93.142857142857139</v>
      </c>
      <c r="Q515" t="s">
        <v>2041</v>
      </c>
      <c r="R515" t="s">
        <v>2060</v>
      </c>
      <c r="S515" s="11">
        <f t="shared" ref="S515:S578" si="33">INT(((J515/60)/60)/24)+DATE(1970,1,1)</f>
        <v>40430</v>
      </c>
      <c r="T515" s="11">
        <f t="shared" ref="T515:T578" si="34">INT(((K515/60)/60)/24)+DATE(1970,1,1)</f>
        <v>40432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6">
        <f t="shared" ref="P516:P579" si="35">E516/G516</f>
        <v>58.945075757575758</v>
      </c>
      <c r="Q516" t="s">
        <v>2035</v>
      </c>
      <c r="R516" t="s">
        <v>2036</v>
      </c>
      <c r="S516" s="11">
        <f t="shared" si="33"/>
        <v>41614</v>
      </c>
      <c r="T516" s="11">
        <f t="shared" si="34"/>
        <v>41619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6">
        <f t="shared" si="35"/>
        <v>36.067669172932334</v>
      </c>
      <c r="Q517" t="s">
        <v>2039</v>
      </c>
      <c r="R517" t="s">
        <v>2040</v>
      </c>
      <c r="S517" s="11">
        <f t="shared" si="33"/>
        <v>40900</v>
      </c>
      <c r="T517" s="11">
        <f t="shared" si="34"/>
        <v>40902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6">
        <f t="shared" si="35"/>
        <v>63.030732860520096</v>
      </c>
      <c r="Q518" t="s">
        <v>2047</v>
      </c>
      <c r="R518" t="s">
        <v>2048</v>
      </c>
      <c r="S518" s="11">
        <f t="shared" si="33"/>
        <v>40396</v>
      </c>
      <c r="T518" s="11">
        <f t="shared" si="34"/>
        <v>40434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6">
        <f t="shared" si="35"/>
        <v>84.717948717948715</v>
      </c>
      <c r="Q519" t="s">
        <v>2033</v>
      </c>
      <c r="R519" t="s">
        <v>2034</v>
      </c>
      <c r="S519" s="11">
        <f t="shared" si="33"/>
        <v>42860</v>
      </c>
      <c r="T519" s="11">
        <f t="shared" si="34"/>
        <v>42865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6">
        <f t="shared" si="35"/>
        <v>62.2</v>
      </c>
      <c r="Q520" t="s">
        <v>2041</v>
      </c>
      <c r="R520" t="s">
        <v>2049</v>
      </c>
      <c r="S520" s="11">
        <f t="shared" si="33"/>
        <v>43154</v>
      </c>
      <c r="T520" s="11">
        <f t="shared" si="34"/>
        <v>43156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6">
        <f t="shared" si="35"/>
        <v>101.97518330513255</v>
      </c>
      <c r="Q521" t="s">
        <v>2035</v>
      </c>
      <c r="R521" t="s">
        <v>2036</v>
      </c>
      <c r="S521" s="11">
        <f t="shared" si="33"/>
        <v>42012</v>
      </c>
      <c r="T521" s="11">
        <f t="shared" si="34"/>
        <v>42026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6">
        <f t="shared" si="35"/>
        <v>106.4375</v>
      </c>
      <c r="Q522" t="s">
        <v>2039</v>
      </c>
      <c r="R522" t="s">
        <v>2040</v>
      </c>
      <c r="S522" s="11">
        <f t="shared" si="33"/>
        <v>43574</v>
      </c>
      <c r="T522" s="11">
        <f t="shared" si="34"/>
        <v>43577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6">
        <f t="shared" si="35"/>
        <v>29.975609756097562</v>
      </c>
      <c r="Q523" t="s">
        <v>2041</v>
      </c>
      <c r="R523" t="s">
        <v>2044</v>
      </c>
      <c r="S523" s="11">
        <f t="shared" si="33"/>
        <v>42605</v>
      </c>
      <c r="T523" s="11">
        <f t="shared" si="34"/>
        <v>42611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6">
        <f t="shared" si="35"/>
        <v>85.806282722513089</v>
      </c>
      <c r="Q524" t="s">
        <v>2041</v>
      </c>
      <c r="R524" t="s">
        <v>2052</v>
      </c>
      <c r="S524" s="11">
        <f t="shared" si="33"/>
        <v>41093</v>
      </c>
      <c r="T524" s="11">
        <f t="shared" si="34"/>
        <v>41105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6">
        <f t="shared" si="35"/>
        <v>70.82022471910112</v>
      </c>
      <c r="Q525" t="s">
        <v>2041</v>
      </c>
      <c r="R525" t="s">
        <v>2052</v>
      </c>
      <c r="S525" s="11">
        <f t="shared" si="33"/>
        <v>40241</v>
      </c>
      <c r="T525" s="11">
        <f t="shared" si="34"/>
        <v>40246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6">
        <f t="shared" si="35"/>
        <v>40.998484082870135</v>
      </c>
      <c r="Q526" t="s">
        <v>2039</v>
      </c>
      <c r="R526" t="s">
        <v>2040</v>
      </c>
      <c r="S526" s="11">
        <f t="shared" si="33"/>
        <v>40294</v>
      </c>
      <c r="T526" s="11">
        <f t="shared" si="34"/>
        <v>40307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6">
        <f t="shared" si="35"/>
        <v>28.063492063492063</v>
      </c>
      <c r="Q527" t="s">
        <v>2037</v>
      </c>
      <c r="R527" t="s">
        <v>2046</v>
      </c>
      <c r="S527" s="11">
        <f t="shared" si="33"/>
        <v>40505</v>
      </c>
      <c r="T527" s="11">
        <f t="shared" si="34"/>
        <v>40509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6">
        <f t="shared" si="35"/>
        <v>88.054421768707485</v>
      </c>
      <c r="Q528" t="s">
        <v>2039</v>
      </c>
      <c r="R528" t="s">
        <v>2040</v>
      </c>
      <c r="S528" s="11">
        <f t="shared" si="33"/>
        <v>42364</v>
      </c>
      <c r="T528" s="11">
        <f t="shared" si="34"/>
        <v>42401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6">
        <f t="shared" si="35"/>
        <v>31</v>
      </c>
      <c r="Q529" t="s">
        <v>2041</v>
      </c>
      <c r="R529" t="s">
        <v>2049</v>
      </c>
      <c r="S529" s="11">
        <f t="shared" si="33"/>
        <v>42405</v>
      </c>
      <c r="T529" s="11">
        <f t="shared" si="34"/>
        <v>42441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6">
        <f t="shared" si="35"/>
        <v>90.337500000000006</v>
      </c>
      <c r="Q530" t="s">
        <v>2035</v>
      </c>
      <c r="R530" t="s">
        <v>2045</v>
      </c>
      <c r="S530" s="11">
        <f t="shared" si="33"/>
        <v>41601</v>
      </c>
      <c r="T530" s="11">
        <f t="shared" si="34"/>
        <v>41646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6">
        <f t="shared" si="35"/>
        <v>63.777777777777779</v>
      </c>
      <c r="Q531" t="s">
        <v>2050</v>
      </c>
      <c r="R531" t="s">
        <v>2051</v>
      </c>
      <c r="S531" s="11">
        <f t="shared" si="33"/>
        <v>41769</v>
      </c>
      <c r="T531" s="11">
        <f t="shared" si="34"/>
        <v>41797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6">
        <f t="shared" si="35"/>
        <v>53.995515695067262</v>
      </c>
      <c r="Q532" t="s">
        <v>2047</v>
      </c>
      <c r="R532" t="s">
        <v>2053</v>
      </c>
      <c r="S532" s="11">
        <f t="shared" si="33"/>
        <v>40421</v>
      </c>
      <c r="T532" s="11">
        <f t="shared" si="34"/>
        <v>40435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6">
        <f t="shared" si="35"/>
        <v>48.993956043956047</v>
      </c>
      <c r="Q533" t="s">
        <v>2050</v>
      </c>
      <c r="R533" t="s">
        <v>2051</v>
      </c>
      <c r="S533" s="11">
        <f t="shared" si="33"/>
        <v>41589</v>
      </c>
      <c r="T533" s="11">
        <f t="shared" si="34"/>
        <v>41645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6">
        <f t="shared" si="35"/>
        <v>63.857142857142854</v>
      </c>
      <c r="Q534" t="s">
        <v>2039</v>
      </c>
      <c r="R534" t="s">
        <v>2040</v>
      </c>
      <c r="S534" s="11">
        <f t="shared" si="33"/>
        <v>43125</v>
      </c>
      <c r="T534" s="11">
        <f t="shared" si="34"/>
        <v>43126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6">
        <f t="shared" si="35"/>
        <v>82.996393146979258</v>
      </c>
      <c r="Q535" t="s">
        <v>2035</v>
      </c>
      <c r="R535" t="s">
        <v>2045</v>
      </c>
      <c r="S535" s="11">
        <f t="shared" si="33"/>
        <v>41479</v>
      </c>
      <c r="T535" s="11">
        <f t="shared" si="34"/>
        <v>41515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6">
        <f t="shared" si="35"/>
        <v>55.08230452674897</v>
      </c>
      <c r="Q536" t="s">
        <v>2041</v>
      </c>
      <c r="R536" t="s">
        <v>2044</v>
      </c>
      <c r="S536" s="11">
        <f t="shared" si="33"/>
        <v>43329</v>
      </c>
      <c r="T536" s="11">
        <f t="shared" si="34"/>
        <v>43330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6">
        <f t="shared" si="35"/>
        <v>62.044554455445542</v>
      </c>
      <c r="Q537" t="s">
        <v>2039</v>
      </c>
      <c r="R537" t="s">
        <v>2040</v>
      </c>
      <c r="S537" s="11">
        <f t="shared" si="33"/>
        <v>43259</v>
      </c>
      <c r="T537" s="11">
        <f t="shared" si="34"/>
        <v>43261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6">
        <f t="shared" si="35"/>
        <v>104.97857142857143</v>
      </c>
      <c r="Q538" t="s">
        <v>2047</v>
      </c>
      <c r="R538" t="s">
        <v>2053</v>
      </c>
      <c r="S538" s="11">
        <f t="shared" si="33"/>
        <v>40414</v>
      </c>
      <c r="T538" s="11">
        <f t="shared" si="34"/>
        <v>40440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6">
        <f t="shared" si="35"/>
        <v>94.044676806083643</v>
      </c>
      <c r="Q539" t="s">
        <v>2041</v>
      </c>
      <c r="R539" t="s">
        <v>2042</v>
      </c>
      <c r="S539" s="11">
        <f t="shared" si="33"/>
        <v>43342</v>
      </c>
      <c r="T539" s="11">
        <f t="shared" si="34"/>
        <v>43365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6">
        <f t="shared" si="35"/>
        <v>44.007716049382715</v>
      </c>
      <c r="Q540" t="s">
        <v>2050</v>
      </c>
      <c r="R540" t="s">
        <v>2061</v>
      </c>
      <c r="S540" s="11">
        <f t="shared" si="33"/>
        <v>41539</v>
      </c>
      <c r="T540" s="11">
        <f t="shared" si="34"/>
        <v>41555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6">
        <f t="shared" si="35"/>
        <v>92.467532467532465</v>
      </c>
      <c r="Q541" t="s">
        <v>2033</v>
      </c>
      <c r="R541" t="s">
        <v>2034</v>
      </c>
      <c r="S541" s="11">
        <f t="shared" si="33"/>
        <v>43647</v>
      </c>
      <c r="T541" s="11">
        <f t="shared" si="34"/>
        <v>43653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6">
        <f t="shared" si="35"/>
        <v>57.072874493927124</v>
      </c>
      <c r="Q542" t="s">
        <v>2054</v>
      </c>
      <c r="R542" t="s">
        <v>2055</v>
      </c>
      <c r="S542" s="11">
        <f t="shared" si="33"/>
        <v>43225</v>
      </c>
      <c r="T542" s="11">
        <f t="shared" si="34"/>
        <v>43247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6">
        <f t="shared" si="35"/>
        <v>109.07848101265823</v>
      </c>
      <c r="Q543" t="s">
        <v>2050</v>
      </c>
      <c r="R543" t="s">
        <v>2061</v>
      </c>
      <c r="S543" s="11">
        <f t="shared" si="33"/>
        <v>42165</v>
      </c>
      <c r="T543" s="11">
        <f t="shared" si="34"/>
        <v>42191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6">
        <f t="shared" si="35"/>
        <v>39.387755102040813</v>
      </c>
      <c r="Q544" t="s">
        <v>2035</v>
      </c>
      <c r="R544" t="s">
        <v>2045</v>
      </c>
      <c r="S544" s="11">
        <f t="shared" si="33"/>
        <v>42391</v>
      </c>
      <c r="T544" s="11">
        <f t="shared" si="34"/>
        <v>42421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6">
        <f t="shared" si="35"/>
        <v>77.022222222222226</v>
      </c>
      <c r="Q545" t="s">
        <v>2050</v>
      </c>
      <c r="R545" t="s">
        <v>2051</v>
      </c>
      <c r="S545" s="11">
        <f t="shared" si="33"/>
        <v>41528</v>
      </c>
      <c r="T545" s="11">
        <f t="shared" si="34"/>
        <v>41543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6">
        <f t="shared" si="35"/>
        <v>92.166666666666671</v>
      </c>
      <c r="Q546" t="s">
        <v>2035</v>
      </c>
      <c r="R546" t="s">
        <v>2036</v>
      </c>
      <c r="S546" s="11">
        <f t="shared" si="33"/>
        <v>42377</v>
      </c>
      <c r="T546" s="11">
        <f t="shared" si="34"/>
        <v>42390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6">
        <f t="shared" si="35"/>
        <v>61.007063197026021</v>
      </c>
      <c r="Q547" t="s">
        <v>2039</v>
      </c>
      <c r="R547" t="s">
        <v>2040</v>
      </c>
      <c r="S547" s="11">
        <f t="shared" si="33"/>
        <v>43824</v>
      </c>
      <c r="T547" s="11">
        <f t="shared" si="34"/>
        <v>43844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6">
        <f t="shared" si="35"/>
        <v>78.068181818181813</v>
      </c>
      <c r="Q548" t="s">
        <v>2039</v>
      </c>
      <c r="R548" t="s">
        <v>2040</v>
      </c>
      <c r="S548" s="11">
        <f t="shared" si="33"/>
        <v>43360</v>
      </c>
      <c r="T548" s="11">
        <f t="shared" si="34"/>
        <v>43363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6">
        <f t="shared" si="35"/>
        <v>80.75</v>
      </c>
      <c r="Q549" t="s">
        <v>2041</v>
      </c>
      <c r="R549" t="s">
        <v>2044</v>
      </c>
      <c r="S549" s="11">
        <f t="shared" si="33"/>
        <v>42029</v>
      </c>
      <c r="T549" s="11">
        <f t="shared" si="34"/>
        <v>42041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6">
        <f t="shared" si="35"/>
        <v>59.991289782244557</v>
      </c>
      <c r="Q550" t="s">
        <v>2039</v>
      </c>
      <c r="R550" t="s">
        <v>2040</v>
      </c>
      <c r="S550" s="11">
        <f t="shared" si="33"/>
        <v>42461</v>
      </c>
      <c r="T550" s="11">
        <f t="shared" si="34"/>
        <v>42474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6">
        <f t="shared" si="35"/>
        <v>110.03018372703411</v>
      </c>
      <c r="Q551" t="s">
        <v>2037</v>
      </c>
      <c r="R551" t="s">
        <v>2046</v>
      </c>
      <c r="S551" s="11">
        <f t="shared" si="33"/>
        <v>41422</v>
      </c>
      <c r="T551" s="11">
        <f t="shared" si="34"/>
        <v>41431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6">
        <f t="shared" si="35"/>
        <v>4</v>
      </c>
      <c r="Q552" t="s">
        <v>2035</v>
      </c>
      <c r="R552" t="s">
        <v>2045</v>
      </c>
      <c r="S552" s="11">
        <f t="shared" si="33"/>
        <v>40968</v>
      </c>
      <c r="T552" s="11">
        <f t="shared" si="34"/>
        <v>40989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6">
        <f t="shared" si="35"/>
        <v>37.99856063332134</v>
      </c>
      <c r="Q553" t="s">
        <v>2037</v>
      </c>
      <c r="R553" t="s">
        <v>2038</v>
      </c>
      <c r="S553" s="11">
        <f t="shared" si="33"/>
        <v>41993</v>
      </c>
      <c r="T553" s="11">
        <f t="shared" si="34"/>
        <v>42033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6">
        <f t="shared" si="35"/>
        <v>96.369565217391298</v>
      </c>
      <c r="Q554" t="s">
        <v>2039</v>
      </c>
      <c r="R554" t="s">
        <v>2040</v>
      </c>
      <c r="S554" s="11">
        <f t="shared" si="33"/>
        <v>42700</v>
      </c>
      <c r="T554" s="11">
        <f t="shared" si="34"/>
        <v>42702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6">
        <f t="shared" si="35"/>
        <v>72.978599221789878</v>
      </c>
      <c r="Q555" t="s">
        <v>2035</v>
      </c>
      <c r="R555" t="s">
        <v>2036</v>
      </c>
      <c r="S555" s="11">
        <f t="shared" si="33"/>
        <v>40545</v>
      </c>
      <c r="T555" s="11">
        <f t="shared" si="34"/>
        <v>40546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6">
        <f t="shared" si="35"/>
        <v>26.007220216606498</v>
      </c>
      <c r="Q556" t="s">
        <v>2035</v>
      </c>
      <c r="R556" t="s">
        <v>2045</v>
      </c>
      <c r="S556" s="11">
        <f t="shared" si="33"/>
        <v>42723</v>
      </c>
      <c r="T556" s="11">
        <f t="shared" si="34"/>
        <v>42729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6">
        <f t="shared" si="35"/>
        <v>104.36296296296297</v>
      </c>
      <c r="Q557" t="s">
        <v>2035</v>
      </c>
      <c r="R557" t="s">
        <v>2036</v>
      </c>
      <c r="S557" s="11">
        <f t="shared" si="33"/>
        <v>41731</v>
      </c>
      <c r="T557" s="11">
        <f t="shared" si="34"/>
        <v>41762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6">
        <f t="shared" si="35"/>
        <v>102.18852459016394</v>
      </c>
      <c r="Q558" t="s">
        <v>2047</v>
      </c>
      <c r="R558" t="s">
        <v>2059</v>
      </c>
      <c r="S558" s="11">
        <f t="shared" si="33"/>
        <v>40792</v>
      </c>
      <c r="T558" s="11">
        <f t="shared" si="34"/>
        <v>40799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6">
        <f t="shared" si="35"/>
        <v>54.117647058823529</v>
      </c>
      <c r="Q559" t="s">
        <v>2041</v>
      </c>
      <c r="R559" t="s">
        <v>2063</v>
      </c>
      <c r="S559" s="11">
        <f t="shared" si="33"/>
        <v>42279</v>
      </c>
      <c r="T559" s="11">
        <f t="shared" si="34"/>
        <v>42282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6">
        <f t="shared" si="35"/>
        <v>63.222222222222221</v>
      </c>
      <c r="Q560" t="s">
        <v>2039</v>
      </c>
      <c r="R560" t="s">
        <v>2040</v>
      </c>
      <c r="S560" s="11">
        <f t="shared" si="33"/>
        <v>42424</v>
      </c>
      <c r="T560" s="11">
        <f t="shared" si="34"/>
        <v>42467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6">
        <f t="shared" si="35"/>
        <v>104.03228962818004</v>
      </c>
      <c r="Q561" t="s">
        <v>2039</v>
      </c>
      <c r="R561" t="s">
        <v>2040</v>
      </c>
      <c r="S561" s="11">
        <f t="shared" si="33"/>
        <v>42584</v>
      </c>
      <c r="T561" s="11">
        <f t="shared" si="34"/>
        <v>42591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6">
        <f t="shared" si="35"/>
        <v>49.994334277620396</v>
      </c>
      <c r="Q562" t="s">
        <v>2041</v>
      </c>
      <c r="R562" t="s">
        <v>2049</v>
      </c>
      <c r="S562" s="11">
        <f t="shared" si="33"/>
        <v>40865</v>
      </c>
      <c r="T562" s="11">
        <f t="shared" si="34"/>
        <v>40905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6">
        <f t="shared" si="35"/>
        <v>56.015151515151516</v>
      </c>
      <c r="Q563" t="s">
        <v>2039</v>
      </c>
      <c r="R563" t="s">
        <v>2040</v>
      </c>
      <c r="S563" s="11">
        <f t="shared" si="33"/>
        <v>40833</v>
      </c>
      <c r="T563" s="11">
        <f t="shared" si="34"/>
        <v>40835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6">
        <f t="shared" si="35"/>
        <v>48.807692307692307</v>
      </c>
      <c r="Q564" t="s">
        <v>2035</v>
      </c>
      <c r="R564" t="s">
        <v>2036</v>
      </c>
      <c r="S564" s="11">
        <f t="shared" si="33"/>
        <v>43536</v>
      </c>
      <c r="T564" s="11">
        <f t="shared" si="34"/>
        <v>43538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6">
        <f t="shared" si="35"/>
        <v>60.082352941176474</v>
      </c>
      <c r="Q565" t="s">
        <v>2041</v>
      </c>
      <c r="R565" t="s">
        <v>2042</v>
      </c>
      <c r="S565" s="11">
        <f t="shared" si="33"/>
        <v>43417</v>
      </c>
      <c r="T565" s="11">
        <f t="shared" si="34"/>
        <v>43437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6">
        <f t="shared" si="35"/>
        <v>78.990502793296088</v>
      </c>
      <c r="Q566" t="s">
        <v>2039</v>
      </c>
      <c r="R566" t="s">
        <v>2040</v>
      </c>
      <c r="S566" s="11">
        <f t="shared" si="33"/>
        <v>42078</v>
      </c>
      <c r="T566" s="11">
        <f t="shared" si="34"/>
        <v>42086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6">
        <f t="shared" si="35"/>
        <v>53.99499443826474</v>
      </c>
      <c r="Q567" t="s">
        <v>2039</v>
      </c>
      <c r="R567" t="s">
        <v>2040</v>
      </c>
      <c r="S567" s="11">
        <f t="shared" si="33"/>
        <v>40862</v>
      </c>
      <c r="T567" s="11">
        <f t="shared" si="34"/>
        <v>40882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6">
        <f t="shared" si="35"/>
        <v>111.45945945945945</v>
      </c>
      <c r="Q568" t="s">
        <v>2035</v>
      </c>
      <c r="R568" t="s">
        <v>2043</v>
      </c>
      <c r="S568" s="11">
        <f t="shared" si="33"/>
        <v>42424</v>
      </c>
      <c r="T568" s="11">
        <f t="shared" si="34"/>
        <v>42447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6">
        <f t="shared" si="35"/>
        <v>60.922131147540981</v>
      </c>
      <c r="Q569" t="s">
        <v>2035</v>
      </c>
      <c r="R569" t="s">
        <v>2036</v>
      </c>
      <c r="S569" s="11">
        <f t="shared" si="33"/>
        <v>41830</v>
      </c>
      <c r="T569" s="11">
        <f t="shared" si="34"/>
        <v>41832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6">
        <f t="shared" si="35"/>
        <v>26.0015444015444</v>
      </c>
      <c r="Q570" t="s">
        <v>2039</v>
      </c>
      <c r="R570" t="s">
        <v>2040</v>
      </c>
      <c r="S570" s="11">
        <f t="shared" si="33"/>
        <v>40374</v>
      </c>
      <c r="T570" s="11">
        <f t="shared" si="34"/>
        <v>40419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6">
        <f t="shared" si="35"/>
        <v>80.993208828522924</v>
      </c>
      <c r="Q571" t="s">
        <v>2041</v>
      </c>
      <c r="R571" t="s">
        <v>2049</v>
      </c>
      <c r="S571" s="11">
        <f t="shared" si="33"/>
        <v>40554</v>
      </c>
      <c r="T571" s="11">
        <f t="shared" si="34"/>
        <v>40566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6">
        <f t="shared" si="35"/>
        <v>34.995963302752294</v>
      </c>
      <c r="Q572" t="s">
        <v>2035</v>
      </c>
      <c r="R572" t="s">
        <v>2036</v>
      </c>
      <c r="S572" s="11">
        <f t="shared" si="33"/>
        <v>41993</v>
      </c>
      <c r="T572" s="11">
        <f t="shared" si="34"/>
        <v>41999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6">
        <f t="shared" si="35"/>
        <v>94.142857142857139</v>
      </c>
      <c r="Q573" t="s">
        <v>2041</v>
      </c>
      <c r="R573" t="s">
        <v>2052</v>
      </c>
      <c r="S573" s="11">
        <f t="shared" si="33"/>
        <v>42174</v>
      </c>
      <c r="T573" s="11">
        <f t="shared" si="34"/>
        <v>42221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6">
        <f t="shared" si="35"/>
        <v>52.085106382978722</v>
      </c>
      <c r="Q574" t="s">
        <v>2035</v>
      </c>
      <c r="R574" t="s">
        <v>2036</v>
      </c>
      <c r="S574" s="11">
        <f t="shared" si="33"/>
        <v>42275</v>
      </c>
      <c r="T574" s="11">
        <f t="shared" si="34"/>
        <v>42291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6">
        <f t="shared" si="35"/>
        <v>24.986666666666668</v>
      </c>
      <c r="Q575" t="s">
        <v>2064</v>
      </c>
      <c r="R575" t="s">
        <v>2065</v>
      </c>
      <c r="S575" s="11">
        <f t="shared" si="33"/>
        <v>41761</v>
      </c>
      <c r="T575" s="11">
        <f t="shared" si="34"/>
        <v>41763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6">
        <f t="shared" si="35"/>
        <v>69.215277777777771</v>
      </c>
      <c r="Q576" t="s">
        <v>2033</v>
      </c>
      <c r="R576" t="s">
        <v>2034</v>
      </c>
      <c r="S576" s="11">
        <f t="shared" si="33"/>
        <v>43806</v>
      </c>
      <c r="T576" s="11">
        <f t="shared" si="34"/>
        <v>43816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6">
        <f t="shared" si="35"/>
        <v>93.944444444444443</v>
      </c>
      <c r="Q577" t="s">
        <v>2039</v>
      </c>
      <c r="R577" t="s">
        <v>2040</v>
      </c>
      <c r="S577" s="11">
        <f t="shared" si="33"/>
        <v>41779</v>
      </c>
      <c r="T577" s="11">
        <f t="shared" si="34"/>
        <v>41782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6">
        <f t="shared" si="35"/>
        <v>98.40625</v>
      </c>
      <c r="Q578" t="s">
        <v>2039</v>
      </c>
      <c r="R578" t="s">
        <v>2040</v>
      </c>
      <c r="S578" s="11">
        <f t="shared" si="33"/>
        <v>43040</v>
      </c>
      <c r="T578" s="11">
        <f t="shared" si="34"/>
        <v>43057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6">
        <f t="shared" si="35"/>
        <v>41.783783783783782</v>
      </c>
      <c r="Q579" t="s">
        <v>2035</v>
      </c>
      <c r="R579" t="s">
        <v>2058</v>
      </c>
      <c r="S579" s="11">
        <f t="shared" ref="S579:S642" si="37">INT(((J579/60)/60)/24)+DATE(1970,1,1)</f>
        <v>40613</v>
      </c>
      <c r="T579" s="11">
        <f t="shared" ref="T579:T642" si="38">INT(((K579/60)/60)/24)+DATE(1970,1,1)</f>
        <v>40639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6">
        <f t="shared" ref="P580:P643" si="39">E580/G580</f>
        <v>65.991836734693877</v>
      </c>
      <c r="Q580" t="s">
        <v>2041</v>
      </c>
      <c r="R580" t="s">
        <v>2063</v>
      </c>
      <c r="S580" s="11">
        <f t="shared" si="37"/>
        <v>40878</v>
      </c>
      <c r="T580" s="11">
        <f t="shared" si="38"/>
        <v>40881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6">
        <f t="shared" si="39"/>
        <v>72.05747126436782</v>
      </c>
      <c r="Q581" t="s">
        <v>2035</v>
      </c>
      <c r="R581" t="s">
        <v>2058</v>
      </c>
      <c r="S581" s="11">
        <f t="shared" si="37"/>
        <v>40762</v>
      </c>
      <c r="T581" s="11">
        <f t="shared" si="38"/>
        <v>40774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6">
        <f t="shared" si="39"/>
        <v>48.003209242618745</v>
      </c>
      <c r="Q582" t="s">
        <v>2039</v>
      </c>
      <c r="R582" t="s">
        <v>2040</v>
      </c>
      <c r="S582" s="11">
        <f t="shared" si="37"/>
        <v>41696</v>
      </c>
      <c r="T582" s="11">
        <f t="shared" si="38"/>
        <v>41704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6">
        <f t="shared" si="39"/>
        <v>54.098591549295776</v>
      </c>
      <c r="Q583" t="s">
        <v>2037</v>
      </c>
      <c r="R583" t="s">
        <v>2038</v>
      </c>
      <c r="S583" s="11">
        <f t="shared" si="37"/>
        <v>40662</v>
      </c>
      <c r="T583" s="11">
        <f t="shared" si="38"/>
        <v>40677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6">
        <f t="shared" si="39"/>
        <v>107.88095238095238</v>
      </c>
      <c r="Q584" t="s">
        <v>2050</v>
      </c>
      <c r="R584" t="s">
        <v>2051</v>
      </c>
      <c r="S584" s="11">
        <f t="shared" si="37"/>
        <v>42165</v>
      </c>
      <c r="T584" s="11">
        <f t="shared" si="38"/>
        <v>42170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6">
        <f t="shared" si="39"/>
        <v>67.034103410341032</v>
      </c>
      <c r="Q585" t="s">
        <v>2041</v>
      </c>
      <c r="R585" t="s">
        <v>2042</v>
      </c>
      <c r="S585" s="11">
        <f t="shared" si="37"/>
        <v>40959</v>
      </c>
      <c r="T585" s="11">
        <f t="shared" si="38"/>
        <v>40976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6">
        <f t="shared" si="39"/>
        <v>64.01425914445133</v>
      </c>
      <c r="Q586" t="s">
        <v>2037</v>
      </c>
      <c r="R586" t="s">
        <v>2038</v>
      </c>
      <c r="S586" s="11">
        <f t="shared" si="37"/>
        <v>41024</v>
      </c>
      <c r="T586" s="11">
        <f t="shared" si="38"/>
        <v>41038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6">
        <f t="shared" si="39"/>
        <v>96.066176470588232</v>
      </c>
      <c r="Q587" t="s">
        <v>2047</v>
      </c>
      <c r="R587" t="s">
        <v>2059</v>
      </c>
      <c r="S587" s="11">
        <f t="shared" si="37"/>
        <v>40255</v>
      </c>
      <c r="T587" s="11">
        <f t="shared" si="38"/>
        <v>40265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6">
        <f t="shared" si="39"/>
        <v>51.184615384615384</v>
      </c>
      <c r="Q588" t="s">
        <v>2035</v>
      </c>
      <c r="R588" t="s">
        <v>2036</v>
      </c>
      <c r="S588" s="11">
        <f t="shared" si="37"/>
        <v>40499</v>
      </c>
      <c r="T588" s="11">
        <f t="shared" si="38"/>
        <v>40518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6">
        <f t="shared" si="39"/>
        <v>43.92307692307692</v>
      </c>
      <c r="Q589" t="s">
        <v>2033</v>
      </c>
      <c r="R589" t="s">
        <v>2034</v>
      </c>
      <c r="S589" s="11">
        <f t="shared" si="37"/>
        <v>43484</v>
      </c>
      <c r="T589" s="11">
        <f t="shared" si="38"/>
        <v>43536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6">
        <f t="shared" si="39"/>
        <v>91.021198830409361</v>
      </c>
      <c r="Q590" t="s">
        <v>2039</v>
      </c>
      <c r="R590" t="s">
        <v>2040</v>
      </c>
      <c r="S590" s="11">
        <f t="shared" si="37"/>
        <v>40262</v>
      </c>
      <c r="T590" s="11">
        <f t="shared" si="38"/>
        <v>40293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6">
        <f t="shared" si="39"/>
        <v>50.127450980392155</v>
      </c>
      <c r="Q591" t="s">
        <v>2041</v>
      </c>
      <c r="R591" t="s">
        <v>2042</v>
      </c>
      <c r="S591" s="11">
        <f t="shared" si="37"/>
        <v>42190</v>
      </c>
      <c r="T591" s="11">
        <f t="shared" si="38"/>
        <v>42197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6">
        <f t="shared" si="39"/>
        <v>67.720930232558146</v>
      </c>
      <c r="Q592" t="s">
        <v>2047</v>
      </c>
      <c r="R592" t="s">
        <v>2056</v>
      </c>
      <c r="S592" s="11">
        <f t="shared" si="37"/>
        <v>41994</v>
      </c>
      <c r="T592" s="11">
        <f t="shared" si="38"/>
        <v>42005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6">
        <f t="shared" si="39"/>
        <v>61.03921568627451</v>
      </c>
      <c r="Q593" t="s">
        <v>2050</v>
      </c>
      <c r="R593" t="s">
        <v>2051</v>
      </c>
      <c r="S593" s="11">
        <f t="shared" si="37"/>
        <v>40373</v>
      </c>
      <c r="T593" s="11">
        <f t="shared" si="38"/>
        <v>40383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6">
        <f t="shared" si="39"/>
        <v>80.011857707509876</v>
      </c>
      <c r="Q594" t="s">
        <v>2039</v>
      </c>
      <c r="R594" t="s">
        <v>2040</v>
      </c>
      <c r="S594" s="11">
        <f t="shared" si="37"/>
        <v>41789</v>
      </c>
      <c r="T594" s="11">
        <f t="shared" si="38"/>
        <v>41798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6">
        <f t="shared" si="39"/>
        <v>47.001497753369947</v>
      </c>
      <c r="Q595" t="s">
        <v>2041</v>
      </c>
      <c r="R595" t="s">
        <v>2049</v>
      </c>
      <c r="S595" s="11">
        <f t="shared" si="37"/>
        <v>41724</v>
      </c>
      <c r="T595" s="11">
        <f t="shared" si="38"/>
        <v>41737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6">
        <f t="shared" si="39"/>
        <v>71.127388535031841</v>
      </c>
      <c r="Q596" t="s">
        <v>2039</v>
      </c>
      <c r="R596" t="s">
        <v>2040</v>
      </c>
      <c r="S596" s="11">
        <f t="shared" si="37"/>
        <v>42548</v>
      </c>
      <c r="T596" s="11">
        <f t="shared" si="38"/>
        <v>42551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6">
        <f t="shared" si="39"/>
        <v>89.99079189686924</v>
      </c>
      <c r="Q597" t="s">
        <v>2039</v>
      </c>
      <c r="R597" t="s">
        <v>2040</v>
      </c>
      <c r="S597" s="11">
        <f t="shared" si="37"/>
        <v>40253</v>
      </c>
      <c r="T597" s="11">
        <f t="shared" si="38"/>
        <v>40274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6">
        <f t="shared" si="39"/>
        <v>43.032786885245905</v>
      </c>
      <c r="Q598" t="s">
        <v>2041</v>
      </c>
      <c r="R598" t="s">
        <v>2044</v>
      </c>
      <c r="S598" s="11">
        <f t="shared" si="37"/>
        <v>42434</v>
      </c>
      <c r="T598" s="11">
        <f t="shared" si="38"/>
        <v>42441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6">
        <f t="shared" si="39"/>
        <v>67.997714808043881</v>
      </c>
      <c r="Q599" t="s">
        <v>2039</v>
      </c>
      <c r="R599" t="s">
        <v>2040</v>
      </c>
      <c r="S599" s="11">
        <f t="shared" si="37"/>
        <v>43786</v>
      </c>
      <c r="T599" s="11">
        <f t="shared" si="38"/>
        <v>43804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6">
        <f t="shared" si="39"/>
        <v>73.004566210045667</v>
      </c>
      <c r="Q600" t="s">
        <v>2035</v>
      </c>
      <c r="R600" t="s">
        <v>2036</v>
      </c>
      <c r="S600" s="11">
        <f t="shared" si="37"/>
        <v>40344</v>
      </c>
      <c r="T600" s="11">
        <f t="shared" si="38"/>
        <v>40373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6">
        <f t="shared" si="39"/>
        <v>62.341463414634148</v>
      </c>
      <c r="Q601" t="s">
        <v>2041</v>
      </c>
      <c r="R601" t="s">
        <v>2042</v>
      </c>
      <c r="S601" s="11">
        <f t="shared" si="37"/>
        <v>42047</v>
      </c>
      <c r="T601" s="11">
        <f t="shared" si="38"/>
        <v>42055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6">
        <f t="shared" si="39"/>
        <v>5</v>
      </c>
      <c r="Q602" t="s">
        <v>2033</v>
      </c>
      <c r="R602" t="s">
        <v>2034</v>
      </c>
      <c r="S602" s="11">
        <f t="shared" si="37"/>
        <v>41485</v>
      </c>
      <c r="T602" s="11">
        <f t="shared" si="38"/>
        <v>41497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6">
        <f t="shared" si="39"/>
        <v>67.103092783505161</v>
      </c>
      <c r="Q603" t="s">
        <v>2037</v>
      </c>
      <c r="R603" t="s">
        <v>2046</v>
      </c>
      <c r="S603" s="11">
        <f t="shared" si="37"/>
        <v>41789</v>
      </c>
      <c r="T603" s="11">
        <f t="shared" si="38"/>
        <v>41806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6">
        <f t="shared" si="39"/>
        <v>79.978947368421046</v>
      </c>
      <c r="Q604" t="s">
        <v>2039</v>
      </c>
      <c r="R604" t="s">
        <v>2040</v>
      </c>
      <c r="S604" s="11">
        <f t="shared" si="37"/>
        <v>42160</v>
      </c>
      <c r="T604" s="11">
        <f t="shared" si="38"/>
        <v>42171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6">
        <f t="shared" si="39"/>
        <v>62.176470588235297</v>
      </c>
      <c r="Q605" t="s">
        <v>2039</v>
      </c>
      <c r="R605" t="s">
        <v>2040</v>
      </c>
      <c r="S605" s="11">
        <f t="shared" si="37"/>
        <v>43573</v>
      </c>
      <c r="T605" s="11">
        <f t="shared" si="38"/>
        <v>43600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6">
        <f t="shared" si="39"/>
        <v>53.005950297514879</v>
      </c>
      <c r="Q606" t="s">
        <v>2039</v>
      </c>
      <c r="R606" t="s">
        <v>2040</v>
      </c>
      <c r="S606" s="11">
        <f t="shared" si="37"/>
        <v>40565</v>
      </c>
      <c r="T606" s="11">
        <f t="shared" si="38"/>
        <v>40586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6">
        <f t="shared" si="39"/>
        <v>57.738317757009348</v>
      </c>
      <c r="Q607" t="s">
        <v>2047</v>
      </c>
      <c r="R607" t="s">
        <v>2048</v>
      </c>
      <c r="S607" s="11">
        <f t="shared" si="37"/>
        <v>42280</v>
      </c>
      <c r="T607" s="11">
        <f t="shared" si="38"/>
        <v>42321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6">
        <f t="shared" si="39"/>
        <v>40.03125</v>
      </c>
      <c r="Q608" t="s">
        <v>2035</v>
      </c>
      <c r="R608" t="s">
        <v>2036</v>
      </c>
      <c r="S608" s="11">
        <f t="shared" si="37"/>
        <v>42436</v>
      </c>
      <c r="T608" s="11">
        <f t="shared" si="38"/>
        <v>42447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6">
        <f t="shared" si="39"/>
        <v>81.016591928251117</v>
      </c>
      <c r="Q609" t="s">
        <v>2033</v>
      </c>
      <c r="R609" t="s">
        <v>2034</v>
      </c>
      <c r="S609" s="11">
        <f t="shared" si="37"/>
        <v>41721</v>
      </c>
      <c r="T609" s="11">
        <f t="shared" si="38"/>
        <v>41723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6">
        <f t="shared" si="39"/>
        <v>35.047468354430379</v>
      </c>
      <c r="Q610" t="s">
        <v>2035</v>
      </c>
      <c r="R610" t="s">
        <v>2058</v>
      </c>
      <c r="S610" s="11">
        <f t="shared" si="37"/>
        <v>43530</v>
      </c>
      <c r="T610" s="11">
        <f t="shared" si="38"/>
        <v>43534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6">
        <f t="shared" si="39"/>
        <v>102.92307692307692</v>
      </c>
      <c r="Q611" t="s">
        <v>2041</v>
      </c>
      <c r="R611" t="s">
        <v>2063</v>
      </c>
      <c r="S611" s="11">
        <f t="shared" si="37"/>
        <v>43481</v>
      </c>
      <c r="T611" s="11">
        <f t="shared" si="38"/>
        <v>43498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6">
        <f t="shared" si="39"/>
        <v>27.998126756166094</v>
      </c>
      <c r="Q612" t="s">
        <v>2039</v>
      </c>
      <c r="R612" t="s">
        <v>2040</v>
      </c>
      <c r="S612" s="11">
        <f t="shared" si="37"/>
        <v>41259</v>
      </c>
      <c r="T612" s="11">
        <f t="shared" si="38"/>
        <v>41273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6">
        <f t="shared" si="39"/>
        <v>75.733333333333334</v>
      </c>
      <c r="Q613" t="s">
        <v>2039</v>
      </c>
      <c r="R613" t="s">
        <v>2040</v>
      </c>
      <c r="S613" s="11">
        <f t="shared" si="37"/>
        <v>41480</v>
      </c>
      <c r="T613" s="11">
        <f t="shared" si="38"/>
        <v>41492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6">
        <f t="shared" si="39"/>
        <v>45.026041666666664</v>
      </c>
      <c r="Q614" t="s">
        <v>2035</v>
      </c>
      <c r="R614" t="s">
        <v>2043</v>
      </c>
      <c r="S614" s="11">
        <f t="shared" si="37"/>
        <v>40474</v>
      </c>
      <c r="T614" s="11">
        <f t="shared" si="38"/>
        <v>40497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6">
        <f t="shared" si="39"/>
        <v>73.615384615384613</v>
      </c>
      <c r="Q615" t="s">
        <v>2039</v>
      </c>
      <c r="R615" t="s">
        <v>2040</v>
      </c>
      <c r="S615" s="11">
        <f t="shared" si="37"/>
        <v>42973</v>
      </c>
      <c r="T615" s="11">
        <f t="shared" si="38"/>
        <v>42982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6">
        <f t="shared" si="39"/>
        <v>56.991701244813278</v>
      </c>
      <c r="Q616" t="s">
        <v>2039</v>
      </c>
      <c r="R616" t="s">
        <v>2040</v>
      </c>
      <c r="S616" s="11">
        <f t="shared" si="37"/>
        <v>42746</v>
      </c>
      <c r="T616" s="11">
        <f t="shared" si="38"/>
        <v>42764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6">
        <f t="shared" si="39"/>
        <v>85.223529411764702</v>
      </c>
      <c r="Q617" t="s">
        <v>2039</v>
      </c>
      <c r="R617" t="s">
        <v>2040</v>
      </c>
      <c r="S617" s="11">
        <f t="shared" si="37"/>
        <v>42489</v>
      </c>
      <c r="T617" s="11">
        <f t="shared" si="38"/>
        <v>42499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6">
        <f t="shared" si="39"/>
        <v>50.962184873949582</v>
      </c>
      <c r="Q618" t="s">
        <v>2035</v>
      </c>
      <c r="R618" t="s">
        <v>2045</v>
      </c>
      <c r="S618" s="11">
        <f t="shared" si="37"/>
        <v>41537</v>
      </c>
      <c r="T618" s="11">
        <f t="shared" si="38"/>
        <v>41538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6">
        <f t="shared" si="39"/>
        <v>63.563636363636363</v>
      </c>
      <c r="Q619" t="s">
        <v>2039</v>
      </c>
      <c r="R619" t="s">
        <v>2040</v>
      </c>
      <c r="S619" s="11">
        <f t="shared" si="37"/>
        <v>41794</v>
      </c>
      <c r="T619" s="11">
        <f t="shared" si="38"/>
        <v>41804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6">
        <f t="shared" si="39"/>
        <v>80.999165275459092</v>
      </c>
      <c r="Q620" t="s">
        <v>2047</v>
      </c>
      <c r="R620" t="s">
        <v>2048</v>
      </c>
      <c r="S620" s="11">
        <f t="shared" si="37"/>
        <v>41396</v>
      </c>
      <c r="T620" s="11">
        <f t="shared" si="38"/>
        <v>41417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6">
        <f t="shared" si="39"/>
        <v>86.044753086419746</v>
      </c>
      <c r="Q621" t="s">
        <v>2039</v>
      </c>
      <c r="R621" t="s">
        <v>2040</v>
      </c>
      <c r="S621" s="11">
        <f t="shared" si="37"/>
        <v>40669</v>
      </c>
      <c r="T621" s="11">
        <f t="shared" si="38"/>
        <v>40670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6">
        <f t="shared" si="39"/>
        <v>90.0390625</v>
      </c>
      <c r="Q622" t="s">
        <v>2054</v>
      </c>
      <c r="R622" t="s">
        <v>2055</v>
      </c>
      <c r="S622" s="11">
        <f t="shared" si="37"/>
        <v>42559</v>
      </c>
      <c r="T622" s="11">
        <f t="shared" si="38"/>
        <v>42563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6">
        <f t="shared" si="39"/>
        <v>74.006063432835816</v>
      </c>
      <c r="Q623" t="s">
        <v>2039</v>
      </c>
      <c r="R623" t="s">
        <v>2040</v>
      </c>
      <c r="S623" s="11">
        <f t="shared" si="37"/>
        <v>42626</v>
      </c>
      <c r="T623" s="11">
        <f t="shared" si="38"/>
        <v>42631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6">
        <f t="shared" si="39"/>
        <v>92.4375</v>
      </c>
      <c r="Q624" t="s">
        <v>2035</v>
      </c>
      <c r="R624" t="s">
        <v>2045</v>
      </c>
      <c r="S624" s="11">
        <f t="shared" si="37"/>
        <v>43205</v>
      </c>
      <c r="T624" s="11">
        <f t="shared" si="38"/>
        <v>43231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6">
        <f t="shared" si="39"/>
        <v>55.999257333828446</v>
      </c>
      <c r="Q625" t="s">
        <v>2039</v>
      </c>
      <c r="R625" t="s">
        <v>2040</v>
      </c>
      <c r="S625" s="11">
        <f t="shared" si="37"/>
        <v>42201</v>
      </c>
      <c r="T625" s="11">
        <f t="shared" si="38"/>
        <v>42206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6">
        <f t="shared" si="39"/>
        <v>32.983796296296298</v>
      </c>
      <c r="Q626" t="s">
        <v>2054</v>
      </c>
      <c r="R626" t="s">
        <v>2055</v>
      </c>
      <c r="S626" s="11">
        <f t="shared" si="37"/>
        <v>42029</v>
      </c>
      <c r="T626" s="11">
        <f t="shared" si="38"/>
        <v>42035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6">
        <f t="shared" si="39"/>
        <v>93.596774193548384</v>
      </c>
      <c r="Q627" t="s">
        <v>2039</v>
      </c>
      <c r="R627" t="s">
        <v>2040</v>
      </c>
      <c r="S627" s="11">
        <f t="shared" si="37"/>
        <v>43857</v>
      </c>
      <c r="T627" s="11">
        <f t="shared" si="38"/>
        <v>43871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6">
        <f t="shared" si="39"/>
        <v>69.867724867724874</v>
      </c>
      <c r="Q628" t="s">
        <v>2039</v>
      </c>
      <c r="R628" t="s">
        <v>2040</v>
      </c>
      <c r="S628" s="11">
        <f t="shared" si="37"/>
        <v>40449</v>
      </c>
      <c r="T628" s="11">
        <f t="shared" si="38"/>
        <v>40458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6">
        <f t="shared" si="39"/>
        <v>72.129870129870127</v>
      </c>
      <c r="Q629" t="s">
        <v>2033</v>
      </c>
      <c r="R629" t="s">
        <v>2034</v>
      </c>
      <c r="S629" s="11">
        <f t="shared" si="37"/>
        <v>40345</v>
      </c>
      <c r="T629" s="11">
        <f t="shared" si="38"/>
        <v>40369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6">
        <f t="shared" si="39"/>
        <v>30.041666666666668</v>
      </c>
      <c r="Q630" t="s">
        <v>2035</v>
      </c>
      <c r="R630" t="s">
        <v>2045</v>
      </c>
      <c r="S630" s="11">
        <f t="shared" si="37"/>
        <v>40455</v>
      </c>
      <c r="T630" s="11">
        <f t="shared" si="38"/>
        <v>40458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6">
        <f t="shared" si="39"/>
        <v>73.968000000000004</v>
      </c>
      <c r="Q631" t="s">
        <v>2039</v>
      </c>
      <c r="R631" t="s">
        <v>2040</v>
      </c>
      <c r="S631" s="11">
        <f t="shared" si="37"/>
        <v>42557</v>
      </c>
      <c r="T631" s="11">
        <f t="shared" si="38"/>
        <v>42559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6">
        <f t="shared" si="39"/>
        <v>68.65517241379311</v>
      </c>
      <c r="Q632" t="s">
        <v>2039</v>
      </c>
      <c r="R632" t="s">
        <v>2040</v>
      </c>
      <c r="S632" s="11">
        <f t="shared" si="37"/>
        <v>43586</v>
      </c>
      <c r="T632" s="11">
        <f t="shared" si="38"/>
        <v>43597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6">
        <f t="shared" si="39"/>
        <v>59.992164544564154</v>
      </c>
      <c r="Q633" t="s">
        <v>2039</v>
      </c>
      <c r="R633" t="s">
        <v>2040</v>
      </c>
      <c r="S633" s="11">
        <f t="shared" si="37"/>
        <v>43550</v>
      </c>
      <c r="T633" s="11">
        <f t="shared" si="38"/>
        <v>43554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6">
        <f t="shared" si="39"/>
        <v>111.15827338129496</v>
      </c>
      <c r="Q634" t="s">
        <v>2039</v>
      </c>
      <c r="R634" t="s">
        <v>2040</v>
      </c>
      <c r="S634" s="11">
        <f t="shared" si="37"/>
        <v>41945</v>
      </c>
      <c r="T634" s="11">
        <f t="shared" si="38"/>
        <v>41963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6">
        <f t="shared" si="39"/>
        <v>53.038095238095238</v>
      </c>
      <c r="Q635" t="s">
        <v>2041</v>
      </c>
      <c r="R635" t="s">
        <v>2049</v>
      </c>
      <c r="S635" s="11">
        <f t="shared" si="37"/>
        <v>42315</v>
      </c>
      <c r="T635" s="11">
        <f t="shared" si="38"/>
        <v>42319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6">
        <f t="shared" si="39"/>
        <v>55.985524728588658</v>
      </c>
      <c r="Q636" t="s">
        <v>2041</v>
      </c>
      <c r="R636" t="s">
        <v>2060</v>
      </c>
      <c r="S636" s="11">
        <f t="shared" si="37"/>
        <v>42819</v>
      </c>
      <c r="T636" s="11">
        <f t="shared" si="38"/>
        <v>42833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6">
        <f t="shared" si="39"/>
        <v>69.986760812003524</v>
      </c>
      <c r="Q637" t="s">
        <v>2041</v>
      </c>
      <c r="R637" t="s">
        <v>2060</v>
      </c>
      <c r="S637" s="11">
        <f t="shared" si="37"/>
        <v>41314</v>
      </c>
      <c r="T637" s="11">
        <f t="shared" si="38"/>
        <v>41346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6">
        <f t="shared" si="39"/>
        <v>48.998079877112133</v>
      </c>
      <c r="Q638" t="s">
        <v>2041</v>
      </c>
      <c r="R638" t="s">
        <v>2049</v>
      </c>
      <c r="S638" s="11">
        <f t="shared" si="37"/>
        <v>40926</v>
      </c>
      <c r="T638" s="11">
        <f t="shared" si="38"/>
        <v>40971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6">
        <f t="shared" si="39"/>
        <v>103.84615384615384</v>
      </c>
      <c r="Q639" t="s">
        <v>2039</v>
      </c>
      <c r="R639" t="s">
        <v>2040</v>
      </c>
      <c r="S639" s="11">
        <f t="shared" si="37"/>
        <v>42688</v>
      </c>
      <c r="T639" s="11">
        <f t="shared" si="38"/>
        <v>42696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6">
        <f t="shared" si="39"/>
        <v>99.127659574468083</v>
      </c>
      <c r="Q640" t="s">
        <v>2039</v>
      </c>
      <c r="R640" t="s">
        <v>2040</v>
      </c>
      <c r="S640" s="11">
        <f t="shared" si="37"/>
        <v>40386</v>
      </c>
      <c r="T640" s="11">
        <f t="shared" si="38"/>
        <v>40398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6">
        <f t="shared" si="39"/>
        <v>107.37777777777778</v>
      </c>
      <c r="Q641" t="s">
        <v>2041</v>
      </c>
      <c r="R641" t="s">
        <v>2044</v>
      </c>
      <c r="S641" s="11">
        <f t="shared" si="37"/>
        <v>43309</v>
      </c>
      <c r="T641" s="11">
        <f t="shared" si="38"/>
        <v>43309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6">
        <f t="shared" si="39"/>
        <v>76.922178988326849</v>
      </c>
      <c r="Q642" t="s">
        <v>2039</v>
      </c>
      <c r="R642" t="s">
        <v>2040</v>
      </c>
      <c r="S642" s="11">
        <f t="shared" si="37"/>
        <v>42387</v>
      </c>
      <c r="T642" s="11">
        <f t="shared" si="38"/>
        <v>42390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6">
        <f t="shared" si="39"/>
        <v>58.128865979381445</v>
      </c>
      <c r="Q643" t="s">
        <v>2039</v>
      </c>
      <c r="R643" t="s">
        <v>2040</v>
      </c>
      <c r="S643" s="11">
        <f t="shared" ref="S643:S706" si="41">INT(((J643/60)/60)/24)+DATE(1970,1,1)</f>
        <v>42786</v>
      </c>
      <c r="T643" s="11">
        <f t="shared" ref="T643:T706" si="42">INT(((K643/60)/60)/24)+DATE(1970,1,1)</f>
        <v>42814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6">
        <f t="shared" ref="P644:P707" si="43">E644/G644</f>
        <v>103.73643410852713</v>
      </c>
      <c r="Q644" t="s">
        <v>2037</v>
      </c>
      <c r="R644" t="s">
        <v>2046</v>
      </c>
      <c r="S644" s="11">
        <f t="shared" si="41"/>
        <v>43451</v>
      </c>
      <c r="T644" s="11">
        <f t="shared" si="42"/>
        <v>43460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6">
        <f t="shared" si="43"/>
        <v>87.962666666666664</v>
      </c>
      <c r="Q645" t="s">
        <v>2039</v>
      </c>
      <c r="R645" t="s">
        <v>2040</v>
      </c>
      <c r="S645" s="11">
        <f t="shared" si="41"/>
        <v>42795</v>
      </c>
      <c r="T645" s="11">
        <f t="shared" si="42"/>
        <v>42813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6">
        <f t="shared" si="43"/>
        <v>28</v>
      </c>
      <c r="Q646" t="s">
        <v>2039</v>
      </c>
      <c r="R646" t="s">
        <v>2040</v>
      </c>
      <c r="S646" s="11">
        <f t="shared" si="41"/>
        <v>43452</v>
      </c>
      <c r="T646" s="11">
        <f t="shared" si="42"/>
        <v>43468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6">
        <f t="shared" si="43"/>
        <v>37.999361294443261</v>
      </c>
      <c r="Q647" t="s">
        <v>2035</v>
      </c>
      <c r="R647" t="s">
        <v>2036</v>
      </c>
      <c r="S647" s="11">
        <f t="shared" si="41"/>
        <v>43369</v>
      </c>
      <c r="T647" s="11">
        <f t="shared" si="42"/>
        <v>43390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6">
        <f t="shared" si="43"/>
        <v>29.999313893653515</v>
      </c>
      <c r="Q648" t="s">
        <v>2050</v>
      </c>
      <c r="R648" t="s">
        <v>2051</v>
      </c>
      <c r="S648" s="11">
        <f t="shared" si="41"/>
        <v>41346</v>
      </c>
      <c r="T648" s="11">
        <f t="shared" si="42"/>
        <v>41357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6">
        <f t="shared" si="43"/>
        <v>103.5</v>
      </c>
      <c r="Q649" t="s">
        <v>2047</v>
      </c>
      <c r="R649" t="s">
        <v>2059</v>
      </c>
      <c r="S649" s="11">
        <f t="shared" si="41"/>
        <v>43199</v>
      </c>
      <c r="T649" s="11">
        <f t="shared" si="42"/>
        <v>43223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6">
        <f t="shared" si="43"/>
        <v>85.994467496542185</v>
      </c>
      <c r="Q650" t="s">
        <v>2033</v>
      </c>
      <c r="R650" t="s">
        <v>2034</v>
      </c>
      <c r="S650" s="11">
        <f t="shared" si="41"/>
        <v>42922</v>
      </c>
      <c r="T650" s="11">
        <f t="shared" si="42"/>
        <v>42940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6">
        <f t="shared" si="43"/>
        <v>98.011627906976742</v>
      </c>
      <c r="Q651" t="s">
        <v>2039</v>
      </c>
      <c r="R651" t="s">
        <v>2040</v>
      </c>
      <c r="S651" s="11">
        <f t="shared" si="41"/>
        <v>40471</v>
      </c>
      <c r="T651" s="11">
        <f t="shared" si="42"/>
        <v>40482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6">
        <f t="shared" si="43"/>
        <v>2</v>
      </c>
      <c r="Q652" t="s">
        <v>2035</v>
      </c>
      <c r="R652" t="s">
        <v>2058</v>
      </c>
      <c r="S652" s="11">
        <f t="shared" si="41"/>
        <v>41828</v>
      </c>
      <c r="T652" s="11">
        <f t="shared" si="42"/>
        <v>41855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6">
        <f t="shared" si="43"/>
        <v>44.994570837642193</v>
      </c>
      <c r="Q653" t="s">
        <v>2041</v>
      </c>
      <c r="R653" t="s">
        <v>2052</v>
      </c>
      <c r="S653" s="11">
        <f t="shared" si="41"/>
        <v>41692</v>
      </c>
      <c r="T653" s="11">
        <f t="shared" si="42"/>
        <v>41707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6">
        <f t="shared" si="43"/>
        <v>31.012224938875306</v>
      </c>
      <c r="Q654" t="s">
        <v>2037</v>
      </c>
      <c r="R654" t="s">
        <v>2038</v>
      </c>
      <c r="S654" s="11">
        <f t="shared" si="41"/>
        <v>42587</v>
      </c>
      <c r="T654" s="11">
        <f t="shared" si="42"/>
        <v>42630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6">
        <f t="shared" si="43"/>
        <v>59.970085470085472</v>
      </c>
      <c r="Q655" t="s">
        <v>2037</v>
      </c>
      <c r="R655" t="s">
        <v>2038</v>
      </c>
      <c r="S655" s="11">
        <f t="shared" si="41"/>
        <v>42468</v>
      </c>
      <c r="T655" s="11">
        <f t="shared" si="42"/>
        <v>42470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6">
        <f t="shared" si="43"/>
        <v>58.9973474801061</v>
      </c>
      <c r="Q656" t="s">
        <v>2035</v>
      </c>
      <c r="R656" t="s">
        <v>2057</v>
      </c>
      <c r="S656" s="11">
        <f t="shared" si="41"/>
        <v>42240</v>
      </c>
      <c r="T656" s="11">
        <f t="shared" si="42"/>
        <v>42245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6">
        <f t="shared" si="43"/>
        <v>50.045454545454547</v>
      </c>
      <c r="Q657" t="s">
        <v>2054</v>
      </c>
      <c r="R657" t="s">
        <v>2055</v>
      </c>
      <c r="S657" s="11">
        <f t="shared" si="41"/>
        <v>42796</v>
      </c>
      <c r="T657" s="11">
        <f t="shared" si="42"/>
        <v>42809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6">
        <f t="shared" si="43"/>
        <v>98.966269841269835</v>
      </c>
      <c r="Q658" t="s">
        <v>2033</v>
      </c>
      <c r="R658" t="s">
        <v>2034</v>
      </c>
      <c r="S658" s="11">
        <f t="shared" si="41"/>
        <v>43097</v>
      </c>
      <c r="T658" s="11">
        <f t="shared" si="42"/>
        <v>43102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6">
        <f t="shared" si="43"/>
        <v>58.857142857142854</v>
      </c>
      <c r="Q659" t="s">
        <v>2041</v>
      </c>
      <c r="R659" t="s">
        <v>2063</v>
      </c>
      <c r="S659" s="11">
        <f t="shared" si="41"/>
        <v>43096</v>
      </c>
      <c r="T659" s="11">
        <f t="shared" si="42"/>
        <v>43112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6">
        <f t="shared" si="43"/>
        <v>81.010256410256417</v>
      </c>
      <c r="Q660" t="s">
        <v>2035</v>
      </c>
      <c r="R660" t="s">
        <v>2036</v>
      </c>
      <c r="S660" s="11">
        <f t="shared" si="41"/>
        <v>42246</v>
      </c>
      <c r="T660" s="11">
        <f t="shared" si="42"/>
        <v>42269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6">
        <f t="shared" si="43"/>
        <v>76.013333333333335</v>
      </c>
      <c r="Q661" t="s">
        <v>2041</v>
      </c>
      <c r="R661" t="s">
        <v>2042</v>
      </c>
      <c r="S661" s="11">
        <f t="shared" si="41"/>
        <v>40570</v>
      </c>
      <c r="T661" s="11">
        <f t="shared" si="42"/>
        <v>40571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6">
        <f t="shared" si="43"/>
        <v>96.597402597402592</v>
      </c>
      <c r="Q662" t="s">
        <v>2039</v>
      </c>
      <c r="R662" t="s">
        <v>2040</v>
      </c>
      <c r="S662" s="11">
        <f t="shared" si="41"/>
        <v>42237</v>
      </c>
      <c r="T662" s="11">
        <f t="shared" si="42"/>
        <v>42246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6">
        <f t="shared" si="43"/>
        <v>76.957446808510639</v>
      </c>
      <c r="Q663" t="s">
        <v>2035</v>
      </c>
      <c r="R663" t="s">
        <v>2058</v>
      </c>
      <c r="S663" s="11">
        <f t="shared" si="41"/>
        <v>40996</v>
      </c>
      <c r="T663" s="11">
        <f t="shared" si="42"/>
        <v>41026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6">
        <f t="shared" si="43"/>
        <v>67.984732824427482</v>
      </c>
      <c r="Q664" t="s">
        <v>2039</v>
      </c>
      <c r="R664" t="s">
        <v>2040</v>
      </c>
      <c r="S664" s="11">
        <f t="shared" si="41"/>
        <v>43443</v>
      </c>
      <c r="T664" s="11">
        <f t="shared" si="42"/>
        <v>43447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6">
        <f t="shared" si="43"/>
        <v>88.781609195402297</v>
      </c>
      <c r="Q665" t="s">
        <v>2039</v>
      </c>
      <c r="R665" t="s">
        <v>2040</v>
      </c>
      <c r="S665" s="11">
        <f t="shared" si="41"/>
        <v>40458</v>
      </c>
      <c r="T665" s="11">
        <f t="shared" si="42"/>
        <v>40481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6">
        <f t="shared" si="43"/>
        <v>24.99623706491063</v>
      </c>
      <c r="Q666" t="s">
        <v>2035</v>
      </c>
      <c r="R666" t="s">
        <v>2058</v>
      </c>
      <c r="S666" s="11">
        <f t="shared" si="41"/>
        <v>40959</v>
      </c>
      <c r="T666" s="11">
        <f t="shared" si="42"/>
        <v>40969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6">
        <f t="shared" si="43"/>
        <v>44.922794117647058</v>
      </c>
      <c r="Q667" t="s">
        <v>2041</v>
      </c>
      <c r="R667" t="s">
        <v>2042</v>
      </c>
      <c r="S667" s="11">
        <f t="shared" si="41"/>
        <v>40733</v>
      </c>
      <c r="T667" s="11">
        <f t="shared" si="42"/>
        <v>40747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6">
        <f t="shared" si="43"/>
        <v>79.400000000000006</v>
      </c>
      <c r="Q668" t="s">
        <v>2039</v>
      </c>
      <c r="R668" t="s">
        <v>2040</v>
      </c>
      <c r="S668" s="11">
        <f t="shared" si="41"/>
        <v>41516</v>
      </c>
      <c r="T668" s="11">
        <f t="shared" si="42"/>
        <v>41522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6">
        <f t="shared" si="43"/>
        <v>29.009546539379475</v>
      </c>
      <c r="Q669" t="s">
        <v>2064</v>
      </c>
      <c r="R669" t="s">
        <v>2065</v>
      </c>
      <c r="S669" s="11">
        <f t="shared" si="41"/>
        <v>41892</v>
      </c>
      <c r="T669" s="11">
        <f t="shared" si="42"/>
        <v>41901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6">
        <f t="shared" si="43"/>
        <v>73.59210526315789</v>
      </c>
      <c r="Q670" t="s">
        <v>2039</v>
      </c>
      <c r="R670" t="s">
        <v>2040</v>
      </c>
      <c r="S670" s="11">
        <f t="shared" si="41"/>
        <v>41122</v>
      </c>
      <c r="T670" s="11">
        <f t="shared" si="42"/>
        <v>41134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6">
        <f t="shared" si="43"/>
        <v>107.97038864898211</v>
      </c>
      <c r="Q671" t="s">
        <v>2039</v>
      </c>
      <c r="R671" t="s">
        <v>2040</v>
      </c>
      <c r="S671" s="11">
        <f t="shared" si="41"/>
        <v>42912</v>
      </c>
      <c r="T671" s="11">
        <f t="shared" si="42"/>
        <v>42921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6">
        <f t="shared" si="43"/>
        <v>68.987284287011803</v>
      </c>
      <c r="Q672" t="s">
        <v>2035</v>
      </c>
      <c r="R672" t="s">
        <v>2045</v>
      </c>
      <c r="S672" s="11">
        <f t="shared" si="41"/>
        <v>42425</v>
      </c>
      <c r="T672" s="11">
        <f t="shared" si="42"/>
        <v>42437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6">
        <f t="shared" si="43"/>
        <v>111.02236719478098</v>
      </c>
      <c r="Q673" t="s">
        <v>2039</v>
      </c>
      <c r="R673" t="s">
        <v>2040</v>
      </c>
      <c r="S673" s="11">
        <f t="shared" si="41"/>
        <v>40390</v>
      </c>
      <c r="T673" s="11">
        <f t="shared" si="42"/>
        <v>40394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6">
        <f t="shared" si="43"/>
        <v>24.997515808491418</v>
      </c>
      <c r="Q674" t="s">
        <v>2039</v>
      </c>
      <c r="R674" t="s">
        <v>2040</v>
      </c>
      <c r="S674" s="11">
        <f t="shared" si="41"/>
        <v>43180</v>
      </c>
      <c r="T674" s="11">
        <f t="shared" si="42"/>
        <v>43190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6">
        <f t="shared" si="43"/>
        <v>42.155172413793103</v>
      </c>
      <c r="Q675" t="s">
        <v>2035</v>
      </c>
      <c r="R675" t="s">
        <v>2045</v>
      </c>
      <c r="S675" s="11">
        <f t="shared" si="41"/>
        <v>42475</v>
      </c>
      <c r="T675" s="11">
        <f t="shared" si="42"/>
        <v>42496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6">
        <f t="shared" si="43"/>
        <v>47.003284072249592</v>
      </c>
      <c r="Q676" t="s">
        <v>2054</v>
      </c>
      <c r="R676" t="s">
        <v>2055</v>
      </c>
      <c r="S676" s="11">
        <f t="shared" si="41"/>
        <v>40774</v>
      </c>
      <c r="T676" s="11">
        <f t="shared" si="42"/>
        <v>40821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6">
        <f t="shared" si="43"/>
        <v>36.0392749244713</v>
      </c>
      <c r="Q677" t="s">
        <v>2064</v>
      </c>
      <c r="R677" t="s">
        <v>2065</v>
      </c>
      <c r="S677" s="11">
        <f t="shared" si="41"/>
        <v>43719</v>
      </c>
      <c r="T677" s="11">
        <f t="shared" si="42"/>
        <v>43726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6">
        <f t="shared" si="43"/>
        <v>101.03760683760684</v>
      </c>
      <c r="Q678" t="s">
        <v>2054</v>
      </c>
      <c r="R678" t="s">
        <v>2055</v>
      </c>
      <c r="S678" s="11">
        <f t="shared" si="41"/>
        <v>41178</v>
      </c>
      <c r="T678" s="11">
        <f t="shared" si="42"/>
        <v>41187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6">
        <f t="shared" si="43"/>
        <v>39.927927927927925</v>
      </c>
      <c r="Q679" t="s">
        <v>2047</v>
      </c>
      <c r="R679" t="s">
        <v>2053</v>
      </c>
      <c r="S679" s="11">
        <f t="shared" si="41"/>
        <v>42561</v>
      </c>
      <c r="T679" s="11">
        <f t="shared" si="42"/>
        <v>42611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6">
        <f t="shared" si="43"/>
        <v>83.158139534883716</v>
      </c>
      <c r="Q680" t="s">
        <v>2041</v>
      </c>
      <c r="R680" t="s">
        <v>2044</v>
      </c>
      <c r="S680" s="11">
        <f t="shared" si="41"/>
        <v>43484</v>
      </c>
      <c r="T680" s="11">
        <f t="shared" si="42"/>
        <v>43486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6">
        <f t="shared" si="43"/>
        <v>39.97520661157025</v>
      </c>
      <c r="Q681" t="s">
        <v>2033</v>
      </c>
      <c r="R681" t="s">
        <v>2034</v>
      </c>
      <c r="S681" s="11">
        <f t="shared" si="41"/>
        <v>43756</v>
      </c>
      <c r="T681" s="11">
        <f t="shared" si="42"/>
        <v>43761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6">
        <f t="shared" si="43"/>
        <v>47.993908629441627</v>
      </c>
      <c r="Q682" t="s">
        <v>2050</v>
      </c>
      <c r="R682" t="s">
        <v>2061</v>
      </c>
      <c r="S682" s="11">
        <f t="shared" si="41"/>
        <v>43813</v>
      </c>
      <c r="T682" s="11">
        <f t="shared" si="42"/>
        <v>43815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6">
        <f t="shared" si="43"/>
        <v>95.978877489438744</v>
      </c>
      <c r="Q683" t="s">
        <v>2039</v>
      </c>
      <c r="R683" t="s">
        <v>2040</v>
      </c>
      <c r="S683" s="11">
        <f t="shared" si="41"/>
        <v>40898</v>
      </c>
      <c r="T683" s="11">
        <f t="shared" si="42"/>
        <v>40904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6">
        <f t="shared" si="43"/>
        <v>78.728155339805824</v>
      </c>
      <c r="Q684" t="s">
        <v>2039</v>
      </c>
      <c r="R684" t="s">
        <v>2040</v>
      </c>
      <c r="S684" s="11">
        <f t="shared" si="41"/>
        <v>41619</v>
      </c>
      <c r="T684" s="11">
        <f t="shared" si="42"/>
        <v>41628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6">
        <f t="shared" si="43"/>
        <v>56.081632653061227</v>
      </c>
      <c r="Q685" t="s">
        <v>2039</v>
      </c>
      <c r="R685" t="s">
        <v>2040</v>
      </c>
      <c r="S685" s="11">
        <f t="shared" si="41"/>
        <v>43359</v>
      </c>
      <c r="T685" s="11">
        <f t="shared" si="42"/>
        <v>43361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6">
        <f t="shared" si="43"/>
        <v>69.090909090909093</v>
      </c>
      <c r="Q686" t="s">
        <v>2047</v>
      </c>
      <c r="R686" t="s">
        <v>2048</v>
      </c>
      <c r="S686" s="11">
        <f t="shared" si="41"/>
        <v>40358</v>
      </c>
      <c r="T686" s="11">
        <f t="shared" si="42"/>
        <v>40378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6">
        <f t="shared" si="43"/>
        <v>102.05291576673866</v>
      </c>
      <c r="Q687" t="s">
        <v>2039</v>
      </c>
      <c r="R687" t="s">
        <v>2040</v>
      </c>
      <c r="S687" s="11">
        <f t="shared" si="41"/>
        <v>42239</v>
      </c>
      <c r="T687" s="11">
        <f t="shared" si="42"/>
        <v>42263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6">
        <f t="shared" si="43"/>
        <v>107.32089552238806</v>
      </c>
      <c r="Q688" t="s">
        <v>2037</v>
      </c>
      <c r="R688" t="s">
        <v>2046</v>
      </c>
      <c r="S688" s="11">
        <f t="shared" si="41"/>
        <v>43186</v>
      </c>
      <c r="T688" s="11">
        <f t="shared" si="42"/>
        <v>43197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6">
        <f t="shared" si="43"/>
        <v>51.970260223048328</v>
      </c>
      <c r="Q689" t="s">
        <v>2039</v>
      </c>
      <c r="R689" t="s">
        <v>2040</v>
      </c>
      <c r="S689" s="11">
        <f t="shared" si="41"/>
        <v>42806</v>
      </c>
      <c r="T689" s="11">
        <f t="shared" si="42"/>
        <v>42809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6">
        <f t="shared" si="43"/>
        <v>71.137142857142862</v>
      </c>
      <c r="Q690" t="s">
        <v>2041</v>
      </c>
      <c r="R690" t="s">
        <v>2060</v>
      </c>
      <c r="S690" s="11">
        <f t="shared" si="41"/>
        <v>43475</v>
      </c>
      <c r="T690" s="11">
        <f t="shared" si="42"/>
        <v>43491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6">
        <f t="shared" si="43"/>
        <v>106.49275362318841</v>
      </c>
      <c r="Q691" t="s">
        <v>2037</v>
      </c>
      <c r="R691" t="s">
        <v>2038</v>
      </c>
      <c r="S691" s="11">
        <f t="shared" si="41"/>
        <v>41576</v>
      </c>
      <c r="T691" s="11">
        <f t="shared" si="42"/>
        <v>41588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6">
        <f t="shared" si="43"/>
        <v>42.93684210526316</v>
      </c>
      <c r="Q692" t="s">
        <v>2041</v>
      </c>
      <c r="R692" t="s">
        <v>2042</v>
      </c>
      <c r="S692" s="11">
        <f t="shared" si="41"/>
        <v>40874</v>
      </c>
      <c r="T692" s="11">
        <f t="shared" si="42"/>
        <v>40880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6">
        <f t="shared" si="43"/>
        <v>30.037974683544302</v>
      </c>
      <c r="Q693" t="s">
        <v>2041</v>
      </c>
      <c r="R693" t="s">
        <v>2042</v>
      </c>
      <c r="S693" s="11">
        <f t="shared" si="41"/>
        <v>41185</v>
      </c>
      <c r="T693" s="11">
        <f t="shared" si="42"/>
        <v>41202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6">
        <f t="shared" si="43"/>
        <v>70.623376623376629</v>
      </c>
      <c r="Q694" t="s">
        <v>2035</v>
      </c>
      <c r="R694" t="s">
        <v>2036</v>
      </c>
      <c r="S694" s="11">
        <f t="shared" si="41"/>
        <v>43655</v>
      </c>
      <c r="T694" s="11">
        <f t="shared" si="42"/>
        <v>43673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6">
        <f t="shared" si="43"/>
        <v>66.016018306636155</v>
      </c>
      <c r="Q695" t="s">
        <v>2039</v>
      </c>
      <c r="R695" t="s">
        <v>2040</v>
      </c>
      <c r="S695" s="11">
        <f t="shared" si="41"/>
        <v>43025</v>
      </c>
      <c r="T695" s="11">
        <f t="shared" si="42"/>
        <v>43042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6">
        <f t="shared" si="43"/>
        <v>96.911392405063296</v>
      </c>
      <c r="Q696" t="s">
        <v>2039</v>
      </c>
      <c r="R696" t="s">
        <v>2040</v>
      </c>
      <c r="S696" s="11">
        <f t="shared" si="41"/>
        <v>43066</v>
      </c>
      <c r="T696" s="11">
        <f t="shared" si="42"/>
        <v>43103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6">
        <f t="shared" si="43"/>
        <v>62.867346938775512</v>
      </c>
      <c r="Q697" t="s">
        <v>2035</v>
      </c>
      <c r="R697" t="s">
        <v>2036</v>
      </c>
      <c r="S697" s="11">
        <f t="shared" si="41"/>
        <v>42322</v>
      </c>
      <c r="T697" s="11">
        <f t="shared" si="42"/>
        <v>42338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6">
        <f t="shared" si="43"/>
        <v>108.98537682789652</v>
      </c>
      <c r="Q698" t="s">
        <v>2039</v>
      </c>
      <c r="R698" t="s">
        <v>2040</v>
      </c>
      <c r="S698" s="11">
        <f t="shared" si="41"/>
        <v>42114</v>
      </c>
      <c r="T698" s="11">
        <f t="shared" si="42"/>
        <v>42115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6">
        <f t="shared" si="43"/>
        <v>26.999314599040439</v>
      </c>
      <c r="Q699" t="s">
        <v>2035</v>
      </c>
      <c r="R699" t="s">
        <v>2043</v>
      </c>
      <c r="S699" s="11">
        <f t="shared" si="41"/>
        <v>43190</v>
      </c>
      <c r="T699" s="11">
        <f t="shared" si="42"/>
        <v>43192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6">
        <f t="shared" si="43"/>
        <v>65.004147943311438</v>
      </c>
      <c r="Q700" t="s">
        <v>2037</v>
      </c>
      <c r="R700" t="s">
        <v>2046</v>
      </c>
      <c r="S700" s="11">
        <f t="shared" si="41"/>
        <v>40871</v>
      </c>
      <c r="T700" s="11">
        <f t="shared" si="42"/>
        <v>40885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6">
        <f t="shared" si="43"/>
        <v>111.51785714285714</v>
      </c>
      <c r="Q701" t="s">
        <v>2041</v>
      </c>
      <c r="R701" t="s">
        <v>2044</v>
      </c>
      <c r="S701" s="11">
        <f t="shared" si="41"/>
        <v>43641</v>
      </c>
      <c r="T701" s="11">
        <f t="shared" si="42"/>
        <v>43642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6">
        <f t="shared" si="43"/>
        <v>3</v>
      </c>
      <c r="Q702" t="s">
        <v>2037</v>
      </c>
      <c r="R702" t="s">
        <v>2046</v>
      </c>
      <c r="S702" s="11">
        <f t="shared" si="41"/>
        <v>40203</v>
      </c>
      <c r="T702" s="11">
        <f t="shared" si="42"/>
        <v>40218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6">
        <f t="shared" si="43"/>
        <v>110.99268292682927</v>
      </c>
      <c r="Q703" t="s">
        <v>2039</v>
      </c>
      <c r="R703" t="s">
        <v>2040</v>
      </c>
      <c r="S703" s="11">
        <f t="shared" si="41"/>
        <v>40629</v>
      </c>
      <c r="T703" s="11">
        <f t="shared" si="42"/>
        <v>40636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6">
        <f t="shared" si="43"/>
        <v>56.746987951807228</v>
      </c>
      <c r="Q704" t="s">
        <v>2037</v>
      </c>
      <c r="R704" t="s">
        <v>2046</v>
      </c>
      <c r="S704" s="11">
        <f t="shared" si="41"/>
        <v>41477</v>
      </c>
      <c r="T704" s="11">
        <f t="shared" si="42"/>
        <v>41482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6">
        <f t="shared" si="43"/>
        <v>97.020608439646708</v>
      </c>
      <c r="Q705" t="s">
        <v>2047</v>
      </c>
      <c r="R705" t="s">
        <v>2059</v>
      </c>
      <c r="S705" s="11">
        <f t="shared" si="41"/>
        <v>41020</v>
      </c>
      <c r="T705" s="11">
        <f t="shared" si="42"/>
        <v>41037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6">
        <f t="shared" si="43"/>
        <v>92.08620689655173</v>
      </c>
      <c r="Q706" t="s">
        <v>2041</v>
      </c>
      <c r="R706" t="s">
        <v>2049</v>
      </c>
      <c r="S706" s="11">
        <f t="shared" si="41"/>
        <v>42555</v>
      </c>
      <c r="T706" s="11">
        <f t="shared" si="42"/>
        <v>42570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6">
        <f t="shared" si="43"/>
        <v>82.986666666666665</v>
      </c>
      <c r="Q707" t="s">
        <v>2047</v>
      </c>
      <c r="R707" t="s">
        <v>2048</v>
      </c>
      <c r="S707" s="11">
        <f t="shared" ref="S707:S770" si="45">INT(((J707/60)/60)/24)+DATE(1970,1,1)</f>
        <v>41619</v>
      </c>
      <c r="T707" s="11">
        <f t="shared" ref="T707:T770" si="46">INT(((K707/60)/60)/24)+DATE(1970,1,1)</f>
        <v>41623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6">
        <f t="shared" ref="P708:P771" si="47">E708/G708</f>
        <v>103.03791821561339</v>
      </c>
      <c r="Q708" t="s">
        <v>2037</v>
      </c>
      <c r="R708" t="s">
        <v>2038</v>
      </c>
      <c r="S708" s="11">
        <f t="shared" si="45"/>
        <v>43471</v>
      </c>
      <c r="T708" s="11">
        <f t="shared" si="46"/>
        <v>43479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6">
        <f t="shared" si="47"/>
        <v>68.922619047619051</v>
      </c>
      <c r="Q709" t="s">
        <v>2041</v>
      </c>
      <c r="R709" t="s">
        <v>2044</v>
      </c>
      <c r="S709" s="11">
        <f t="shared" si="45"/>
        <v>43442</v>
      </c>
      <c r="T709" s="11">
        <f t="shared" si="46"/>
        <v>43478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6">
        <f t="shared" si="47"/>
        <v>87.737226277372258</v>
      </c>
      <c r="Q710" t="s">
        <v>2039</v>
      </c>
      <c r="R710" t="s">
        <v>2040</v>
      </c>
      <c r="S710" s="11">
        <f t="shared" si="45"/>
        <v>42877</v>
      </c>
      <c r="T710" s="11">
        <f t="shared" si="46"/>
        <v>42887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6">
        <f t="shared" si="47"/>
        <v>75.021505376344081</v>
      </c>
      <c r="Q711" t="s">
        <v>2039</v>
      </c>
      <c r="R711" t="s">
        <v>2040</v>
      </c>
      <c r="S711" s="11">
        <f t="shared" si="45"/>
        <v>41018</v>
      </c>
      <c r="T711" s="11">
        <f t="shared" si="46"/>
        <v>41025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6">
        <f t="shared" si="47"/>
        <v>50.863999999999997</v>
      </c>
      <c r="Q712" t="s">
        <v>2039</v>
      </c>
      <c r="R712" t="s">
        <v>2040</v>
      </c>
      <c r="S712" s="11">
        <f t="shared" si="45"/>
        <v>43295</v>
      </c>
      <c r="T712" s="11">
        <f t="shared" si="46"/>
        <v>43302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6">
        <f t="shared" si="47"/>
        <v>90</v>
      </c>
      <c r="Q713" t="s">
        <v>2039</v>
      </c>
      <c r="R713" t="s">
        <v>2040</v>
      </c>
      <c r="S713" s="11">
        <f t="shared" si="45"/>
        <v>42393</v>
      </c>
      <c r="T713" s="11">
        <f t="shared" si="46"/>
        <v>42395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6">
        <f t="shared" si="47"/>
        <v>72.896039603960389</v>
      </c>
      <c r="Q714" t="s">
        <v>2039</v>
      </c>
      <c r="R714" t="s">
        <v>2040</v>
      </c>
      <c r="S714" s="11">
        <f t="shared" si="45"/>
        <v>42559</v>
      </c>
      <c r="T714" s="11">
        <f t="shared" si="46"/>
        <v>42600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6">
        <f t="shared" si="47"/>
        <v>108.48543689320388</v>
      </c>
      <c r="Q715" t="s">
        <v>2047</v>
      </c>
      <c r="R715" t="s">
        <v>2056</v>
      </c>
      <c r="S715" s="11">
        <f t="shared" si="45"/>
        <v>42604</v>
      </c>
      <c r="T715" s="11">
        <f t="shared" si="46"/>
        <v>42616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6">
        <f t="shared" si="47"/>
        <v>101.98095238095237</v>
      </c>
      <c r="Q716" t="s">
        <v>2035</v>
      </c>
      <c r="R716" t="s">
        <v>2036</v>
      </c>
      <c r="S716" s="11">
        <f t="shared" si="45"/>
        <v>41870</v>
      </c>
      <c r="T716" s="11">
        <f t="shared" si="46"/>
        <v>41871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6">
        <f t="shared" si="47"/>
        <v>44.009146341463413</v>
      </c>
      <c r="Q717" t="s">
        <v>2050</v>
      </c>
      <c r="R717" t="s">
        <v>2061</v>
      </c>
      <c r="S717" s="11">
        <f t="shared" si="45"/>
        <v>40397</v>
      </c>
      <c r="T717" s="11">
        <f t="shared" si="46"/>
        <v>40402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6">
        <f t="shared" si="47"/>
        <v>65.942675159235662</v>
      </c>
      <c r="Q718" t="s">
        <v>2039</v>
      </c>
      <c r="R718" t="s">
        <v>2040</v>
      </c>
      <c r="S718" s="11">
        <f t="shared" si="45"/>
        <v>41465</v>
      </c>
      <c r="T718" s="11">
        <f t="shared" si="46"/>
        <v>41493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6">
        <f t="shared" si="47"/>
        <v>24.987387387387386</v>
      </c>
      <c r="Q719" t="s">
        <v>2041</v>
      </c>
      <c r="R719" t="s">
        <v>2042</v>
      </c>
      <c r="S719" s="11">
        <f t="shared" si="45"/>
        <v>40777</v>
      </c>
      <c r="T719" s="11">
        <f t="shared" si="46"/>
        <v>40798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6">
        <f t="shared" si="47"/>
        <v>28.003367003367003</v>
      </c>
      <c r="Q720" t="s">
        <v>2037</v>
      </c>
      <c r="R720" t="s">
        <v>2046</v>
      </c>
      <c r="S720" s="11">
        <f t="shared" si="45"/>
        <v>41442</v>
      </c>
      <c r="T720" s="11">
        <f t="shared" si="46"/>
        <v>41468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6">
        <f t="shared" si="47"/>
        <v>85.829268292682926</v>
      </c>
      <c r="Q721" t="s">
        <v>2047</v>
      </c>
      <c r="R721" t="s">
        <v>2053</v>
      </c>
      <c r="S721" s="11">
        <f t="shared" si="45"/>
        <v>41058</v>
      </c>
      <c r="T721" s="11">
        <f t="shared" si="46"/>
        <v>41069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6">
        <f t="shared" si="47"/>
        <v>84.921052631578945</v>
      </c>
      <c r="Q722" t="s">
        <v>2039</v>
      </c>
      <c r="R722" t="s">
        <v>2040</v>
      </c>
      <c r="S722" s="11">
        <f t="shared" si="45"/>
        <v>43152</v>
      </c>
      <c r="T722" s="11">
        <f t="shared" si="46"/>
        <v>43166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6">
        <f t="shared" si="47"/>
        <v>90.483333333333334</v>
      </c>
      <c r="Q723" t="s">
        <v>2035</v>
      </c>
      <c r="R723" t="s">
        <v>2036</v>
      </c>
      <c r="S723" s="11">
        <f t="shared" si="45"/>
        <v>43194</v>
      </c>
      <c r="T723" s="11">
        <f t="shared" si="46"/>
        <v>43200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6">
        <f t="shared" si="47"/>
        <v>25.00197628458498</v>
      </c>
      <c r="Q724" t="s">
        <v>2041</v>
      </c>
      <c r="R724" t="s">
        <v>2042</v>
      </c>
      <c r="S724" s="11">
        <f t="shared" si="45"/>
        <v>43045</v>
      </c>
      <c r="T724" s="11">
        <f t="shared" si="46"/>
        <v>43072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6">
        <f t="shared" si="47"/>
        <v>92.013888888888886</v>
      </c>
      <c r="Q725" t="s">
        <v>2039</v>
      </c>
      <c r="R725" t="s">
        <v>2040</v>
      </c>
      <c r="S725" s="11">
        <f t="shared" si="45"/>
        <v>42431</v>
      </c>
      <c r="T725" s="11">
        <f t="shared" si="46"/>
        <v>42452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6">
        <f t="shared" si="47"/>
        <v>93.066115702479337</v>
      </c>
      <c r="Q726" t="s">
        <v>2039</v>
      </c>
      <c r="R726" t="s">
        <v>2040</v>
      </c>
      <c r="S726" s="11">
        <f t="shared" si="45"/>
        <v>41934</v>
      </c>
      <c r="T726" s="11">
        <f t="shared" si="46"/>
        <v>41936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6">
        <f t="shared" si="47"/>
        <v>61.008145363408524</v>
      </c>
      <c r="Q727" t="s">
        <v>2050</v>
      </c>
      <c r="R727" t="s">
        <v>2061</v>
      </c>
      <c r="S727" s="11">
        <f t="shared" si="45"/>
        <v>41958</v>
      </c>
      <c r="T727" s="11">
        <f t="shared" si="46"/>
        <v>41960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6">
        <f t="shared" si="47"/>
        <v>92.036259541984734</v>
      </c>
      <c r="Q728" t="s">
        <v>2039</v>
      </c>
      <c r="R728" t="s">
        <v>2040</v>
      </c>
      <c r="S728" s="11">
        <f t="shared" si="45"/>
        <v>40476</v>
      </c>
      <c r="T728" s="11">
        <f t="shared" si="46"/>
        <v>40482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6">
        <f t="shared" si="47"/>
        <v>81.132596685082873</v>
      </c>
      <c r="Q729" t="s">
        <v>2037</v>
      </c>
      <c r="R729" t="s">
        <v>2038</v>
      </c>
      <c r="S729" s="11">
        <f t="shared" si="45"/>
        <v>43485</v>
      </c>
      <c r="T729" s="11">
        <f t="shared" si="46"/>
        <v>43543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6">
        <f t="shared" si="47"/>
        <v>73.5</v>
      </c>
      <c r="Q730" t="s">
        <v>2039</v>
      </c>
      <c r="R730" t="s">
        <v>2040</v>
      </c>
      <c r="S730" s="11">
        <f t="shared" si="45"/>
        <v>42515</v>
      </c>
      <c r="T730" s="11">
        <f t="shared" si="46"/>
        <v>42526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6">
        <f t="shared" si="47"/>
        <v>85.221311475409834</v>
      </c>
      <c r="Q731" t="s">
        <v>2041</v>
      </c>
      <c r="R731" t="s">
        <v>2044</v>
      </c>
      <c r="S731" s="11">
        <f t="shared" si="45"/>
        <v>41309</v>
      </c>
      <c r="T731" s="11">
        <f t="shared" si="46"/>
        <v>41311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6">
        <f t="shared" si="47"/>
        <v>110.96825396825396</v>
      </c>
      <c r="Q732" t="s">
        <v>2037</v>
      </c>
      <c r="R732" t="s">
        <v>2046</v>
      </c>
      <c r="S732" s="11">
        <f t="shared" si="45"/>
        <v>42147</v>
      </c>
      <c r="T732" s="11">
        <f t="shared" si="46"/>
        <v>42153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6">
        <f t="shared" si="47"/>
        <v>32.968036529680369</v>
      </c>
      <c r="Q733" t="s">
        <v>2037</v>
      </c>
      <c r="R733" t="s">
        <v>2038</v>
      </c>
      <c r="S733" s="11">
        <f t="shared" si="45"/>
        <v>42939</v>
      </c>
      <c r="T733" s="11">
        <f t="shared" si="46"/>
        <v>42940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6">
        <f t="shared" si="47"/>
        <v>96.005352363960753</v>
      </c>
      <c r="Q734" t="s">
        <v>2035</v>
      </c>
      <c r="R734" t="s">
        <v>2036</v>
      </c>
      <c r="S734" s="11">
        <f t="shared" si="45"/>
        <v>42816</v>
      </c>
      <c r="T734" s="11">
        <f t="shared" si="46"/>
        <v>42839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6">
        <f t="shared" si="47"/>
        <v>84.96632653061225</v>
      </c>
      <c r="Q735" t="s">
        <v>2035</v>
      </c>
      <c r="R735" t="s">
        <v>2057</v>
      </c>
      <c r="S735" s="11">
        <f t="shared" si="45"/>
        <v>41844</v>
      </c>
      <c r="T735" s="11">
        <f t="shared" si="46"/>
        <v>41857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6">
        <f t="shared" si="47"/>
        <v>25.007462686567163</v>
      </c>
      <c r="Q736" t="s">
        <v>2039</v>
      </c>
      <c r="R736" t="s">
        <v>2040</v>
      </c>
      <c r="S736" s="11">
        <f t="shared" si="45"/>
        <v>42763</v>
      </c>
      <c r="T736" s="11">
        <f t="shared" si="46"/>
        <v>42775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6">
        <f t="shared" si="47"/>
        <v>65.998995479658461</v>
      </c>
      <c r="Q737" t="s">
        <v>2054</v>
      </c>
      <c r="R737" t="s">
        <v>2055</v>
      </c>
      <c r="S737" s="11">
        <f t="shared" si="45"/>
        <v>42459</v>
      </c>
      <c r="T737" s="11">
        <f t="shared" si="46"/>
        <v>42466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6">
        <f t="shared" si="47"/>
        <v>87.34482758620689</v>
      </c>
      <c r="Q738" t="s">
        <v>2047</v>
      </c>
      <c r="R738" t="s">
        <v>2048</v>
      </c>
      <c r="S738" s="11">
        <f t="shared" si="45"/>
        <v>42055</v>
      </c>
      <c r="T738" s="11">
        <f t="shared" si="46"/>
        <v>42059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6">
        <f t="shared" si="47"/>
        <v>27.933333333333334</v>
      </c>
      <c r="Q739" t="s">
        <v>2035</v>
      </c>
      <c r="R739" t="s">
        <v>2045</v>
      </c>
      <c r="S739" s="11">
        <f t="shared" si="45"/>
        <v>42685</v>
      </c>
      <c r="T739" s="11">
        <f t="shared" si="46"/>
        <v>42697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6">
        <f t="shared" si="47"/>
        <v>103.8</v>
      </c>
      <c r="Q740" t="s">
        <v>2039</v>
      </c>
      <c r="R740" t="s">
        <v>2040</v>
      </c>
      <c r="S740" s="11">
        <f t="shared" si="45"/>
        <v>41959</v>
      </c>
      <c r="T740" s="11">
        <f t="shared" si="46"/>
        <v>41981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6">
        <f t="shared" si="47"/>
        <v>31.937172774869111</v>
      </c>
      <c r="Q741" t="s">
        <v>2035</v>
      </c>
      <c r="R741" t="s">
        <v>2045</v>
      </c>
      <c r="S741" s="11">
        <f t="shared" si="45"/>
        <v>41089</v>
      </c>
      <c r="T741" s="11">
        <f t="shared" si="46"/>
        <v>41090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6">
        <f t="shared" si="47"/>
        <v>99.5</v>
      </c>
      <c r="Q742" t="s">
        <v>2039</v>
      </c>
      <c r="R742" t="s">
        <v>2040</v>
      </c>
      <c r="S742" s="11">
        <f t="shared" si="45"/>
        <v>42769</v>
      </c>
      <c r="T742" s="11">
        <f t="shared" si="46"/>
        <v>42772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6">
        <f t="shared" si="47"/>
        <v>108.84615384615384</v>
      </c>
      <c r="Q743" t="s">
        <v>2039</v>
      </c>
      <c r="R743" t="s">
        <v>2040</v>
      </c>
      <c r="S743" s="11">
        <f t="shared" si="45"/>
        <v>40321</v>
      </c>
      <c r="T743" s="11">
        <f t="shared" si="46"/>
        <v>40322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6">
        <f t="shared" si="47"/>
        <v>110.76229508196721</v>
      </c>
      <c r="Q744" t="s">
        <v>2035</v>
      </c>
      <c r="R744" t="s">
        <v>2043</v>
      </c>
      <c r="S744" s="11">
        <f t="shared" si="45"/>
        <v>40197</v>
      </c>
      <c r="T744" s="11">
        <f t="shared" si="46"/>
        <v>40239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6">
        <f t="shared" si="47"/>
        <v>29.647058823529413</v>
      </c>
      <c r="Q745" t="s">
        <v>2039</v>
      </c>
      <c r="R745" t="s">
        <v>2040</v>
      </c>
      <c r="S745" s="11">
        <f t="shared" si="45"/>
        <v>42298</v>
      </c>
      <c r="T745" s="11">
        <f t="shared" si="46"/>
        <v>42304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6">
        <f t="shared" si="47"/>
        <v>101.71428571428571</v>
      </c>
      <c r="Q746" t="s">
        <v>2039</v>
      </c>
      <c r="R746" t="s">
        <v>2040</v>
      </c>
      <c r="S746" s="11">
        <f t="shared" si="45"/>
        <v>43322</v>
      </c>
      <c r="T746" s="11">
        <f t="shared" si="46"/>
        <v>43324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6">
        <f t="shared" si="47"/>
        <v>61.5</v>
      </c>
      <c r="Q747" t="s">
        <v>2037</v>
      </c>
      <c r="R747" t="s">
        <v>2046</v>
      </c>
      <c r="S747" s="11">
        <f t="shared" si="45"/>
        <v>40328</v>
      </c>
      <c r="T747" s="11">
        <f t="shared" si="46"/>
        <v>40355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6">
        <f t="shared" si="47"/>
        <v>35</v>
      </c>
      <c r="Q748" t="s">
        <v>2037</v>
      </c>
      <c r="R748" t="s">
        <v>2038</v>
      </c>
      <c r="S748" s="11">
        <f t="shared" si="45"/>
        <v>40825</v>
      </c>
      <c r="T748" s="11">
        <f t="shared" si="46"/>
        <v>40830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6">
        <f t="shared" si="47"/>
        <v>40.049999999999997</v>
      </c>
      <c r="Q749" t="s">
        <v>2039</v>
      </c>
      <c r="R749" t="s">
        <v>2040</v>
      </c>
      <c r="S749" s="11">
        <f t="shared" si="45"/>
        <v>40423</v>
      </c>
      <c r="T749" s="11">
        <f t="shared" si="46"/>
        <v>40434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6">
        <f t="shared" si="47"/>
        <v>110.97231270358306</v>
      </c>
      <c r="Q750" t="s">
        <v>2041</v>
      </c>
      <c r="R750" t="s">
        <v>2049</v>
      </c>
      <c r="S750" s="11">
        <f t="shared" si="45"/>
        <v>40238</v>
      </c>
      <c r="T750" s="11">
        <f t="shared" si="46"/>
        <v>40263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6">
        <f t="shared" si="47"/>
        <v>36.959016393442624</v>
      </c>
      <c r="Q751" t="s">
        <v>2037</v>
      </c>
      <c r="R751" t="s">
        <v>2046</v>
      </c>
      <c r="S751" s="11">
        <f t="shared" si="45"/>
        <v>41920</v>
      </c>
      <c r="T751" s="11">
        <f t="shared" si="46"/>
        <v>41932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6">
        <f t="shared" si="47"/>
        <v>1</v>
      </c>
      <c r="Q752" t="s">
        <v>2035</v>
      </c>
      <c r="R752" t="s">
        <v>2043</v>
      </c>
      <c r="S752" s="11">
        <f t="shared" si="45"/>
        <v>40360</v>
      </c>
      <c r="T752" s="11">
        <f t="shared" si="46"/>
        <v>40385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6">
        <f t="shared" si="47"/>
        <v>30.974074074074075</v>
      </c>
      <c r="Q753" t="s">
        <v>2047</v>
      </c>
      <c r="R753" t="s">
        <v>2048</v>
      </c>
      <c r="S753" s="11">
        <f t="shared" si="45"/>
        <v>42446</v>
      </c>
      <c r="T753" s="11">
        <f t="shared" si="46"/>
        <v>42461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6">
        <f t="shared" si="47"/>
        <v>47.035087719298247</v>
      </c>
      <c r="Q754" t="s">
        <v>2039</v>
      </c>
      <c r="R754" t="s">
        <v>2040</v>
      </c>
      <c r="S754" s="11">
        <f t="shared" si="45"/>
        <v>40395</v>
      </c>
      <c r="T754" s="11">
        <f t="shared" si="46"/>
        <v>40413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6">
        <f t="shared" si="47"/>
        <v>88.065693430656935</v>
      </c>
      <c r="Q755" t="s">
        <v>2054</v>
      </c>
      <c r="R755" t="s">
        <v>2055</v>
      </c>
      <c r="S755" s="11">
        <f t="shared" si="45"/>
        <v>40321</v>
      </c>
      <c r="T755" s="11">
        <f t="shared" si="46"/>
        <v>40336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6">
        <f t="shared" si="47"/>
        <v>37.005616224648989</v>
      </c>
      <c r="Q756" t="s">
        <v>2039</v>
      </c>
      <c r="R756" t="s">
        <v>2040</v>
      </c>
      <c r="S756" s="11">
        <f t="shared" si="45"/>
        <v>41210</v>
      </c>
      <c r="T756" s="11">
        <f t="shared" si="46"/>
        <v>41263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6">
        <f t="shared" si="47"/>
        <v>26.027777777777779</v>
      </c>
      <c r="Q757" t="s">
        <v>2039</v>
      </c>
      <c r="R757" t="s">
        <v>2040</v>
      </c>
      <c r="S757" s="11">
        <f t="shared" si="45"/>
        <v>43096</v>
      </c>
      <c r="T757" s="11">
        <f t="shared" si="46"/>
        <v>43108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6">
        <f t="shared" si="47"/>
        <v>67.817567567567565</v>
      </c>
      <c r="Q758" t="s">
        <v>2039</v>
      </c>
      <c r="R758" t="s">
        <v>2040</v>
      </c>
      <c r="S758" s="11">
        <f t="shared" si="45"/>
        <v>42024</v>
      </c>
      <c r="T758" s="11">
        <f t="shared" si="46"/>
        <v>42030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6">
        <f t="shared" si="47"/>
        <v>49.964912280701753</v>
      </c>
      <c r="Q759" t="s">
        <v>2041</v>
      </c>
      <c r="R759" t="s">
        <v>2044</v>
      </c>
      <c r="S759" s="11">
        <f t="shared" si="45"/>
        <v>40675</v>
      </c>
      <c r="T759" s="11">
        <f t="shared" si="46"/>
        <v>40679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6">
        <f t="shared" si="47"/>
        <v>110.01646903820817</v>
      </c>
      <c r="Q760" t="s">
        <v>2035</v>
      </c>
      <c r="R760" t="s">
        <v>2036</v>
      </c>
      <c r="S760" s="11">
        <f t="shared" si="45"/>
        <v>41936</v>
      </c>
      <c r="T760" s="11">
        <f t="shared" si="46"/>
        <v>41945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6">
        <f t="shared" si="47"/>
        <v>89.964678178963894</v>
      </c>
      <c r="Q761" t="s">
        <v>2035</v>
      </c>
      <c r="R761" t="s">
        <v>2043</v>
      </c>
      <c r="S761" s="11">
        <f t="shared" si="45"/>
        <v>43136</v>
      </c>
      <c r="T761" s="11">
        <f t="shared" si="46"/>
        <v>43166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6">
        <f t="shared" si="47"/>
        <v>79.009523809523813</v>
      </c>
      <c r="Q762" t="s">
        <v>2050</v>
      </c>
      <c r="R762" t="s">
        <v>2051</v>
      </c>
      <c r="S762" s="11">
        <f t="shared" si="45"/>
        <v>43678</v>
      </c>
      <c r="T762" s="11">
        <f t="shared" si="46"/>
        <v>43707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6">
        <f t="shared" si="47"/>
        <v>86.867469879518069</v>
      </c>
      <c r="Q763" t="s">
        <v>2035</v>
      </c>
      <c r="R763" t="s">
        <v>2036</v>
      </c>
      <c r="S763" s="11">
        <f t="shared" si="45"/>
        <v>42938</v>
      </c>
      <c r="T763" s="11">
        <f t="shared" si="46"/>
        <v>42943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6">
        <f t="shared" si="47"/>
        <v>62.04</v>
      </c>
      <c r="Q764" t="s">
        <v>2035</v>
      </c>
      <c r="R764" t="s">
        <v>2058</v>
      </c>
      <c r="S764" s="11">
        <f t="shared" si="45"/>
        <v>41241</v>
      </c>
      <c r="T764" s="11">
        <f t="shared" si="46"/>
        <v>41252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6">
        <f t="shared" si="47"/>
        <v>26.970212765957445</v>
      </c>
      <c r="Q765" t="s">
        <v>2039</v>
      </c>
      <c r="R765" t="s">
        <v>2040</v>
      </c>
      <c r="S765" s="11">
        <f t="shared" si="45"/>
        <v>41037</v>
      </c>
      <c r="T765" s="11">
        <f t="shared" si="46"/>
        <v>41072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6">
        <f t="shared" si="47"/>
        <v>54.121621621621621</v>
      </c>
      <c r="Q766" t="s">
        <v>2035</v>
      </c>
      <c r="R766" t="s">
        <v>2036</v>
      </c>
      <c r="S766" s="11">
        <f t="shared" si="45"/>
        <v>40676</v>
      </c>
      <c r="T766" s="11">
        <f t="shared" si="46"/>
        <v>40684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6">
        <f t="shared" si="47"/>
        <v>41.035353535353536</v>
      </c>
      <c r="Q767" t="s">
        <v>2035</v>
      </c>
      <c r="R767" t="s">
        <v>2045</v>
      </c>
      <c r="S767" s="11">
        <f t="shared" si="45"/>
        <v>42840</v>
      </c>
      <c r="T767" s="11">
        <f t="shared" si="46"/>
        <v>42865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6">
        <f t="shared" si="47"/>
        <v>55.052419354838712</v>
      </c>
      <c r="Q768" t="s">
        <v>2041</v>
      </c>
      <c r="R768" t="s">
        <v>2063</v>
      </c>
      <c r="S768" s="11">
        <f t="shared" si="45"/>
        <v>43362</v>
      </c>
      <c r="T768" s="11">
        <f t="shared" si="46"/>
        <v>43363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6">
        <f t="shared" si="47"/>
        <v>107.93762183235867</v>
      </c>
      <c r="Q769" t="s">
        <v>2047</v>
      </c>
      <c r="R769" t="s">
        <v>2059</v>
      </c>
      <c r="S769" s="11">
        <f t="shared" si="45"/>
        <v>42283</v>
      </c>
      <c r="T769" s="11">
        <f t="shared" si="46"/>
        <v>42328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6">
        <f t="shared" si="47"/>
        <v>73.92</v>
      </c>
      <c r="Q770" t="s">
        <v>2039</v>
      </c>
      <c r="R770" t="s">
        <v>2040</v>
      </c>
      <c r="S770" s="11">
        <f t="shared" si="45"/>
        <v>41619</v>
      </c>
      <c r="T770" s="11">
        <f t="shared" si="46"/>
        <v>41634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6">
        <f t="shared" si="47"/>
        <v>31.995894428152493</v>
      </c>
      <c r="Q771" t="s">
        <v>2050</v>
      </c>
      <c r="R771" t="s">
        <v>2051</v>
      </c>
      <c r="S771" s="11">
        <f t="shared" ref="S771:S834" si="49">INT(((J771/60)/60)/24)+DATE(1970,1,1)</f>
        <v>41501</v>
      </c>
      <c r="T771" s="11">
        <f t="shared" ref="T771:T834" si="50">INT(((K771/60)/60)/24)+DATE(1970,1,1)</f>
        <v>41527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6">
        <f t="shared" ref="P772:P835" si="51">E772/G772</f>
        <v>53.898148148148145</v>
      </c>
      <c r="Q772" t="s">
        <v>2039</v>
      </c>
      <c r="R772" t="s">
        <v>2040</v>
      </c>
      <c r="S772" s="11">
        <f t="shared" si="49"/>
        <v>41743</v>
      </c>
      <c r="T772" s="11">
        <f t="shared" si="50"/>
        <v>41750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6">
        <f t="shared" si="51"/>
        <v>106.5</v>
      </c>
      <c r="Q773" t="s">
        <v>2039</v>
      </c>
      <c r="R773" t="s">
        <v>2040</v>
      </c>
      <c r="S773" s="11">
        <f t="shared" si="49"/>
        <v>43491</v>
      </c>
      <c r="T773" s="11">
        <f t="shared" si="50"/>
        <v>43518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6">
        <f t="shared" si="51"/>
        <v>32.999805409612762</v>
      </c>
      <c r="Q774" t="s">
        <v>2035</v>
      </c>
      <c r="R774" t="s">
        <v>2045</v>
      </c>
      <c r="S774" s="11">
        <f t="shared" si="49"/>
        <v>43505</v>
      </c>
      <c r="T774" s="11">
        <f t="shared" si="50"/>
        <v>43509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6">
        <f t="shared" si="51"/>
        <v>43.00254993625159</v>
      </c>
      <c r="Q775" t="s">
        <v>2039</v>
      </c>
      <c r="R775" t="s">
        <v>2040</v>
      </c>
      <c r="S775" s="11">
        <f t="shared" si="49"/>
        <v>42838</v>
      </c>
      <c r="T775" s="11">
        <f t="shared" si="50"/>
        <v>42848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6">
        <f t="shared" si="51"/>
        <v>86.858974358974365</v>
      </c>
      <c r="Q776" t="s">
        <v>2037</v>
      </c>
      <c r="R776" t="s">
        <v>2038</v>
      </c>
      <c r="S776" s="11">
        <f t="shared" si="49"/>
        <v>42513</v>
      </c>
      <c r="T776" s="11">
        <f t="shared" si="50"/>
        <v>42554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6">
        <f t="shared" si="51"/>
        <v>96.8</v>
      </c>
      <c r="Q777" t="s">
        <v>2035</v>
      </c>
      <c r="R777" t="s">
        <v>2036</v>
      </c>
      <c r="S777" s="11">
        <f t="shared" si="49"/>
        <v>41949</v>
      </c>
      <c r="T777" s="11">
        <f t="shared" si="50"/>
        <v>41959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6">
        <f t="shared" si="51"/>
        <v>32.995456610631528</v>
      </c>
      <c r="Q778" t="s">
        <v>2039</v>
      </c>
      <c r="R778" t="s">
        <v>2040</v>
      </c>
      <c r="S778" s="11">
        <f t="shared" si="49"/>
        <v>43650</v>
      </c>
      <c r="T778" s="11">
        <f t="shared" si="50"/>
        <v>43668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6">
        <f t="shared" si="51"/>
        <v>68.028106508875737</v>
      </c>
      <c r="Q779" t="s">
        <v>2039</v>
      </c>
      <c r="R779" t="s">
        <v>2040</v>
      </c>
      <c r="S779" s="11">
        <f t="shared" si="49"/>
        <v>40809</v>
      </c>
      <c r="T779" s="11">
        <f t="shared" si="50"/>
        <v>40838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6">
        <f t="shared" si="51"/>
        <v>58.867816091954026</v>
      </c>
      <c r="Q780" t="s">
        <v>2041</v>
      </c>
      <c r="R780" t="s">
        <v>2049</v>
      </c>
      <c r="S780" s="11">
        <f t="shared" si="49"/>
        <v>40768</v>
      </c>
      <c r="T780" s="11">
        <f t="shared" si="50"/>
        <v>40773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6">
        <f t="shared" si="51"/>
        <v>105.04572803850782</v>
      </c>
      <c r="Q781" t="s">
        <v>2039</v>
      </c>
      <c r="R781" t="s">
        <v>2040</v>
      </c>
      <c r="S781" s="11">
        <f t="shared" si="49"/>
        <v>42230</v>
      </c>
      <c r="T781" s="11">
        <f t="shared" si="50"/>
        <v>42239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6">
        <f t="shared" si="51"/>
        <v>33.054878048780488</v>
      </c>
      <c r="Q782" t="s">
        <v>2041</v>
      </c>
      <c r="R782" t="s">
        <v>2044</v>
      </c>
      <c r="S782" s="11">
        <f t="shared" si="49"/>
        <v>42573</v>
      </c>
      <c r="T782" s="11">
        <f t="shared" si="50"/>
        <v>42592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6">
        <f t="shared" si="51"/>
        <v>78.821428571428569</v>
      </c>
      <c r="Q783" t="s">
        <v>2039</v>
      </c>
      <c r="R783" t="s">
        <v>2040</v>
      </c>
      <c r="S783" s="11">
        <f t="shared" si="49"/>
        <v>40482</v>
      </c>
      <c r="T783" s="11">
        <f t="shared" si="50"/>
        <v>40533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6">
        <f t="shared" si="51"/>
        <v>68.204968944099377</v>
      </c>
      <c r="Q784" t="s">
        <v>2041</v>
      </c>
      <c r="R784" t="s">
        <v>2049</v>
      </c>
      <c r="S784" s="11">
        <f t="shared" si="49"/>
        <v>40603</v>
      </c>
      <c r="T784" s="11">
        <f t="shared" si="50"/>
        <v>40631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6">
        <f t="shared" si="51"/>
        <v>75.731884057971016</v>
      </c>
      <c r="Q785" t="s">
        <v>2035</v>
      </c>
      <c r="R785" t="s">
        <v>2036</v>
      </c>
      <c r="S785" s="11">
        <f t="shared" si="49"/>
        <v>41625</v>
      </c>
      <c r="T785" s="11">
        <f t="shared" si="50"/>
        <v>41632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6">
        <f t="shared" si="51"/>
        <v>30.996070133010882</v>
      </c>
      <c r="Q786" t="s">
        <v>2037</v>
      </c>
      <c r="R786" t="s">
        <v>2038</v>
      </c>
      <c r="S786" s="11">
        <f t="shared" si="49"/>
        <v>42435</v>
      </c>
      <c r="T786" s="11">
        <f t="shared" si="50"/>
        <v>42446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6">
        <f t="shared" si="51"/>
        <v>101.88188976377953</v>
      </c>
      <c r="Q787" t="s">
        <v>2041</v>
      </c>
      <c r="R787" t="s">
        <v>2049</v>
      </c>
      <c r="S787" s="11">
        <f t="shared" si="49"/>
        <v>43582</v>
      </c>
      <c r="T787" s="11">
        <f t="shared" si="50"/>
        <v>43616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6">
        <f t="shared" si="51"/>
        <v>52.879227053140099</v>
      </c>
      <c r="Q788" t="s">
        <v>2035</v>
      </c>
      <c r="R788" t="s">
        <v>2058</v>
      </c>
      <c r="S788" s="11">
        <f t="shared" si="49"/>
        <v>43186</v>
      </c>
      <c r="T788" s="11">
        <f t="shared" si="50"/>
        <v>43193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6">
        <f t="shared" si="51"/>
        <v>71.005820721769496</v>
      </c>
      <c r="Q789" t="s">
        <v>2035</v>
      </c>
      <c r="R789" t="s">
        <v>2036</v>
      </c>
      <c r="S789" s="11">
        <f t="shared" si="49"/>
        <v>40684</v>
      </c>
      <c r="T789" s="11">
        <f t="shared" si="50"/>
        <v>40693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6">
        <f t="shared" si="51"/>
        <v>102.38709677419355</v>
      </c>
      <c r="Q790" t="s">
        <v>2041</v>
      </c>
      <c r="R790" t="s">
        <v>2049</v>
      </c>
      <c r="S790" s="11">
        <f t="shared" si="49"/>
        <v>41202</v>
      </c>
      <c r="T790" s="11">
        <f t="shared" si="50"/>
        <v>41223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6">
        <f t="shared" si="51"/>
        <v>74.466666666666669</v>
      </c>
      <c r="Q791" t="s">
        <v>2039</v>
      </c>
      <c r="R791" t="s">
        <v>2040</v>
      </c>
      <c r="S791" s="11">
        <f t="shared" si="49"/>
        <v>41786</v>
      </c>
      <c r="T791" s="11">
        <f t="shared" si="50"/>
        <v>41823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6">
        <f t="shared" si="51"/>
        <v>51.009883198562441</v>
      </c>
      <c r="Q792" t="s">
        <v>2039</v>
      </c>
      <c r="R792" t="s">
        <v>2040</v>
      </c>
      <c r="S792" s="11">
        <f t="shared" si="49"/>
        <v>40223</v>
      </c>
      <c r="T792" s="11">
        <f t="shared" si="50"/>
        <v>40229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6">
        <f t="shared" si="51"/>
        <v>90</v>
      </c>
      <c r="Q793" t="s">
        <v>2033</v>
      </c>
      <c r="R793" t="s">
        <v>2034</v>
      </c>
      <c r="S793" s="11">
        <f t="shared" si="49"/>
        <v>42715</v>
      </c>
      <c r="T793" s="11">
        <f t="shared" si="50"/>
        <v>42731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6">
        <f t="shared" si="51"/>
        <v>97.142857142857139</v>
      </c>
      <c r="Q794" t="s">
        <v>2039</v>
      </c>
      <c r="R794" t="s">
        <v>2040</v>
      </c>
      <c r="S794" s="11">
        <f t="shared" si="49"/>
        <v>41451</v>
      </c>
      <c r="T794" s="11">
        <f t="shared" si="50"/>
        <v>41479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6">
        <f t="shared" si="51"/>
        <v>72.071823204419886</v>
      </c>
      <c r="Q795" t="s">
        <v>2047</v>
      </c>
      <c r="R795" t="s">
        <v>2048</v>
      </c>
      <c r="S795" s="11">
        <f t="shared" si="49"/>
        <v>41450</v>
      </c>
      <c r="T795" s="11">
        <f t="shared" si="50"/>
        <v>41454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6">
        <f t="shared" si="51"/>
        <v>75.236363636363635</v>
      </c>
      <c r="Q796" t="s">
        <v>2035</v>
      </c>
      <c r="R796" t="s">
        <v>2036</v>
      </c>
      <c r="S796" s="11">
        <f t="shared" si="49"/>
        <v>43091</v>
      </c>
      <c r="T796" s="11">
        <f t="shared" si="50"/>
        <v>43103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6">
        <f t="shared" si="51"/>
        <v>32.967741935483872</v>
      </c>
      <c r="Q797" t="s">
        <v>2041</v>
      </c>
      <c r="R797" t="s">
        <v>2044</v>
      </c>
      <c r="S797" s="11">
        <f t="shared" si="49"/>
        <v>42675</v>
      </c>
      <c r="T797" s="11">
        <f t="shared" si="50"/>
        <v>42678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6">
        <f t="shared" si="51"/>
        <v>54.807692307692307</v>
      </c>
      <c r="Q798" t="s">
        <v>2050</v>
      </c>
      <c r="R798" t="s">
        <v>2061</v>
      </c>
      <c r="S798" s="11">
        <f t="shared" si="49"/>
        <v>41859</v>
      </c>
      <c r="T798" s="11">
        <f t="shared" si="50"/>
        <v>41866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6">
        <f t="shared" si="51"/>
        <v>45.037837837837834</v>
      </c>
      <c r="Q799" t="s">
        <v>2037</v>
      </c>
      <c r="R799" t="s">
        <v>2038</v>
      </c>
      <c r="S799" s="11">
        <f t="shared" si="49"/>
        <v>43464</v>
      </c>
      <c r="T799" s="11">
        <f t="shared" si="50"/>
        <v>43487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6">
        <f t="shared" si="51"/>
        <v>52.958677685950413</v>
      </c>
      <c r="Q800" t="s">
        <v>2039</v>
      </c>
      <c r="R800" t="s">
        <v>2040</v>
      </c>
      <c r="S800" s="11">
        <f t="shared" si="49"/>
        <v>41060</v>
      </c>
      <c r="T800" s="11">
        <f t="shared" si="50"/>
        <v>41088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6">
        <f t="shared" si="51"/>
        <v>60.017959183673469</v>
      </c>
      <c r="Q801" t="s">
        <v>2039</v>
      </c>
      <c r="R801" t="s">
        <v>2040</v>
      </c>
      <c r="S801" s="11">
        <f t="shared" si="49"/>
        <v>42399</v>
      </c>
      <c r="T801" s="11">
        <f t="shared" si="50"/>
        <v>42403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6">
        <f t="shared" si="51"/>
        <v>1</v>
      </c>
      <c r="Q802" t="s">
        <v>2035</v>
      </c>
      <c r="R802" t="s">
        <v>2036</v>
      </c>
      <c r="S802" s="11">
        <f t="shared" si="49"/>
        <v>42167</v>
      </c>
      <c r="T802" s="11">
        <f t="shared" si="50"/>
        <v>42171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6">
        <f t="shared" si="51"/>
        <v>44.028301886792455</v>
      </c>
      <c r="Q803" t="s">
        <v>2054</v>
      </c>
      <c r="R803" t="s">
        <v>2055</v>
      </c>
      <c r="S803" s="11">
        <f t="shared" si="49"/>
        <v>43830</v>
      </c>
      <c r="T803" s="11">
        <f t="shared" si="50"/>
        <v>43852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6">
        <f t="shared" si="51"/>
        <v>86.028169014084511</v>
      </c>
      <c r="Q804" t="s">
        <v>2054</v>
      </c>
      <c r="R804" t="s">
        <v>2055</v>
      </c>
      <c r="S804" s="11">
        <f t="shared" si="49"/>
        <v>43650</v>
      </c>
      <c r="T804" s="11">
        <f t="shared" si="50"/>
        <v>43652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6">
        <f t="shared" si="51"/>
        <v>28.012875536480685</v>
      </c>
      <c r="Q805" t="s">
        <v>2039</v>
      </c>
      <c r="R805" t="s">
        <v>2040</v>
      </c>
      <c r="S805" s="11">
        <f t="shared" si="49"/>
        <v>43492</v>
      </c>
      <c r="T805" s="11">
        <f t="shared" si="50"/>
        <v>43526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6">
        <f t="shared" si="51"/>
        <v>32.050458715596328</v>
      </c>
      <c r="Q806" t="s">
        <v>2035</v>
      </c>
      <c r="R806" t="s">
        <v>2036</v>
      </c>
      <c r="S806" s="11">
        <f t="shared" si="49"/>
        <v>43102</v>
      </c>
      <c r="T806" s="11">
        <f t="shared" si="50"/>
        <v>43122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6">
        <f t="shared" si="51"/>
        <v>73.611940298507463</v>
      </c>
      <c r="Q807" t="s">
        <v>2041</v>
      </c>
      <c r="R807" t="s">
        <v>2042</v>
      </c>
      <c r="S807" s="11">
        <f t="shared" si="49"/>
        <v>41958</v>
      </c>
      <c r="T807" s="11">
        <f t="shared" si="50"/>
        <v>42009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6">
        <f t="shared" si="51"/>
        <v>108.71052631578948</v>
      </c>
      <c r="Q808" t="s">
        <v>2041</v>
      </c>
      <c r="R808" t="s">
        <v>2044</v>
      </c>
      <c r="S808" s="11">
        <f t="shared" si="49"/>
        <v>40973</v>
      </c>
      <c r="T808" s="11">
        <f t="shared" si="50"/>
        <v>40997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6">
        <f t="shared" si="51"/>
        <v>42.97674418604651</v>
      </c>
      <c r="Q809" t="s">
        <v>2039</v>
      </c>
      <c r="R809" t="s">
        <v>2040</v>
      </c>
      <c r="S809" s="11">
        <f t="shared" si="49"/>
        <v>43753</v>
      </c>
      <c r="T809" s="11">
        <f t="shared" si="50"/>
        <v>43797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6">
        <f t="shared" si="51"/>
        <v>83.315789473684205</v>
      </c>
      <c r="Q810" t="s">
        <v>2033</v>
      </c>
      <c r="R810" t="s">
        <v>2034</v>
      </c>
      <c r="S810" s="11">
        <f t="shared" si="49"/>
        <v>42507</v>
      </c>
      <c r="T810" s="11">
        <f t="shared" si="50"/>
        <v>42524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6">
        <f t="shared" si="51"/>
        <v>42</v>
      </c>
      <c r="Q811" t="s">
        <v>2041</v>
      </c>
      <c r="R811" t="s">
        <v>2042</v>
      </c>
      <c r="S811" s="11">
        <f t="shared" si="49"/>
        <v>41135</v>
      </c>
      <c r="T811" s="11">
        <f t="shared" si="50"/>
        <v>41136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6">
        <f t="shared" si="51"/>
        <v>55.927601809954751</v>
      </c>
      <c r="Q812" t="s">
        <v>2039</v>
      </c>
      <c r="R812" t="s">
        <v>2040</v>
      </c>
      <c r="S812" s="11">
        <f t="shared" si="49"/>
        <v>43067</v>
      </c>
      <c r="T812" s="11">
        <f t="shared" si="50"/>
        <v>43077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6">
        <f t="shared" si="51"/>
        <v>105.03681885125184</v>
      </c>
      <c r="Q813" t="s">
        <v>2050</v>
      </c>
      <c r="R813" t="s">
        <v>2051</v>
      </c>
      <c r="S813" s="11">
        <f t="shared" si="49"/>
        <v>42378</v>
      </c>
      <c r="T813" s="11">
        <f t="shared" si="50"/>
        <v>42380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6">
        <f t="shared" si="51"/>
        <v>48</v>
      </c>
      <c r="Q814" t="s">
        <v>2047</v>
      </c>
      <c r="R814" t="s">
        <v>2048</v>
      </c>
      <c r="S814" s="11">
        <f t="shared" si="49"/>
        <v>43206</v>
      </c>
      <c r="T814" s="11">
        <f t="shared" si="50"/>
        <v>43211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6">
        <f t="shared" si="51"/>
        <v>112.66176470588235</v>
      </c>
      <c r="Q815" t="s">
        <v>2050</v>
      </c>
      <c r="R815" t="s">
        <v>2051</v>
      </c>
      <c r="S815" s="11">
        <f t="shared" si="49"/>
        <v>41148</v>
      </c>
      <c r="T815" s="11">
        <f t="shared" si="50"/>
        <v>41158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6">
        <f t="shared" si="51"/>
        <v>81.944444444444443</v>
      </c>
      <c r="Q816" t="s">
        <v>2035</v>
      </c>
      <c r="R816" t="s">
        <v>2036</v>
      </c>
      <c r="S816" s="11">
        <f t="shared" si="49"/>
        <v>42517</v>
      </c>
      <c r="T816" s="11">
        <f t="shared" si="50"/>
        <v>42519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6">
        <f t="shared" si="51"/>
        <v>64.049180327868854</v>
      </c>
      <c r="Q817" t="s">
        <v>2035</v>
      </c>
      <c r="R817" t="s">
        <v>2036</v>
      </c>
      <c r="S817" s="11">
        <f t="shared" si="49"/>
        <v>43068</v>
      </c>
      <c r="T817" s="11">
        <f t="shared" si="50"/>
        <v>43094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6">
        <f t="shared" si="51"/>
        <v>106.39097744360902</v>
      </c>
      <c r="Q818" t="s">
        <v>2039</v>
      </c>
      <c r="R818" t="s">
        <v>2040</v>
      </c>
      <c r="S818" s="11">
        <f t="shared" si="49"/>
        <v>41680</v>
      </c>
      <c r="T818" s="11">
        <f t="shared" si="50"/>
        <v>41682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6">
        <f t="shared" si="51"/>
        <v>76.011249497790274</v>
      </c>
      <c r="Q819" t="s">
        <v>2047</v>
      </c>
      <c r="R819" t="s">
        <v>2048</v>
      </c>
      <c r="S819" s="11">
        <f t="shared" si="49"/>
        <v>43589</v>
      </c>
      <c r="T819" s="11">
        <f t="shared" si="50"/>
        <v>43617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6">
        <f t="shared" si="51"/>
        <v>111.07246376811594</v>
      </c>
      <c r="Q820" t="s">
        <v>2039</v>
      </c>
      <c r="R820" t="s">
        <v>2040</v>
      </c>
      <c r="S820" s="11">
        <f t="shared" si="49"/>
        <v>43486</v>
      </c>
      <c r="T820" s="11">
        <f t="shared" si="50"/>
        <v>43499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6">
        <f t="shared" si="51"/>
        <v>95.936170212765958</v>
      </c>
      <c r="Q821" t="s">
        <v>2050</v>
      </c>
      <c r="R821" t="s">
        <v>2051</v>
      </c>
      <c r="S821" s="11">
        <f t="shared" si="49"/>
        <v>41237</v>
      </c>
      <c r="T821" s="11">
        <f t="shared" si="50"/>
        <v>41252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6">
        <f t="shared" si="51"/>
        <v>43.043010752688176</v>
      </c>
      <c r="Q822" t="s">
        <v>2035</v>
      </c>
      <c r="R822" t="s">
        <v>2036</v>
      </c>
      <c r="S822" s="11">
        <f t="shared" si="49"/>
        <v>43310</v>
      </c>
      <c r="T822" s="11">
        <f t="shared" si="50"/>
        <v>43323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6">
        <f t="shared" si="51"/>
        <v>67.966666666666669</v>
      </c>
      <c r="Q823" t="s">
        <v>2041</v>
      </c>
      <c r="R823" t="s">
        <v>2042</v>
      </c>
      <c r="S823" s="11">
        <f t="shared" si="49"/>
        <v>42794</v>
      </c>
      <c r="T823" s="11">
        <f t="shared" si="50"/>
        <v>42807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6">
        <f t="shared" si="51"/>
        <v>89.991428571428571</v>
      </c>
      <c r="Q824" t="s">
        <v>2035</v>
      </c>
      <c r="R824" t="s">
        <v>2036</v>
      </c>
      <c r="S824" s="11">
        <f t="shared" si="49"/>
        <v>41698</v>
      </c>
      <c r="T824" s="11">
        <f t="shared" si="50"/>
        <v>41715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6">
        <f t="shared" si="51"/>
        <v>58.095238095238095</v>
      </c>
      <c r="Q825" t="s">
        <v>2035</v>
      </c>
      <c r="R825" t="s">
        <v>2036</v>
      </c>
      <c r="S825" s="11">
        <f t="shared" si="49"/>
        <v>41892</v>
      </c>
      <c r="T825" s="11">
        <f t="shared" si="50"/>
        <v>41917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6">
        <f t="shared" si="51"/>
        <v>83.996875000000003</v>
      </c>
      <c r="Q826" t="s">
        <v>2047</v>
      </c>
      <c r="R826" t="s">
        <v>2048</v>
      </c>
      <c r="S826" s="11">
        <f t="shared" si="49"/>
        <v>40348</v>
      </c>
      <c r="T826" s="11">
        <f t="shared" si="50"/>
        <v>40380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6">
        <f t="shared" si="51"/>
        <v>88.853503184713375</v>
      </c>
      <c r="Q827" t="s">
        <v>2041</v>
      </c>
      <c r="R827" t="s">
        <v>2052</v>
      </c>
      <c r="S827" s="11">
        <f t="shared" si="49"/>
        <v>42941</v>
      </c>
      <c r="T827" s="11">
        <f t="shared" si="50"/>
        <v>42953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6">
        <f t="shared" si="51"/>
        <v>65.963917525773198</v>
      </c>
      <c r="Q828" t="s">
        <v>2039</v>
      </c>
      <c r="R828" t="s">
        <v>2040</v>
      </c>
      <c r="S828" s="11">
        <f t="shared" si="49"/>
        <v>40525</v>
      </c>
      <c r="T828" s="11">
        <f t="shared" si="50"/>
        <v>40553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6">
        <f t="shared" si="51"/>
        <v>74.804878048780495</v>
      </c>
      <c r="Q829" t="s">
        <v>2041</v>
      </c>
      <c r="R829" t="s">
        <v>2044</v>
      </c>
      <c r="S829" s="11">
        <f t="shared" si="49"/>
        <v>40666</v>
      </c>
      <c r="T829" s="11">
        <f t="shared" si="50"/>
        <v>40678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6">
        <f t="shared" si="51"/>
        <v>69.98571428571428</v>
      </c>
      <c r="Q830" t="s">
        <v>2039</v>
      </c>
      <c r="R830" t="s">
        <v>2040</v>
      </c>
      <c r="S830" s="11">
        <f t="shared" si="49"/>
        <v>43340</v>
      </c>
      <c r="T830" s="11">
        <f t="shared" si="50"/>
        <v>43365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6">
        <f t="shared" si="51"/>
        <v>32.006493506493506</v>
      </c>
      <c r="Q831" t="s">
        <v>2039</v>
      </c>
      <c r="R831" t="s">
        <v>2040</v>
      </c>
      <c r="S831" s="11">
        <f t="shared" si="49"/>
        <v>42164</v>
      </c>
      <c r="T831" s="11">
        <f t="shared" si="50"/>
        <v>42179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6">
        <f t="shared" si="51"/>
        <v>64.727272727272734</v>
      </c>
      <c r="Q832" t="s">
        <v>2039</v>
      </c>
      <c r="R832" t="s">
        <v>2040</v>
      </c>
      <c r="S832" s="11">
        <f t="shared" si="49"/>
        <v>43103</v>
      </c>
      <c r="T832" s="11">
        <f t="shared" si="50"/>
        <v>43162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6">
        <f t="shared" si="51"/>
        <v>24.998110087408456</v>
      </c>
      <c r="Q833" t="s">
        <v>2054</v>
      </c>
      <c r="R833" t="s">
        <v>2055</v>
      </c>
      <c r="S833" s="11">
        <f t="shared" si="49"/>
        <v>40994</v>
      </c>
      <c r="T833" s="11">
        <f t="shared" si="50"/>
        <v>41028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6">
        <f t="shared" si="51"/>
        <v>104.97764070932922</v>
      </c>
      <c r="Q834" t="s">
        <v>2047</v>
      </c>
      <c r="R834" t="s">
        <v>2059</v>
      </c>
      <c r="S834" s="11">
        <f t="shared" si="49"/>
        <v>42299</v>
      </c>
      <c r="T834" s="11">
        <f t="shared" si="50"/>
        <v>42333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6">
        <f t="shared" si="51"/>
        <v>64.987878787878785</v>
      </c>
      <c r="Q835" t="s">
        <v>2047</v>
      </c>
      <c r="R835" t="s">
        <v>2059</v>
      </c>
      <c r="S835" s="11">
        <f t="shared" ref="S835:S898" si="53">INT(((J835/60)/60)/24)+DATE(1970,1,1)</f>
        <v>40588</v>
      </c>
      <c r="T835" s="11">
        <f t="shared" ref="T835:T898" si="54">INT(((K835/60)/60)/24)+DATE(1970,1,1)</f>
        <v>40599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6">
        <f t="shared" ref="P836:P899" si="55">E836/G836</f>
        <v>94.352941176470594</v>
      </c>
      <c r="Q836" t="s">
        <v>2039</v>
      </c>
      <c r="R836" t="s">
        <v>2040</v>
      </c>
      <c r="S836" s="11">
        <f t="shared" si="53"/>
        <v>41448</v>
      </c>
      <c r="T836" s="11">
        <f t="shared" si="54"/>
        <v>41454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6">
        <f t="shared" si="55"/>
        <v>44.001706484641637</v>
      </c>
      <c r="Q837" t="s">
        <v>2037</v>
      </c>
      <c r="R837" t="s">
        <v>2038</v>
      </c>
      <c r="S837" s="11">
        <f t="shared" si="53"/>
        <v>42063</v>
      </c>
      <c r="T837" s="11">
        <f t="shared" si="54"/>
        <v>42069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6">
        <f t="shared" si="55"/>
        <v>64.744680851063833</v>
      </c>
      <c r="Q838" t="s">
        <v>2035</v>
      </c>
      <c r="R838" t="s">
        <v>2045</v>
      </c>
      <c r="S838" s="11">
        <f t="shared" si="53"/>
        <v>40214</v>
      </c>
      <c r="T838" s="11">
        <f t="shared" si="54"/>
        <v>40225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6">
        <f t="shared" si="55"/>
        <v>84.00667779632721</v>
      </c>
      <c r="Q839" t="s">
        <v>2035</v>
      </c>
      <c r="R839" t="s">
        <v>2058</v>
      </c>
      <c r="S839" s="11">
        <f t="shared" si="53"/>
        <v>40629</v>
      </c>
      <c r="T839" s="11">
        <f t="shared" si="54"/>
        <v>40683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6">
        <f t="shared" si="55"/>
        <v>34.061302681992338</v>
      </c>
      <c r="Q840" t="s">
        <v>2039</v>
      </c>
      <c r="R840" t="s">
        <v>2040</v>
      </c>
      <c r="S840" s="11">
        <f t="shared" si="53"/>
        <v>43370</v>
      </c>
      <c r="T840" s="11">
        <f t="shared" si="54"/>
        <v>43379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6">
        <f t="shared" si="55"/>
        <v>93.273885350318466</v>
      </c>
      <c r="Q841" t="s">
        <v>2041</v>
      </c>
      <c r="R841" t="s">
        <v>2042</v>
      </c>
      <c r="S841" s="11">
        <f t="shared" si="53"/>
        <v>41715</v>
      </c>
      <c r="T841" s="11">
        <f t="shared" si="54"/>
        <v>41760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6">
        <f t="shared" si="55"/>
        <v>32.998301726577978</v>
      </c>
      <c r="Q842" t="s">
        <v>2039</v>
      </c>
      <c r="R842" t="s">
        <v>2040</v>
      </c>
      <c r="S842" s="11">
        <f t="shared" si="53"/>
        <v>41836</v>
      </c>
      <c r="T842" s="11">
        <f t="shared" si="54"/>
        <v>41838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6">
        <f t="shared" si="55"/>
        <v>83.812903225806451</v>
      </c>
      <c r="Q843" t="s">
        <v>2037</v>
      </c>
      <c r="R843" t="s">
        <v>2038</v>
      </c>
      <c r="S843" s="11">
        <f t="shared" si="53"/>
        <v>42419</v>
      </c>
      <c r="T843" s="11">
        <f t="shared" si="54"/>
        <v>42435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6">
        <f t="shared" si="55"/>
        <v>63.992424242424242</v>
      </c>
      <c r="Q844" t="s">
        <v>2037</v>
      </c>
      <c r="R844" t="s">
        <v>2046</v>
      </c>
      <c r="S844" s="11">
        <f t="shared" si="53"/>
        <v>43266</v>
      </c>
      <c r="T844" s="11">
        <f t="shared" si="54"/>
        <v>43269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6">
        <f t="shared" si="55"/>
        <v>81.909090909090907</v>
      </c>
      <c r="Q845" t="s">
        <v>2054</v>
      </c>
      <c r="R845" t="s">
        <v>2055</v>
      </c>
      <c r="S845" s="11">
        <f t="shared" si="53"/>
        <v>43338</v>
      </c>
      <c r="T845" s="11">
        <f t="shared" si="54"/>
        <v>43344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6">
        <f t="shared" si="55"/>
        <v>93.053191489361708</v>
      </c>
      <c r="Q846" t="s">
        <v>2041</v>
      </c>
      <c r="R846" t="s">
        <v>2042</v>
      </c>
      <c r="S846" s="11">
        <f t="shared" si="53"/>
        <v>40930</v>
      </c>
      <c r="T846" s="11">
        <f t="shared" si="54"/>
        <v>40933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6">
        <f t="shared" si="55"/>
        <v>101.98449039881831</v>
      </c>
      <c r="Q847" t="s">
        <v>2037</v>
      </c>
      <c r="R847" t="s">
        <v>2038</v>
      </c>
      <c r="S847" s="11">
        <f t="shared" si="53"/>
        <v>43235</v>
      </c>
      <c r="T847" s="11">
        <f t="shared" si="54"/>
        <v>43272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6">
        <f t="shared" si="55"/>
        <v>105.9375</v>
      </c>
      <c r="Q848" t="s">
        <v>2037</v>
      </c>
      <c r="R848" t="s">
        <v>2038</v>
      </c>
      <c r="S848" s="11">
        <f t="shared" si="53"/>
        <v>43302</v>
      </c>
      <c r="T848" s="11">
        <f t="shared" si="54"/>
        <v>43338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6">
        <f t="shared" si="55"/>
        <v>101.58181818181818</v>
      </c>
      <c r="Q849" t="s">
        <v>2033</v>
      </c>
      <c r="R849" t="s">
        <v>2034</v>
      </c>
      <c r="S849" s="11">
        <f t="shared" si="53"/>
        <v>43107</v>
      </c>
      <c r="T849" s="11">
        <f t="shared" si="54"/>
        <v>43110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6">
        <f t="shared" si="55"/>
        <v>62.970930232558139</v>
      </c>
      <c r="Q850" t="s">
        <v>2041</v>
      </c>
      <c r="R850" t="s">
        <v>2044</v>
      </c>
      <c r="S850" s="11">
        <f t="shared" si="53"/>
        <v>40341</v>
      </c>
      <c r="T850" s="11">
        <f t="shared" si="54"/>
        <v>40350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6">
        <f t="shared" si="55"/>
        <v>29.045602605863191</v>
      </c>
      <c r="Q851" t="s">
        <v>2035</v>
      </c>
      <c r="R851" t="s">
        <v>2045</v>
      </c>
      <c r="S851" s="11">
        <f t="shared" si="53"/>
        <v>40948</v>
      </c>
      <c r="T851" s="11">
        <f t="shared" si="54"/>
        <v>40951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6">
        <f t="shared" si="55"/>
        <v>1</v>
      </c>
      <c r="Q852" t="s">
        <v>2035</v>
      </c>
      <c r="R852" t="s">
        <v>2036</v>
      </c>
      <c r="S852" s="11">
        <f t="shared" si="53"/>
        <v>40866</v>
      </c>
      <c r="T852" s="11">
        <f t="shared" si="54"/>
        <v>40881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6">
        <f t="shared" si="55"/>
        <v>77.924999999999997</v>
      </c>
      <c r="Q853" t="s">
        <v>2035</v>
      </c>
      <c r="R853" t="s">
        <v>2043</v>
      </c>
      <c r="S853" s="11">
        <f t="shared" si="53"/>
        <v>41031</v>
      </c>
      <c r="T853" s="11">
        <f t="shared" si="54"/>
        <v>41064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6">
        <f t="shared" si="55"/>
        <v>80.806451612903231</v>
      </c>
      <c r="Q854" t="s">
        <v>2050</v>
      </c>
      <c r="R854" t="s">
        <v>2051</v>
      </c>
      <c r="S854" s="11">
        <f t="shared" si="53"/>
        <v>40740</v>
      </c>
      <c r="T854" s="11">
        <f t="shared" si="54"/>
        <v>40750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6">
        <f t="shared" si="55"/>
        <v>76.006816632583508</v>
      </c>
      <c r="Q855" t="s">
        <v>2035</v>
      </c>
      <c r="R855" t="s">
        <v>2045</v>
      </c>
      <c r="S855" s="11">
        <f t="shared" si="53"/>
        <v>40714</v>
      </c>
      <c r="T855" s="11">
        <f t="shared" si="54"/>
        <v>40719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6">
        <f t="shared" si="55"/>
        <v>72.993613824192337</v>
      </c>
      <c r="Q856" t="s">
        <v>2047</v>
      </c>
      <c r="R856" t="s">
        <v>2053</v>
      </c>
      <c r="S856" s="11">
        <f t="shared" si="53"/>
        <v>43787</v>
      </c>
      <c r="T856" s="11">
        <f t="shared" si="54"/>
        <v>43814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6">
        <f t="shared" si="55"/>
        <v>53</v>
      </c>
      <c r="Q857" t="s">
        <v>2039</v>
      </c>
      <c r="R857" t="s">
        <v>2040</v>
      </c>
      <c r="S857" s="11">
        <f t="shared" si="53"/>
        <v>40712</v>
      </c>
      <c r="T857" s="11">
        <f t="shared" si="54"/>
        <v>40743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6">
        <f t="shared" si="55"/>
        <v>54.164556962025316</v>
      </c>
      <c r="Q858" t="s">
        <v>2033</v>
      </c>
      <c r="R858" t="s">
        <v>2034</v>
      </c>
      <c r="S858" s="11">
        <f t="shared" si="53"/>
        <v>41023</v>
      </c>
      <c r="T858" s="11">
        <f t="shared" si="54"/>
        <v>41040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6">
        <f t="shared" si="55"/>
        <v>32.946666666666665</v>
      </c>
      <c r="Q859" t="s">
        <v>2041</v>
      </c>
      <c r="R859" t="s">
        <v>2052</v>
      </c>
      <c r="S859" s="11">
        <f t="shared" si="53"/>
        <v>40944</v>
      </c>
      <c r="T859" s="11">
        <f t="shared" si="54"/>
        <v>40967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6">
        <f t="shared" si="55"/>
        <v>79.371428571428567</v>
      </c>
      <c r="Q860" t="s">
        <v>2033</v>
      </c>
      <c r="R860" t="s">
        <v>2034</v>
      </c>
      <c r="S860" s="11">
        <f t="shared" si="53"/>
        <v>43211</v>
      </c>
      <c r="T860" s="11">
        <f t="shared" si="54"/>
        <v>43218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6">
        <f t="shared" si="55"/>
        <v>41.174603174603178</v>
      </c>
      <c r="Q861" t="s">
        <v>2039</v>
      </c>
      <c r="R861" t="s">
        <v>2040</v>
      </c>
      <c r="S861" s="11">
        <f t="shared" si="53"/>
        <v>41334</v>
      </c>
      <c r="T861" s="11">
        <f t="shared" si="54"/>
        <v>41352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6">
        <f t="shared" si="55"/>
        <v>77.430769230769229</v>
      </c>
      <c r="Q862" t="s">
        <v>2037</v>
      </c>
      <c r="R862" t="s">
        <v>2046</v>
      </c>
      <c r="S862" s="11">
        <f t="shared" si="53"/>
        <v>43515</v>
      </c>
      <c r="T862" s="11">
        <f t="shared" si="54"/>
        <v>43525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6">
        <f t="shared" si="55"/>
        <v>57.159509202453989</v>
      </c>
      <c r="Q863" t="s">
        <v>2039</v>
      </c>
      <c r="R863" t="s">
        <v>2040</v>
      </c>
      <c r="S863" s="11">
        <f t="shared" si="53"/>
        <v>40258</v>
      </c>
      <c r="T863" s="11">
        <f t="shared" si="54"/>
        <v>40266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6">
        <f t="shared" si="55"/>
        <v>77.17647058823529</v>
      </c>
      <c r="Q864" t="s">
        <v>2039</v>
      </c>
      <c r="R864" t="s">
        <v>2040</v>
      </c>
      <c r="S864" s="11">
        <f t="shared" si="53"/>
        <v>40756</v>
      </c>
      <c r="T864" s="11">
        <f t="shared" si="54"/>
        <v>40760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6">
        <f t="shared" si="55"/>
        <v>24.953917050691246</v>
      </c>
      <c r="Q865" t="s">
        <v>2041</v>
      </c>
      <c r="R865" t="s">
        <v>2060</v>
      </c>
      <c r="S865" s="11">
        <f t="shared" si="53"/>
        <v>42172</v>
      </c>
      <c r="T865" s="11">
        <f t="shared" si="54"/>
        <v>42195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6">
        <f t="shared" si="55"/>
        <v>97.18</v>
      </c>
      <c r="Q866" t="s">
        <v>2041</v>
      </c>
      <c r="R866" t="s">
        <v>2052</v>
      </c>
      <c r="S866" s="11">
        <f t="shared" si="53"/>
        <v>42601</v>
      </c>
      <c r="T866" s="11">
        <f t="shared" si="54"/>
        <v>42606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6">
        <f t="shared" si="55"/>
        <v>46.000916870415651</v>
      </c>
      <c r="Q867" t="s">
        <v>2039</v>
      </c>
      <c r="R867" t="s">
        <v>2040</v>
      </c>
      <c r="S867" s="11">
        <f t="shared" si="53"/>
        <v>41897</v>
      </c>
      <c r="T867" s="11">
        <f t="shared" si="54"/>
        <v>41906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6">
        <f t="shared" si="55"/>
        <v>88.023385300668153</v>
      </c>
      <c r="Q868" t="s">
        <v>2054</v>
      </c>
      <c r="R868" t="s">
        <v>2055</v>
      </c>
      <c r="S868" s="11">
        <f t="shared" si="53"/>
        <v>40671</v>
      </c>
      <c r="T868" s="11">
        <f t="shared" si="54"/>
        <v>40672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6">
        <f t="shared" si="55"/>
        <v>25.99</v>
      </c>
      <c r="Q869" t="s">
        <v>2033</v>
      </c>
      <c r="R869" t="s">
        <v>2034</v>
      </c>
      <c r="S869" s="11">
        <f t="shared" si="53"/>
        <v>43382</v>
      </c>
      <c r="T869" s="11">
        <f t="shared" si="54"/>
        <v>43388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6">
        <f t="shared" si="55"/>
        <v>102.69047619047619</v>
      </c>
      <c r="Q870" t="s">
        <v>2039</v>
      </c>
      <c r="R870" t="s">
        <v>2040</v>
      </c>
      <c r="S870" s="11">
        <f t="shared" si="53"/>
        <v>41559</v>
      </c>
      <c r="T870" s="11">
        <f t="shared" si="54"/>
        <v>41570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6">
        <f t="shared" si="55"/>
        <v>72.958174904942965</v>
      </c>
      <c r="Q871" t="s">
        <v>2041</v>
      </c>
      <c r="R871" t="s">
        <v>2044</v>
      </c>
      <c r="S871" s="11">
        <f t="shared" si="53"/>
        <v>40350</v>
      </c>
      <c r="T871" s="11">
        <f t="shared" si="54"/>
        <v>40364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6">
        <f t="shared" si="55"/>
        <v>57.190082644628099</v>
      </c>
      <c r="Q872" t="s">
        <v>2039</v>
      </c>
      <c r="R872" t="s">
        <v>2040</v>
      </c>
      <c r="S872" s="11">
        <f t="shared" si="53"/>
        <v>42240</v>
      </c>
      <c r="T872" s="11">
        <f t="shared" si="54"/>
        <v>42265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6">
        <f t="shared" si="55"/>
        <v>84.013793103448279</v>
      </c>
      <c r="Q873" t="s">
        <v>2039</v>
      </c>
      <c r="R873" t="s">
        <v>2040</v>
      </c>
      <c r="S873" s="11">
        <f t="shared" si="53"/>
        <v>43040</v>
      </c>
      <c r="T873" s="11">
        <f t="shared" si="54"/>
        <v>43058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6">
        <f t="shared" si="55"/>
        <v>98.666666666666671</v>
      </c>
      <c r="Q874" t="s">
        <v>2041</v>
      </c>
      <c r="R874" t="s">
        <v>2063</v>
      </c>
      <c r="S874" s="11">
        <f t="shared" si="53"/>
        <v>43346</v>
      </c>
      <c r="T874" s="11">
        <f t="shared" si="54"/>
        <v>43351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6">
        <f t="shared" si="55"/>
        <v>42.007419183889773</v>
      </c>
      <c r="Q875" t="s">
        <v>2054</v>
      </c>
      <c r="R875" t="s">
        <v>2055</v>
      </c>
      <c r="S875" s="11">
        <f t="shared" si="53"/>
        <v>41647</v>
      </c>
      <c r="T875" s="11">
        <f t="shared" si="54"/>
        <v>41652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6">
        <f t="shared" si="55"/>
        <v>32.002753556677376</v>
      </c>
      <c r="Q876" t="s">
        <v>2054</v>
      </c>
      <c r="R876" t="s">
        <v>2055</v>
      </c>
      <c r="S876" s="11">
        <f t="shared" si="53"/>
        <v>40291</v>
      </c>
      <c r="T876" s="11">
        <f t="shared" si="54"/>
        <v>40329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6">
        <f t="shared" si="55"/>
        <v>81.567164179104481</v>
      </c>
      <c r="Q877" t="s">
        <v>2035</v>
      </c>
      <c r="R877" t="s">
        <v>2036</v>
      </c>
      <c r="S877" s="11">
        <f t="shared" si="53"/>
        <v>40556</v>
      </c>
      <c r="T877" s="11">
        <f t="shared" si="54"/>
        <v>40557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6">
        <f t="shared" si="55"/>
        <v>37.035087719298247</v>
      </c>
      <c r="Q878" t="s">
        <v>2054</v>
      </c>
      <c r="R878" t="s">
        <v>2055</v>
      </c>
      <c r="S878" s="11">
        <f t="shared" si="53"/>
        <v>43624</v>
      </c>
      <c r="T878" s="11">
        <f t="shared" si="54"/>
        <v>43648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6">
        <f t="shared" si="55"/>
        <v>103.033360455655</v>
      </c>
      <c r="Q879" t="s">
        <v>2033</v>
      </c>
      <c r="R879" t="s">
        <v>2034</v>
      </c>
      <c r="S879" s="11">
        <f t="shared" si="53"/>
        <v>42577</v>
      </c>
      <c r="T879" s="11">
        <f t="shared" si="54"/>
        <v>42578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6">
        <f t="shared" si="55"/>
        <v>84.333333333333329</v>
      </c>
      <c r="Q880" t="s">
        <v>2035</v>
      </c>
      <c r="R880" t="s">
        <v>2057</v>
      </c>
      <c r="S880" s="11">
        <f t="shared" si="53"/>
        <v>43845</v>
      </c>
      <c r="T880" s="11">
        <f t="shared" si="54"/>
        <v>43869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6">
        <f t="shared" si="55"/>
        <v>102.60377358490567</v>
      </c>
      <c r="Q881" t="s">
        <v>2047</v>
      </c>
      <c r="R881" t="s">
        <v>2048</v>
      </c>
      <c r="S881" s="11">
        <f t="shared" si="53"/>
        <v>42788</v>
      </c>
      <c r="T881" s="11">
        <f t="shared" si="54"/>
        <v>42797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6">
        <f t="shared" si="55"/>
        <v>79.992129246064621</v>
      </c>
      <c r="Q882" t="s">
        <v>2035</v>
      </c>
      <c r="R882" t="s">
        <v>2043</v>
      </c>
      <c r="S882" s="11">
        <f t="shared" si="53"/>
        <v>43667</v>
      </c>
      <c r="T882" s="11">
        <f t="shared" si="54"/>
        <v>43669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6">
        <f t="shared" si="55"/>
        <v>70.055309734513273</v>
      </c>
      <c r="Q883" t="s">
        <v>2039</v>
      </c>
      <c r="R883" t="s">
        <v>2040</v>
      </c>
      <c r="S883" s="11">
        <f t="shared" si="53"/>
        <v>42194</v>
      </c>
      <c r="T883" s="11">
        <f t="shared" si="54"/>
        <v>42223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6">
        <f t="shared" si="55"/>
        <v>37</v>
      </c>
      <c r="Q884" t="s">
        <v>2039</v>
      </c>
      <c r="R884" t="s">
        <v>2040</v>
      </c>
      <c r="S884" s="11">
        <f t="shared" si="53"/>
        <v>42025</v>
      </c>
      <c r="T884" s="11">
        <f t="shared" si="54"/>
        <v>42029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6">
        <f t="shared" si="55"/>
        <v>41.911917098445599</v>
      </c>
      <c r="Q885" t="s">
        <v>2041</v>
      </c>
      <c r="R885" t="s">
        <v>2052</v>
      </c>
      <c r="S885" s="11">
        <f t="shared" si="53"/>
        <v>40323</v>
      </c>
      <c r="T885" s="11">
        <f t="shared" si="54"/>
        <v>40359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6">
        <f t="shared" si="55"/>
        <v>57.992576882290564</v>
      </c>
      <c r="Q886" t="s">
        <v>2039</v>
      </c>
      <c r="R886" t="s">
        <v>2040</v>
      </c>
      <c r="S886" s="11">
        <f t="shared" si="53"/>
        <v>41763</v>
      </c>
      <c r="T886" s="11">
        <f t="shared" si="54"/>
        <v>41765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6">
        <f t="shared" si="55"/>
        <v>40.942307692307693</v>
      </c>
      <c r="Q887" t="s">
        <v>2039</v>
      </c>
      <c r="R887" t="s">
        <v>2040</v>
      </c>
      <c r="S887" s="11">
        <f t="shared" si="53"/>
        <v>40335</v>
      </c>
      <c r="T887" s="11">
        <f t="shared" si="54"/>
        <v>40373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6">
        <f t="shared" si="55"/>
        <v>69.9972602739726</v>
      </c>
      <c r="Q888" t="s">
        <v>2035</v>
      </c>
      <c r="R888" t="s">
        <v>2045</v>
      </c>
      <c r="S888" s="11">
        <f t="shared" si="53"/>
        <v>40416</v>
      </c>
      <c r="T888" s="11">
        <f t="shared" si="54"/>
        <v>40434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6">
        <f t="shared" si="55"/>
        <v>73.838709677419359</v>
      </c>
      <c r="Q889" t="s">
        <v>2039</v>
      </c>
      <c r="R889" t="s">
        <v>2040</v>
      </c>
      <c r="S889" s="11">
        <f t="shared" si="53"/>
        <v>42202</v>
      </c>
      <c r="T889" s="11">
        <f t="shared" si="54"/>
        <v>42249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6">
        <f t="shared" si="55"/>
        <v>41.979310344827589</v>
      </c>
      <c r="Q890" t="s">
        <v>2039</v>
      </c>
      <c r="R890" t="s">
        <v>2040</v>
      </c>
      <c r="S890" s="11">
        <f t="shared" si="53"/>
        <v>42836</v>
      </c>
      <c r="T890" s="11">
        <f t="shared" si="54"/>
        <v>42855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6">
        <f t="shared" si="55"/>
        <v>77.93442622950819</v>
      </c>
      <c r="Q891" t="s">
        <v>2035</v>
      </c>
      <c r="R891" t="s">
        <v>2043</v>
      </c>
      <c r="S891" s="11">
        <f t="shared" si="53"/>
        <v>41710</v>
      </c>
      <c r="T891" s="11">
        <f t="shared" si="54"/>
        <v>41717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6">
        <f t="shared" si="55"/>
        <v>106.01972789115646</v>
      </c>
      <c r="Q892" t="s">
        <v>2035</v>
      </c>
      <c r="R892" t="s">
        <v>2045</v>
      </c>
      <c r="S892" s="11">
        <f t="shared" si="53"/>
        <v>43640</v>
      </c>
      <c r="T892" s="11">
        <f t="shared" si="54"/>
        <v>43641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6">
        <f t="shared" si="55"/>
        <v>47.018181818181816</v>
      </c>
      <c r="Q893" t="s">
        <v>2041</v>
      </c>
      <c r="R893" t="s">
        <v>2042</v>
      </c>
      <c r="S893" s="11">
        <f t="shared" si="53"/>
        <v>40880</v>
      </c>
      <c r="T893" s="11">
        <f t="shared" si="54"/>
        <v>40924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6">
        <f t="shared" si="55"/>
        <v>76.016483516483518</v>
      </c>
      <c r="Q894" t="s">
        <v>2047</v>
      </c>
      <c r="R894" t="s">
        <v>2059</v>
      </c>
      <c r="S894" s="11">
        <f t="shared" si="53"/>
        <v>40319</v>
      </c>
      <c r="T894" s="11">
        <f t="shared" si="54"/>
        <v>40360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6">
        <f t="shared" si="55"/>
        <v>54.120603015075375</v>
      </c>
      <c r="Q895" t="s">
        <v>2041</v>
      </c>
      <c r="R895" t="s">
        <v>2042</v>
      </c>
      <c r="S895" s="11">
        <f t="shared" si="53"/>
        <v>42170</v>
      </c>
      <c r="T895" s="11">
        <f t="shared" si="54"/>
        <v>42174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6">
        <f t="shared" si="55"/>
        <v>57.285714285714285</v>
      </c>
      <c r="Q896" t="s">
        <v>2041</v>
      </c>
      <c r="R896" t="s">
        <v>2060</v>
      </c>
      <c r="S896" s="11">
        <f t="shared" si="53"/>
        <v>41466</v>
      </c>
      <c r="T896" s="11">
        <f t="shared" si="54"/>
        <v>41496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6">
        <f t="shared" si="55"/>
        <v>103.81308411214954</v>
      </c>
      <c r="Q897" t="s">
        <v>2039</v>
      </c>
      <c r="R897" t="s">
        <v>2040</v>
      </c>
      <c r="S897" s="11">
        <f t="shared" si="53"/>
        <v>43134</v>
      </c>
      <c r="T897" s="11">
        <f t="shared" si="54"/>
        <v>43143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6">
        <f t="shared" si="55"/>
        <v>105.02602739726028</v>
      </c>
      <c r="Q898" t="s">
        <v>2033</v>
      </c>
      <c r="R898" t="s">
        <v>2034</v>
      </c>
      <c r="S898" s="11">
        <f t="shared" si="53"/>
        <v>40738</v>
      </c>
      <c r="T898" s="11">
        <f t="shared" si="54"/>
        <v>40741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6">
        <f t="shared" si="55"/>
        <v>90.259259259259252</v>
      </c>
      <c r="Q899" t="s">
        <v>2039</v>
      </c>
      <c r="R899" t="s">
        <v>2040</v>
      </c>
      <c r="S899" s="11">
        <f t="shared" ref="S899:S962" si="57">INT(((J899/60)/60)/24)+DATE(1970,1,1)</f>
        <v>43583</v>
      </c>
      <c r="T899" s="11">
        <f t="shared" ref="T899:T962" si="58">INT(((K899/60)/60)/24)+DATE(1970,1,1)</f>
        <v>43585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6">
        <f t="shared" ref="P900:P963" si="59">E900/G900</f>
        <v>76.978705978705975</v>
      </c>
      <c r="Q900" t="s">
        <v>2041</v>
      </c>
      <c r="R900" t="s">
        <v>2042</v>
      </c>
      <c r="S900" s="11">
        <f t="shared" si="57"/>
        <v>43815</v>
      </c>
      <c r="T900" s="11">
        <f t="shared" si="58"/>
        <v>43821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6">
        <f t="shared" si="59"/>
        <v>102.60162601626017</v>
      </c>
      <c r="Q901" t="s">
        <v>2035</v>
      </c>
      <c r="R901" t="s">
        <v>2058</v>
      </c>
      <c r="S901" s="11">
        <f t="shared" si="57"/>
        <v>41554</v>
      </c>
      <c r="T901" s="11">
        <f t="shared" si="58"/>
        <v>41572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6">
        <f t="shared" si="59"/>
        <v>2</v>
      </c>
      <c r="Q902" t="s">
        <v>2037</v>
      </c>
      <c r="R902" t="s">
        <v>2038</v>
      </c>
      <c r="S902" s="11">
        <f t="shared" si="57"/>
        <v>41901</v>
      </c>
      <c r="T902" s="11">
        <f t="shared" si="58"/>
        <v>41902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6">
        <f t="shared" si="59"/>
        <v>55.0062893081761</v>
      </c>
      <c r="Q903" t="s">
        <v>2035</v>
      </c>
      <c r="R903" t="s">
        <v>2036</v>
      </c>
      <c r="S903" s="11">
        <f t="shared" si="57"/>
        <v>43298</v>
      </c>
      <c r="T903" s="11">
        <f t="shared" si="58"/>
        <v>43331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6">
        <f t="shared" si="59"/>
        <v>32.127272727272725</v>
      </c>
      <c r="Q904" t="s">
        <v>2037</v>
      </c>
      <c r="R904" t="s">
        <v>2038</v>
      </c>
      <c r="S904" s="11">
        <f t="shared" si="57"/>
        <v>42399</v>
      </c>
      <c r="T904" s="11">
        <f t="shared" si="58"/>
        <v>42441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6">
        <f t="shared" si="59"/>
        <v>50.642857142857146</v>
      </c>
      <c r="Q905" t="s">
        <v>2047</v>
      </c>
      <c r="R905" t="s">
        <v>2048</v>
      </c>
      <c r="S905" s="11">
        <f t="shared" si="57"/>
        <v>41034</v>
      </c>
      <c r="T905" s="11">
        <f t="shared" si="58"/>
        <v>41049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6">
        <f t="shared" si="59"/>
        <v>49.6875</v>
      </c>
      <c r="Q906" t="s">
        <v>2047</v>
      </c>
      <c r="R906" t="s">
        <v>2056</v>
      </c>
      <c r="S906" s="11">
        <f t="shared" si="57"/>
        <v>41186</v>
      </c>
      <c r="T906" s="11">
        <f t="shared" si="58"/>
        <v>41190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6">
        <f t="shared" si="59"/>
        <v>54.894067796610166</v>
      </c>
      <c r="Q907" t="s">
        <v>2039</v>
      </c>
      <c r="R907" t="s">
        <v>2040</v>
      </c>
      <c r="S907" s="11">
        <f t="shared" si="57"/>
        <v>41536</v>
      </c>
      <c r="T907" s="11">
        <f t="shared" si="58"/>
        <v>41539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6">
        <f t="shared" si="59"/>
        <v>46.931937172774866</v>
      </c>
      <c r="Q908" t="s">
        <v>2041</v>
      </c>
      <c r="R908" t="s">
        <v>2042</v>
      </c>
      <c r="S908" s="11">
        <f t="shared" si="57"/>
        <v>42868</v>
      </c>
      <c r="T908" s="11">
        <f t="shared" si="58"/>
        <v>42904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6">
        <f t="shared" si="59"/>
        <v>44.951219512195124</v>
      </c>
      <c r="Q909" t="s">
        <v>2039</v>
      </c>
      <c r="R909" t="s">
        <v>2040</v>
      </c>
      <c r="S909" s="11">
        <f t="shared" si="57"/>
        <v>40660</v>
      </c>
      <c r="T909" s="11">
        <f t="shared" si="58"/>
        <v>40667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6">
        <f t="shared" si="59"/>
        <v>30.99898322318251</v>
      </c>
      <c r="Q910" t="s">
        <v>2050</v>
      </c>
      <c r="R910" t="s">
        <v>2051</v>
      </c>
      <c r="S910" s="11">
        <f t="shared" si="57"/>
        <v>41031</v>
      </c>
      <c r="T910" s="11">
        <f t="shared" si="58"/>
        <v>41042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6">
        <f t="shared" si="59"/>
        <v>107.7625</v>
      </c>
      <c r="Q911" t="s">
        <v>2039</v>
      </c>
      <c r="R911" t="s">
        <v>2040</v>
      </c>
      <c r="S911" s="11">
        <f t="shared" si="57"/>
        <v>43255</v>
      </c>
      <c r="T911" s="11">
        <f t="shared" si="58"/>
        <v>43282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6">
        <f t="shared" si="59"/>
        <v>102.07770270270271</v>
      </c>
      <c r="Q912" t="s">
        <v>2039</v>
      </c>
      <c r="R912" t="s">
        <v>2040</v>
      </c>
      <c r="S912" s="11">
        <f t="shared" si="57"/>
        <v>42026</v>
      </c>
      <c r="T912" s="11">
        <f t="shared" si="58"/>
        <v>42027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6">
        <f t="shared" si="59"/>
        <v>24.976190476190474</v>
      </c>
      <c r="Q913" t="s">
        <v>2037</v>
      </c>
      <c r="R913" t="s">
        <v>2038</v>
      </c>
      <c r="S913" s="11">
        <f t="shared" si="57"/>
        <v>43717</v>
      </c>
      <c r="T913" s="11">
        <f t="shared" si="58"/>
        <v>43719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6">
        <f t="shared" si="59"/>
        <v>79.944134078212286</v>
      </c>
      <c r="Q914" t="s">
        <v>2041</v>
      </c>
      <c r="R914" t="s">
        <v>2044</v>
      </c>
      <c r="S914" s="11">
        <f t="shared" si="57"/>
        <v>41157</v>
      </c>
      <c r="T914" s="11">
        <f t="shared" si="58"/>
        <v>41170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6">
        <f t="shared" si="59"/>
        <v>67.946462715105156</v>
      </c>
      <c r="Q915" t="s">
        <v>2041</v>
      </c>
      <c r="R915" t="s">
        <v>2044</v>
      </c>
      <c r="S915" s="11">
        <f t="shared" si="57"/>
        <v>43597</v>
      </c>
      <c r="T915" s="11">
        <f t="shared" si="58"/>
        <v>43610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6">
        <f t="shared" si="59"/>
        <v>26.070921985815602</v>
      </c>
      <c r="Q916" t="s">
        <v>2039</v>
      </c>
      <c r="R916" t="s">
        <v>2040</v>
      </c>
      <c r="S916" s="11">
        <f t="shared" si="57"/>
        <v>41490</v>
      </c>
      <c r="T916" s="11">
        <f t="shared" si="58"/>
        <v>41502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6">
        <f t="shared" si="59"/>
        <v>105.0032154340836</v>
      </c>
      <c r="Q917" t="s">
        <v>2041</v>
      </c>
      <c r="R917" t="s">
        <v>2060</v>
      </c>
      <c r="S917" s="11">
        <f t="shared" si="57"/>
        <v>42976</v>
      </c>
      <c r="T917" s="11">
        <f t="shared" si="58"/>
        <v>42985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6">
        <f t="shared" si="59"/>
        <v>25.826923076923077</v>
      </c>
      <c r="Q918" t="s">
        <v>2054</v>
      </c>
      <c r="R918" t="s">
        <v>2055</v>
      </c>
      <c r="S918" s="11">
        <f t="shared" si="57"/>
        <v>41991</v>
      </c>
      <c r="T918" s="11">
        <f t="shared" si="58"/>
        <v>42000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6">
        <f t="shared" si="59"/>
        <v>77.666666666666671</v>
      </c>
      <c r="Q919" t="s">
        <v>2041</v>
      </c>
      <c r="R919" t="s">
        <v>2052</v>
      </c>
      <c r="S919" s="11">
        <f t="shared" si="57"/>
        <v>40722</v>
      </c>
      <c r="T919" s="11">
        <f t="shared" si="58"/>
        <v>40746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6">
        <f t="shared" si="59"/>
        <v>57.82692307692308</v>
      </c>
      <c r="Q920" t="s">
        <v>2047</v>
      </c>
      <c r="R920" t="s">
        <v>2056</v>
      </c>
      <c r="S920" s="11">
        <f t="shared" si="57"/>
        <v>41117</v>
      </c>
      <c r="T920" s="11">
        <f t="shared" si="58"/>
        <v>41128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6">
        <f t="shared" si="59"/>
        <v>92.955555555555549</v>
      </c>
      <c r="Q921" t="s">
        <v>2039</v>
      </c>
      <c r="R921" t="s">
        <v>2040</v>
      </c>
      <c r="S921" s="11">
        <f t="shared" si="57"/>
        <v>43022</v>
      </c>
      <c r="T921" s="11">
        <f t="shared" si="58"/>
        <v>43054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6">
        <f t="shared" si="59"/>
        <v>37.945098039215686</v>
      </c>
      <c r="Q922" t="s">
        <v>2041</v>
      </c>
      <c r="R922" t="s">
        <v>2049</v>
      </c>
      <c r="S922" s="11">
        <f t="shared" si="57"/>
        <v>43503</v>
      </c>
      <c r="T922" s="11">
        <f t="shared" si="58"/>
        <v>43523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6">
        <f t="shared" si="59"/>
        <v>31.842105263157894</v>
      </c>
      <c r="Q923" t="s">
        <v>2037</v>
      </c>
      <c r="R923" t="s">
        <v>2038</v>
      </c>
      <c r="S923" s="11">
        <f t="shared" si="57"/>
        <v>40951</v>
      </c>
      <c r="T923" s="11">
        <f t="shared" si="58"/>
        <v>40965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6">
        <f t="shared" si="59"/>
        <v>40</v>
      </c>
      <c r="Q924" t="s">
        <v>2035</v>
      </c>
      <c r="R924" t="s">
        <v>2062</v>
      </c>
      <c r="S924" s="11">
        <f t="shared" si="57"/>
        <v>43443</v>
      </c>
      <c r="T924" s="11">
        <f t="shared" si="58"/>
        <v>43452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6">
        <f t="shared" si="59"/>
        <v>101.1</v>
      </c>
      <c r="Q925" t="s">
        <v>2039</v>
      </c>
      <c r="R925" t="s">
        <v>2040</v>
      </c>
      <c r="S925" s="11">
        <f t="shared" si="57"/>
        <v>40373</v>
      </c>
      <c r="T925" s="11">
        <f t="shared" si="58"/>
        <v>40374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6">
        <f t="shared" si="59"/>
        <v>84.006989951944078</v>
      </c>
      <c r="Q926" t="s">
        <v>2039</v>
      </c>
      <c r="R926" t="s">
        <v>2040</v>
      </c>
      <c r="S926" s="11">
        <f t="shared" si="57"/>
        <v>43769</v>
      </c>
      <c r="T926" s="11">
        <f t="shared" si="58"/>
        <v>43780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6">
        <f t="shared" si="59"/>
        <v>103.41538461538461</v>
      </c>
      <c r="Q927" t="s">
        <v>2039</v>
      </c>
      <c r="R927" t="s">
        <v>2040</v>
      </c>
      <c r="S927" s="11">
        <f t="shared" si="57"/>
        <v>43000</v>
      </c>
      <c r="T927" s="11">
        <f t="shared" si="58"/>
        <v>43012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6">
        <f t="shared" si="59"/>
        <v>105.13333333333334</v>
      </c>
      <c r="Q928" t="s">
        <v>2033</v>
      </c>
      <c r="R928" t="s">
        <v>2034</v>
      </c>
      <c r="S928" s="11">
        <f t="shared" si="57"/>
        <v>42502</v>
      </c>
      <c r="T928" s="11">
        <f t="shared" si="58"/>
        <v>42506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6">
        <f t="shared" si="59"/>
        <v>89.21621621621621</v>
      </c>
      <c r="Q929" t="s">
        <v>2039</v>
      </c>
      <c r="R929" t="s">
        <v>2040</v>
      </c>
      <c r="S929" s="11">
        <f t="shared" si="57"/>
        <v>41102</v>
      </c>
      <c r="T929" s="11">
        <f t="shared" si="58"/>
        <v>41131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6">
        <f t="shared" si="59"/>
        <v>51.995234312946785</v>
      </c>
      <c r="Q930" t="s">
        <v>2037</v>
      </c>
      <c r="R930" t="s">
        <v>2038</v>
      </c>
      <c r="S930" s="11">
        <f t="shared" si="57"/>
        <v>41637</v>
      </c>
      <c r="T930" s="11">
        <f t="shared" si="58"/>
        <v>41646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6">
        <f t="shared" si="59"/>
        <v>64.956521739130437</v>
      </c>
      <c r="Q931" t="s">
        <v>2039</v>
      </c>
      <c r="R931" t="s">
        <v>2040</v>
      </c>
      <c r="S931" s="11">
        <f t="shared" si="57"/>
        <v>42858</v>
      </c>
      <c r="T931" s="11">
        <f t="shared" si="58"/>
        <v>42872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6">
        <f t="shared" si="59"/>
        <v>46.235294117647058</v>
      </c>
      <c r="Q932" t="s">
        <v>2039</v>
      </c>
      <c r="R932" t="s">
        <v>2040</v>
      </c>
      <c r="S932" s="11">
        <f t="shared" si="57"/>
        <v>42060</v>
      </c>
      <c r="T932" s="11">
        <f t="shared" si="58"/>
        <v>42067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6">
        <f t="shared" si="59"/>
        <v>51.151785714285715</v>
      </c>
      <c r="Q933" t="s">
        <v>2039</v>
      </c>
      <c r="R933" t="s">
        <v>2040</v>
      </c>
      <c r="S933" s="11">
        <f t="shared" si="57"/>
        <v>41818</v>
      </c>
      <c r="T933" s="11">
        <f t="shared" si="58"/>
        <v>41820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6">
        <f t="shared" si="59"/>
        <v>33.909722222222221</v>
      </c>
      <c r="Q934" t="s">
        <v>2035</v>
      </c>
      <c r="R934" t="s">
        <v>2036</v>
      </c>
      <c r="S934" s="11">
        <f t="shared" si="57"/>
        <v>41709</v>
      </c>
      <c r="T934" s="11">
        <f t="shared" si="58"/>
        <v>41712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6">
        <f t="shared" si="59"/>
        <v>92.016298633017882</v>
      </c>
      <c r="Q935" t="s">
        <v>2039</v>
      </c>
      <c r="R935" t="s">
        <v>2040</v>
      </c>
      <c r="S935" s="11">
        <f t="shared" si="57"/>
        <v>41372</v>
      </c>
      <c r="T935" s="11">
        <f t="shared" si="58"/>
        <v>41385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6">
        <f t="shared" si="59"/>
        <v>107.42857142857143</v>
      </c>
      <c r="Q936" t="s">
        <v>2039</v>
      </c>
      <c r="R936" t="s">
        <v>2040</v>
      </c>
      <c r="S936" s="11">
        <f t="shared" si="57"/>
        <v>42422</v>
      </c>
      <c r="T936" s="11">
        <f t="shared" si="58"/>
        <v>42428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6">
        <f t="shared" si="59"/>
        <v>75.848484848484844</v>
      </c>
      <c r="Q937" t="s">
        <v>2039</v>
      </c>
      <c r="R937" t="s">
        <v>2040</v>
      </c>
      <c r="S937" s="11">
        <f t="shared" si="57"/>
        <v>42209</v>
      </c>
      <c r="T937" s="11">
        <f t="shared" si="58"/>
        <v>42216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6">
        <f t="shared" si="59"/>
        <v>80.476190476190482</v>
      </c>
      <c r="Q938" t="s">
        <v>2039</v>
      </c>
      <c r="R938" t="s">
        <v>2040</v>
      </c>
      <c r="S938" s="11">
        <f t="shared" si="57"/>
        <v>43668</v>
      </c>
      <c r="T938" s="11">
        <f t="shared" si="58"/>
        <v>43671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6">
        <f t="shared" si="59"/>
        <v>86.978483606557376</v>
      </c>
      <c r="Q939" t="s">
        <v>2041</v>
      </c>
      <c r="R939" t="s">
        <v>2042</v>
      </c>
      <c r="S939" s="11">
        <f t="shared" si="57"/>
        <v>42334</v>
      </c>
      <c r="T939" s="11">
        <f t="shared" si="58"/>
        <v>42343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6">
        <f t="shared" si="59"/>
        <v>105.13541666666667</v>
      </c>
      <c r="Q940" t="s">
        <v>2047</v>
      </c>
      <c r="R940" t="s">
        <v>2053</v>
      </c>
      <c r="S940" s="11">
        <f t="shared" si="57"/>
        <v>43263</v>
      </c>
      <c r="T940" s="11">
        <f t="shared" si="58"/>
        <v>43299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6">
        <f t="shared" si="59"/>
        <v>57.298507462686565</v>
      </c>
      <c r="Q941" t="s">
        <v>2050</v>
      </c>
      <c r="R941" t="s">
        <v>2051</v>
      </c>
      <c r="S941" s="11">
        <f t="shared" si="57"/>
        <v>40670</v>
      </c>
      <c r="T941" s="11">
        <f t="shared" si="58"/>
        <v>40687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6">
        <f t="shared" si="59"/>
        <v>93.348484848484844</v>
      </c>
      <c r="Q942" t="s">
        <v>2037</v>
      </c>
      <c r="R942" t="s">
        <v>2038</v>
      </c>
      <c r="S942" s="11">
        <f t="shared" si="57"/>
        <v>41244</v>
      </c>
      <c r="T942" s="11">
        <f t="shared" si="58"/>
        <v>41266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6">
        <f t="shared" si="59"/>
        <v>71.987179487179489</v>
      </c>
      <c r="Q943" t="s">
        <v>2039</v>
      </c>
      <c r="R943" t="s">
        <v>2040</v>
      </c>
      <c r="S943" s="11">
        <f t="shared" si="57"/>
        <v>40552</v>
      </c>
      <c r="T943" s="11">
        <f t="shared" si="58"/>
        <v>40587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6">
        <f t="shared" si="59"/>
        <v>92.611940298507463</v>
      </c>
      <c r="Q944" t="s">
        <v>2039</v>
      </c>
      <c r="R944" t="s">
        <v>2040</v>
      </c>
      <c r="S944" s="11">
        <f t="shared" si="57"/>
        <v>40568</v>
      </c>
      <c r="T944" s="11">
        <f t="shared" si="58"/>
        <v>40571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6">
        <f t="shared" si="59"/>
        <v>104.99122807017544</v>
      </c>
      <c r="Q945" t="s">
        <v>2033</v>
      </c>
      <c r="R945" t="s">
        <v>2034</v>
      </c>
      <c r="S945" s="11">
        <f t="shared" si="57"/>
        <v>41906</v>
      </c>
      <c r="T945" s="11">
        <f t="shared" si="58"/>
        <v>41941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6">
        <f t="shared" si="59"/>
        <v>30.958174904942965</v>
      </c>
      <c r="Q946" t="s">
        <v>2054</v>
      </c>
      <c r="R946" t="s">
        <v>2055</v>
      </c>
      <c r="S946" s="11">
        <f t="shared" si="57"/>
        <v>42776</v>
      </c>
      <c r="T946" s="11">
        <f t="shared" si="58"/>
        <v>42795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6">
        <f t="shared" si="59"/>
        <v>33.001182732111175</v>
      </c>
      <c r="Q947" t="s">
        <v>2054</v>
      </c>
      <c r="R947" t="s">
        <v>2055</v>
      </c>
      <c r="S947" s="11">
        <f t="shared" si="57"/>
        <v>41004</v>
      </c>
      <c r="T947" s="11">
        <f t="shared" si="58"/>
        <v>41019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6">
        <f t="shared" si="59"/>
        <v>84.187845303867405</v>
      </c>
      <c r="Q948" t="s">
        <v>2039</v>
      </c>
      <c r="R948" t="s">
        <v>2040</v>
      </c>
      <c r="S948" s="11">
        <f t="shared" si="57"/>
        <v>40710</v>
      </c>
      <c r="T948" s="11">
        <f t="shared" si="58"/>
        <v>40712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6">
        <f t="shared" si="59"/>
        <v>73.92307692307692</v>
      </c>
      <c r="Q949" t="s">
        <v>2039</v>
      </c>
      <c r="R949" t="s">
        <v>2040</v>
      </c>
      <c r="S949" s="11">
        <f t="shared" si="57"/>
        <v>41908</v>
      </c>
      <c r="T949" s="11">
        <f t="shared" si="58"/>
        <v>41915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6">
        <f t="shared" si="59"/>
        <v>36.987499999999997</v>
      </c>
      <c r="Q950" t="s">
        <v>2041</v>
      </c>
      <c r="R950" t="s">
        <v>2042</v>
      </c>
      <c r="S950" s="11">
        <f t="shared" si="57"/>
        <v>41985</v>
      </c>
      <c r="T950" s="11">
        <f t="shared" si="58"/>
        <v>41995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6">
        <f t="shared" si="59"/>
        <v>46.896551724137929</v>
      </c>
      <c r="Q951" t="s">
        <v>2037</v>
      </c>
      <c r="R951" t="s">
        <v>2038</v>
      </c>
      <c r="S951" s="11">
        <f t="shared" si="57"/>
        <v>42112</v>
      </c>
      <c r="T951" s="11">
        <f t="shared" si="58"/>
        <v>42131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6">
        <f t="shared" si="59"/>
        <v>5</v>
      </c>
      <c r="Q952" t="s">
        <v>2039</v>
      </c>
      <c r="R952" t="s">
        <v>2040</v>
      </c>
      <c r="S952" s="11">
        <f t="shared" si="57"/>
        <v>43571</v>
      </c>
      <c r="T952" s="11">
        <f t="shared" si="58"/>
        <v>43576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6">
        <f t="shared" si="59"/>
        <v>102.02437459910199</v>
      </c>
      <c r="Q953" t="s">
        <v>2035</v>
      </c>
      <c r="R953" t="s">
        <v>2036</v>
      </c>
      <c r="S953" s="11">
        <f t="shared" si="57"/>
        <v>42730</v>
      </c>
      <c r="T953" s="11">
        <f t="shared" si="58"/>
        <v>42731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6">
        <f t="shared" si="59"/>
        <v>45.007502206531335</v>
      </c>
      <c r="Q954" t="s">
        <v>2041</v>
      </c>
      <c r="R954" t="s">
        <v>2042</v>
      </c>
      <c r="S954" s="11">
        <f t="shared" si="57"/>
        <v>42591</v>
      </c>
      <c r="T954" s="11">
        <f t="shared" si="58"/>
        <v>42605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6">
        <f t="shared" si="59"/>
        <v>94.285714285714292</v>
      </c>
      <c r="Q955" t="s">
        <v>2041</v>
      </c>
      <c r="R955" t="s">
        <v>2063</v>
      </c>
      <c r="S955" s="11">
        <f t="shared" si="57"/>
        <v>42358</v>
      </c>
      <c r="T955" s="11">
        <f t="shared" si="58"/>
        <v>42394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6">
        <f t="shared" si="59"/>
        <v>101.02325581395348</v>
      </c>
      <c r="Q956" t="s">
        <v>2037</v>
      </c>
      <c r="R956" t="s">
        <v>2038</v>
      </c>
      <c r="S956" s="11">
        <f t="shared" si="57"/>
        <v>41174</v>
      </c>
      <c r="T956" s="11">
        <f t="shared" si="58"/>
        <v>41198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6">
        <f t="shared" si="59"/>
        <v>97.037499999999994</v>
      </c>
      <c r="Q957" t="s">
        <v>2039</v>
      </c>
      <c r="R957" t="s">
        <v>2040</v>
      </c>
      <c r="S957" s="11">
        <f t="shared" si="57"/>
        <v>41238</v>
      </c>
      <c r="T957" s="11">
        <f t="shared" si="58"/>
        <v>41240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6">
        <f t="shared" si="59"/>
        <v>43.00963855421687</v>
      </c>
      <c r="Q958" t="s">
        <v>2041</v>
      </c>
      <c r="R958" t="s">
        <v>2063</v>
      </c>
      <c r="S958" s="11">
        <f t="shared" si="57"/>
        <v>42360</v>
      </c>
      <c r="T958" s="11">
        <f t="shared" si="58"/>
        <v>42364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6">
        <f t="shared" si="59"/>
        <v>94.916030534351151</v>
      </c>
      <c r="Q959" t="s">
        <v>2039</v>
      </c>
      <c r="R959" t="s">
        <v>2040</v>
      </c>
      <c r="S959" s="11">
        <f t="shared" si="57"/>
        <v>40955</v>
      </c>
      <c r="T959" s="11">
        <f t="shared" si="58"/>
        <v>40958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6">
        <f t="shared" si="59"/>
        <v>72.151785714285708</v>
      </c>
      <c r="Q960" t="s">
        <v>2041</v>
      </c>
      <c r="R960" t="s">
        <v>2049</v>
      </c>
      <c r="S960" s="11">
        <f t="shared" si="57"/>
        <v>40350</v>
      </c>
      <c r="T960" s="11">
        <f t="shared" si="58"/>
        <v>40372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6">
        <f t="shared" si="59"/>
        <v>51.007692307692309</v>
      </c>
      <c r="Q961" t="s">
        <v>2047</v>
      </c>
      <c r="R961" t="s">
        <v>2059</v>
      </c>
      <c r="S961" s="11">
        <f t="shared" si="57"/>
        <v>40357</v>
      </c>
      <c r="T961" s="11">
        <f t="shared" si="58"/>
        <v>40385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6">
        <f t="shared" si="59"/>
        <v>85.054545454545448</v>
      </c>
      <c r="Q962" t="s">
        <v>2037</v>
      </c>
      <c r="R962" t="s">
        <v>2038</v>
      </c>
      <c r="S962" s="11">
        <f t="shared" si="57"/>
        <v>42408</v>
      </c>
      <c r="T962" s="11">
        <f t="shared" si="58"/>
        <v>42445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6">
        <f t="shared" si="59"/>
        <v>43.87096774193548</v>
      </c>
      <c r="Q963" t="s">
        <v>2047</v>
      </c>
      <c r="R963" t="s">
        <v>2059</v>
      </c>
      <c r="S963" s="11">
        <f t="shared" ref="S963:S1001" si="61">INT(((J963/60)/60)/24)+DATE(1970,1,1)</f>
        <v>40591</v>
      </c>
      <c r="T963" s="11">
        <f t="shared" ref="T963:T1001" si="62">INT(((K963/60)/60)/24)+DATE(1970,1,1)</f>
        <v>40595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6">
        <f t="shared" ref="P964:P1001" si="63">E964/G964</f>
        <v>40.063909774436091</v>
      </c>
      <c r="Q964" t="s">
        <v>2033</v>
      </c>
      <c r="R964" t="s">
        <v>2034</v>
      </c>
      <c r="S964" s="11">
        <f t="shared" si="61"/>
        <v>41592</v>
      </c>
      <c r="T964" s="11">
        <f t="shared" si="62"/>
        <v>41613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6">
        <f t="shared" si="63"/>
        <v>43.833333333333336</v>
      </c>
      <c r="Q965" t="s">
        <v>2054</v>
      </c>
      <c r="R965" t="s">
        <v>2055</v>
      </c>
      <c r="S965" s="11">
        <f t="shared" si="61"/>
        <v>40607</v>
      </c>
      <c r="T965" s="11">
        <f t="shared" si="62"/>
        <v>40613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6">
        <f t="shared" si="63"/>
        <v>84.92903225806451</v>
      </c>
      <c r="Q966" t="s">
        <v>2039</v>
      </c>
      <c r="R966" t="s">
        <v>2040</v>
      </c>
      <c r="S966" s="11">
        <f t="shared" si="61"/>
        <v>42135</v>
      </c>
      <c r="T966" s="11">
        <f t="shared" si="62"/>
        <v>42140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6">
        <f t="shared" si="63"/>
        <v>41.067632850241544</v>
      </c>
      <c r="Q967" t="s">
        <v>2035</v>
      </c>
      <c r="R967" t="s">
        <v>2036</v>
      </c>
      <c r="S967" s="11">
        <f t="shared" si="61"/>
        <v>40203</v>
      </c>
      <c r="T967" s="11">
        <f t="shared" si="62"/>
        <v>40243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6">
        <f t="shared" si="63"/>
        <v>54.971428571428568</v>
      </c>
      <c r="Q968" t="s">
        <v>2039</v>
      </c>
      <c r="R968" t="s">
        <v>2040</v>
      </c>
      <c r="S968" s="11">
        <f t="shared" si="61"/>
        <v>42901</v>
      </c>
      <c r="T968" s="11">
        <f t="shared" si="62"/>
        <v>42903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6">
        <f t="shared" si="63"/>
        <v>77.010807374443743</v>
      </c>
      <c r="Q969" t="s">
        <v>2035</v>
      </c>
      <c r="R969" t="s">
        <v>2062</v>
      </c>
      <c r="S969" s="11">
        <f t="shared" si="61"/>
        <v>41005</v>
      </c>
      <c r="T969" s="11">
        <f t="shared" si="62"/>
        <v>41042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6">
        <f t="shared" si="63"/>
        <v>71.201754385964918</v>
      </c>
      <c r="Q970" t="s">
        <v>2033</v>
      </c>
      <c r="R970" t="s">
        <v>2034</v>
      </c>
      <c r="S970" s="11">
        <f t="shared" si="61"/>
        <v>40544</v>
      </c>
      <c r="T970" s="11">
        <f t="shared" si="62"/>
        <v>40559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6">
        <f t="shared" si="63"/>
        <v>91.935483870967744</v>
      </c>
      <c r="Q971" t="s">
        <v>2039</v>
      </c>
      <c r="R971" t="s">
        <v>2040</v>
      </c>
      <c r="S971" s="11">
        <f t="shared" si="61"/>
        <v>43821</v>
      </c>
      <c r="T971" s="11">
        <f t="shared" si="62"/>
        <v>43828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6">
        <f t="shared" si="63"/>
        <v>97.069023569023571</v>
      </c>
      <c r="Q972" t="s">
        <v>2039</v>
      </c>
      <c r="R972" t="s">
        <v>2040</v>
      </c>
      <c r="S972" s="11">
        <f t="shared" si="61"/>
        <v>40672</v>
      </c>
      <c r="T972" s="11">
        <f t="shared" si="62"/>
        <v>40673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6">
        <f t="shared" si="63"/>
        <v>58.916666666666664</v>
      </c>
      <c r="Q973" t="s">
        <v>2041</v>
      </c>
      <c r="R973" t="s">
        <v>2060</v>
      </c>
      <c r="S973" s="11">
        <f t="shared" si="61"/>
        <v>41555</v>
      </c>
      <c r="T973" s="11">
        <f t="shared" si="62"/>
        <v>41561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6">
        <f t="shared" si="63"/>
        <v>58.015466983938133</v>
      </c>
      <c r="Q974" t="s">
        <v>2037</v>
      </c>
      <c r="R974" t="s">
        <v>2038</v>
      </c>
      <c r="S974" s="11">
        <f t="shared" si="61"/>
        <v>41792</v>
      </c>
      <c r="T974" s="11">
        <f t="shared" si="62"/>
        <v>41801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6">
        <f t="shared" si="63"/>
        <v>103.87301587301587</v>
      </c>
      <c r="Q975" t="s">
        <v>2039</v>
      </c>
      <c r="R975" t="s">
        <v>2040</v>
      </c>
      <c r="S975" s="11">
        <f t="shared" si="61"/>
        <v>40522</v>
      </c>
      <c r="T975" s="11">
        <f t="shared" si="62"/>
        <v>40524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6">
        <f t="shared" si="63"/>
        <v>93.46875</v>
      </c>
      <c r="Q976" t="s">
        <v>2035</v>
      </c>
      <c r="R976" t="s">
        <v>2045</v>
      </c>
      <c r="S976" s="11">
        <f t="shared" si="61"/>
        <v>41412</v>
      </c>
      <c r="T976" s="11">
        <f t="shared" si="62"/>
        <v>41413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6">
        <f t="shared" si="63"/>
        <v>61.970370370370368</v>
      </c>
      <c r="Q977" t="s">
        <v>2039</v>
      </c>
      <c r="R977" t="s">
        <v>2040</v>
      </c>
      <c r="S977" s="11">
        <f t="shared" si="61"/>
        <v>42337</v>
      </c>
      <c r="T977" s="11">
        <f t="shared" si="62"/>
        <v>42376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6">
        <f t="shared" si="63"/>
        <v>92.042857142857144</v>
      </c>
      <c r="Q978" t="s">
        <v>2039</v>
      </c>
      <c r="R978" t="s">
        <v>2040</v>
      </c>
      <c r="S978" s="11">
        <f t="shared" si="61"/>
        <v>40571</v>
      </c>
      <c r="T978" s="11">
        <f t="shared" si="62"/>
        <v>40577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6">
        <f t="shared" si="63"/>
        <v>77.268656716417908</v>
      </c>
      <c r="Q979" t="s">
        <v>2033</v>
      </c>
      <c r="R979" t="s">
        <v>2034</v>
      </c>
      <c r="S979" s="11">
        <f t="shared" si="61"/>
        <v>43138</v>
      </c>
      <c r="T979" s="11">
        <f t="shared" si="62"/>
        <v>43170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6">
        <f t="shared" si="63"/>
        <v>93.923913043478265</v>
      </c>
      <c r="Q980" t="s">
        <v>2050</v>
      </c>
      <c r="R980" t="s">
        <v>2051</v>
      </c>
      <c r="S980" s="11">
        <f t="shared" si="61"/>
        <v>42686</v>
      </c>
      <c r="T980" s="11">
        <f t="shared" si="62"/>
        <v>42708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6">
        <f t="shared" si="63"/>
        <v>84.969458128078813</v>
      </c>
      <c r="Q981" t="s">
        <v>2039</v>
      </c>
      <c r="R981" t="s">
        <v>2040</v>
      </c>
      <c r="S981" s="11">
        <f t="shared" si="61"/>
        <v>42078</v>
      </c>
      <c r="T981" s="11">
        <f t="shared" si="62"/>
        <v>42084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6">
        <f t="shared" si="63"/>
        <v>105.97035040431267</v>
      </c>
      <c r="Q982" t="s">
        <v>2047</v>
      </c>
      <c r="R982" t="s">
        <v>2048</v>
      </c>
      <c r="S982" s="11">
        <f t="shared" si="61"/>
        <v>42307</v>
      </c>
      <c r="T982" s="11">
        <f t="shared" si="62"/>
        <v>42312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6">
        <f t="shared" si="63"/>
        <v>36.969040247678016</v>
      </c>
      <c r="Q983" t="s">
        <v>2037</v>
      </c>
      <c r="R983" t="s">
        <v>2038</v>
      </c>
      <c r="S983" s="11">
        <f t="shared" si="61"/>
        <v>43094</v>
      </c>
      <c r="T983" s="11">
        <f t="shared" si="62"/>
        <v>43127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6">
        <f t="shared" si="63"/>
        <v>81.533333333333331</v>
      </c>
      <c r="Q984" t="s">
        <v>2041</v>
      </c>
      <c r="R984" t="s">
        <v>2042</v>
      </c>
      <c r="S984" s="11">
        <f t="shared" si="61"/>
        <v>40743</v>
      </c>
      <c r="T984" s="11">
        <f t="shared" si="62"/>
        <v>40745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6">
        <f t="shared" si="63"/>
        <v>80.999140154772135</v>
      </c>
      <c r="Q985" t="s">
        <v>2041</v>
      </c>
      <c r="R985" t="s">
        <v>2042</v>
      </c>
      <c r="S985" s="11">
        <f t="shared" si="61"/>
        <v>43681</v>
      </c>
      <c r="T985" s="11">
        <f t="shared" si="62"/>
        <v>43696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6">
        <f t="shared" si="63"/>
        <v>26.010498687664043</v>
      </c>
      <c r="Q986" t="s">
        <v>2039</v>
      </c>
      <c r="R986" t="s">
        <v>2040</v>
      </c>
      <c r="S986" s="11">
        <f t="shared" si="61"/>
        <v>43716</v>
      </c>
      <c r="T986" s="11">
        <f t="shared" si="62"/>
        <v>43742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6">
        <f t="shared" si="63"/>
        <v>25.998410896708286</v>
      </c>
      <c r="Q987" t="s">
        <v>2035</v>
      </c>
      <c r="R987" t="s">
        <v>2036</v>
      </c>
      <c r="S987" s="11">
        <f t="shared" si="61"/>
        <v>41614</v>
      </c>
      <c r="T987" s="11">
        <f t="shared" si="62"/>
        <v>41640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6">
        <f t="shared" si="63"/>
        <v>34.173913043478258</v>
      </c>
      <c r="Q988" t="s">
        <v>2035</v>
      </c>
      <c r="R988" t="s">
        <v>2036</v>
      </c>
      <c r="S988" s="11">
        <f t="shared" si="61"/>
        <v>40638</v>
      </c>
      <c r="T988" s="11">
        <f t="shared" si="62"/>
        <v>40652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6">
        <f t="shared" si="63"/>
        <v>28.002083333333335</v>
      </c>
      <c r="Q989" t="s">
        <v>2041</v>
      </c>
      <c r="R989" t="s">
        <v>2042</v>
      </c>
      <c r="S989" s="11">
        <f t="shared" si="61"/>
        <v>42852</v>
      </c>
      <c r="T989" s="11">
        <f t="shared" si="62"/>
        <v>42866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6">
        <f t="shared" si="63"/>
        <v>76.546875</v>
      </c>
      <c r="Q990" t="s">
        <v>2047</v>
      </c>
      <c r="R990" t="s">
        <v>2056</v>
      </c>
      <c r="S990" s="11">
        <f t="shared" si="61"/>
        <v>42686</v>
      </c>
      <c r="T990" s="11">
        <f t="shared" si="62"/>
        <v>42707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6">
        <f t="shared" si="63"/>
        <v>53.053097345132741</v>
      </c>
      <c r="Q991" t="s">
        <v>2047</v>
      </c>
      <c r="R991" t="s">
        <v>2059</v>
      </c>
      <c r="S991" s="11">
        <f t="shared" si="61"/>
        <v>43571</v>
      </c>
      <c r="T991" s="11">
        <f t="shared" si="62"/>
        <v>43576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6">
        <f t="shared" si="63"/>
        <v>106.859375</v>
      </c>
      <c r="Q992" t="s">
        <v>2041</v>
      </c>
      <c r="R992" t="s">
        <v>2044</v>
      </c>
      <c r="S992" s="11">
        <f t="shared" si="61"/>
        <v>42432</v>
      </c>
      <c r="T992" s="11">
        <f t="shared" si="62"/>
        <v>42454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6">
        <f t="shared" si="63"/>
        <v>46.020746887966808</v>
      </c>
      <c r="Q993" t="s">
        <v>2035</v>
      </c>
      <c r="R993" t="s">
        <v>2036</v>
      </c>
      <c r="S993" s="11">
        <f t="shared" si="61"/>
        <v>41907</v>
      </c>
      <c r="T993" s="11">
        <f t="shared" si="62"/>
        <v>41911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6">
        <f t="shared" si="63"/>
        <v>100.17424242424242</v>
      </c>
      <c r="Q994" t="s">
        <v>2041</v>
      </c>
      <c r="R994" t="s">
        <v>2044</v>
      </c>
      <c r="S994" s="11">
        <f t="shared" si="61"/>
        <v>43227</v>
      </c>
      <c r="T994" s="11">
        <f t="shared" si="62"/>
        <v>43241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6">
        <f t="shared" si="63"/>
        <v>101.44</v>
      </c>
      <c r="Q995" t="s">
        <v>2054</v>
      </c>
      <c r="R995" t="s">
        <v>2055</v>
      </c>
      <c r="S995" s="11">
        <f t="shared" si="61"/>
        <v>42362</v>
      </c>
      <c r="T995" s="11">
        <f t="shared" si="62"/>
        <v>42379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6">
        <f t="shared" si="63"/>
        <v>87.972684085510693</v>
      </c>
      <c r="Q996" t="s">
        <v>2047</v>
      </c>
      <c r="R996" t="s">
        <v>2059</v>
      </c>
      <c r="S996" s="11">
        <f t="shared" si="61"/>
        <v>41929</v>
      </c>
      <c r="T996" s="11">
        <f t="shared" si="62"/>
        <v>41935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6">
        <f t="shared" si="63"/>
        <v>74.995594713656388</v>
      </c>
      <c r="Q997" t="s">
        <v>2033</v>
      </c>
      <c r="R997" t="s">
        <v>2034</v>
      </c>
      <c r="S997" s="11">
        <f t="shared" si="61"/>
        <v>43408</v>
      </c>
      <c r="T997" s="11">
        <f t="shared" si="62"/>
        <v>43437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6">
        <f t="shared" si="63"/>
        <v>42.982142857142854</v>
      </c>
      <c r="Q998" t="s">
        <v>2039</v>
      </c>
      <c r="R998" t="s">
        <v>2040</v>
      </c>
      <c r="S998" s="11">
        <f t="shared" si="61"/>
        <v>41276</v>
      </c>
      <c r="T998" s="11">
        <f t="shared" si="62"/>
        <v>41306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6">
        <f t="shared" si="63"/>
        <v>33.115107913669064</v>
      </c>
      <c r="Q999" t="s">
        <v>2039</v>
      </c>
      <c r="R999" t="s">
        <v>2040</v>
      </c>
      <c r="S999" s="11">
        <f t="shared" si="61"/>
        <v>41659</v>
      </c>
      <c r="T999" s="11">
        <f t="shared" si="62"/>
        <v>41664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6">
        <f t="shared" si="63"/>
        <v>101.13101604278074</v>
      </c>
      <c r="Q1000" t="s">
        <v>2035</v>
      </c>
      <c r="R1000" t="s">
        <v>2045</v>
      </c>
      <c r="S1000" s="11">
        <f t="shared" si="61"/>
        <v>40220</v>
      </c>
      <c r="T1000" s="11">
        <f t="shared" si="62"/>
        <v>40234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6">
        <f t="shared" si="63"/>
        <v>55.98841354723708</v>
      </c>
      <c r="Q1001" t="s">
        <v>2033</v>
      </c>
      <c r="R1001" t="s">
        <v>2034</v>
      </c>
      <c r="S1001" s="11">
        <f t="shared" si="61"/>
        <v>42550</v>
      </c>
      <c r="T1001" s="11">
        <f t="shared" si="62"/>
        <v>42557</v>
      </c>
    </row>
  </sheetData>
  <autoFilter ref="F1:F1001" xr:uid="{00000000-0001-0000-0000-000000000000}"/>
  <conditionalFormatting sqref="F2">
    <cfRule type="containsText" dxfId="25" priority="12" operator="containsText" text="failed">
      <formula>NOT(ISERROR(SEARCH("failed",F2)))</formula>
    </cfRule>
  </conditionalFormatting>
  <conditionalFormatting sqref="F1:F1048576">
    <cfRule type="containsText" dxfId="24" priority="6" operator="containsText" text="canceled">
      <formula>NOT(ISERROR(SEARCH("canceled",F1)))</formula>
    </cfRule>
    <cfRule type="containsText" dxfId="23" priority="7" operator="containsText" text="canceled">
      <formula>NOT(ISERROR(SEARCH("canceled",F1)))</formula>
    </cfRule>
    <cfRule type="containsText" dxfId="22" priority="8" operator="containsText" text="cancelled">
      <formula>NOT(ISERROR(SEARCH("cancelled",F1)))</formula>
    </cfRule>
    <cfRule type="containsText" dxfId="21" priority="9" operator="containsText" text="live">
      <formula>NOT(ISERROR(SEARCH("live",F1)))</formula>
    </cfRule>
    <cfRule type="containsText" dxfId="20" priority="10" operator="containsText" text="successful">
      <formula>NOT(ISERROR(SEARCH("successful",F1)))</formula>
    </cfRule>
    <cfRule type="containsText" dxfId="19" priority="11" operator="containsText" text="failed">
      <formula>NOT(ISERROR(SEARCH("failed",F1)))</formula>
    </cfRule>
  </conditionalFormatting>
  <conditionalFormatting sqref="O1:O1048576">
    <cfRule type="cellIs" dxfId="17" priority="1" operator="between">
      <formula>2</formula>
      <formula>1000</formula>
    </cfRule>
    <cfRule type="cellIs" dxfId="16" priority="2" operator="between">
      <formula>1</formula>
      <formula>2</formula>
    </cfRule>
    <cfRule type="cellIs" dxfId="15" priority="3" operator="between">
      <formula>2</formula>
      <formula>10000</formula>
    </cfRule>
    <cfRule type="cellIs" dxfId="14" priority="4" operator="between">
      <formula>100</formula>
      <formula>1.9999</formula>
    </cfRule>
    <cfRule type="cellIs" dxfId="13" priority="5" operator="between">
      <formula>0</formula>
      <formula>0.99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9CF0-AF49-5146-B58F-B429D8DAEFBB}">
  <dimension ref="A1:F14"/>
  <sheetViews>
    <sheetView workbookViewId="0">
      <selection activeCell="N28" sqref="N28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2" bestFit="1" customWidth="1"/>
    <col min="9" max="9" width="14.6640625" bestFit="1" customWidth="1"/>
    <col min="10" max="10" width="26.83203125" bestFit="1" customWidth="1"/>
    <col min="11" max="11" width="19.5" bestFit="1" customWidth="1"/>
  </cols>
  <sheetData>
    <row r="1" spans="1:6" x14ac:dyDescent="0.2">
      <c r="A1" s="9" t="s">
        <v>6</v>
      </c>
      <c r="B1" t="s">
        <v>2071</v>
      </c>
    </row>
    <row r="3" spans="1:6" x14ac:dyDescent="0.2">
      <c r="A3" s="9" t="s">
        <v>2069</v>
      </c>
      <c r="B3" s="9" t="s">
        <v>2070</v>
      </c>
    </row>
    <row r="4" spans="1:6" x14ac:dyDescent="0.2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10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10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10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10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10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10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10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10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10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0D7A-01A7-6146-89F2-D2AC3BA85CBF}">
  <dimension ref="A1:F29"/>
  <sheetViews>
    <sheetView workbookViewId="0">
      <selection activeCell="J33" sqref="J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9" t="s">
        <v>6</v>
      </c>
      <c r="B1" t="s">
        <v>2071</v>
      </c>
    </row>
    <row r="3" spans="1:6" x14ac:dyDescent="0.2">
      <c r="A3" s="9" t="s">
        <v>2066</v>
      </c>
      <c r="B3" s="9" t="s">
        <v>2070</v>
      </c>
    </row>
    <row r="4" spans="1:6" x14ac:dyDescent="0.2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2049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">
      <c r="A6" s="10" t="s">
        <v>2065</v>
      </c>
      <c r="B6" s="8"/>
      <c r="C6" s="8"/>
      <c r="D6" s="8"/>
      <c r="E6" s="8">
        <v>4</v>
      </c>
      <c r="F6" s="8">
        <v>4</v>
      </c>
    </row>
    <row r="7" spans="1:6" x14ac:dyDescent="0.2">
      <c r="A7" s="10" t="s">
        <v>2042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2">
      <c r="A8" s="10" t="s">
        <v>2044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2">
      <c r="A9" s="10" t="s">
        <v>2043</v>
      </c>
      <c r="B9" s="8"/>
      <c r="C9" s="8">
        <v>8</v>
      </c>
      <c r="D9" s="8"/>
      <c r="E9" s="8">
        <v>10</v>
      </c>
      <c r="F9" s="8">
        <v>18</v>
      </c>
    </row>
    <row r="10" spans="1:6" x14ac:dyDescent="0.2">
      <c r="A10" s="10" t="s">
        <v>2053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2">
      <c r="A11" s="10" t="s">
        <v>2034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">
      <c r="A12" s="10" t="s">
        <v>2045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2">
      <c r="A13" s="10" t="s">
        <v>2058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2">
      <c r="A14" s="10" t="s">
        <v>2057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2">
      <c r="A15" s="10" t="s">
        <v>2061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2">
      <c r="A16" s="10" t="s">
        <v>2048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2">
      <c r="A17" s="10" t="s">
        <v>2055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2">
      <c r="A18" s="10" t="s">
        <v>2040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2">
      <c r="A19" s="10" t="s">
        <v>2056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2">
      <c r="A20" s="10" t="s">
        <v>2036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2">
      <c r="A21" s="10" t="s">
        <v>2063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2">
      <c r="A22" s="10" t="s">
        <v>2052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2">
      <c r="A23" s="10" t="s">
        <v>2060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2">
      <c r="A24" s="10" t="s">
        <v>2059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2">
      <c r="A25" s="10" t="s">
        <v>2051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2">
      <c r="A26" s="10" t="s">
        <v>2046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">
      <c r="A27" s="10" t="s">
        <v>2038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">
      <c r="A28" s="10" t="s">
        <v>2062</v>
      </c>
      <c r="B28" s="8"/>
      <c r="C28" s="8"/>
      <c r="D28" s="8"/>
      <c r="E28" s="8">
        <v>3</v>
      </c>
      <c r="F28" s="8">
        <v>3</v>
      </c>
    </row>
    <row r="29" spans="1:6" x14ac:dyDescent="0.2">
      <c r="A29" s="10" t="s">
        <v>2068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79D4-AA37-084A-9337-48B27CEE90BA}">
  <dimension ref="A1:F18"/>
  <sheetViews>
    <sheetView workbookViewId="0">
      <selection activeCell="J26" sqref="J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29.33203125" bestFit="1" customWidth="1"/>
    <col min="9" max="9" width="15.6640625" bestFit="1" customWidth="1"/>
    <col min="10" max="10" width="34.1640625" bestFit="1" customWidth="1"/>
    <col min="11" max="11" width="20.5" bestFit="1" customWidth="1"/>
  </cols>
  <sheetData>
    <row r="1" spans="1:6" x14ac:dyDescent="0.2">
      <c r="A1" s="9" t="s">
        <v>2031</v>
      </c>
      <c r="B1" t="s">
        <v>2071</v>
      </c>
    </row>
    <row r="2" spans="1:6" x14ac:dyDescent="0.2">
      <c r="A2" s="9" t="s">
        <v>2086</v>
      </c>
      <c r="B2" t="s">
        <v>2071</v>
      </c>
    </row>
    <row r="4" spans="1:6" x14ac:dyDescent="0.2">
      <c r="A4" s="9" t="s">
        <v>2066</v>
      </c>
      <c r="B4" s="9" t="s">
        <v>2070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12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12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12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12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12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12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12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12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12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12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12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12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1B1C-9745-714D-9C5C-35BE5F1011C1}">
  <dimension ref="A1:H13"/>
  <sheetViews>
    <sheetView workbookViewId="0">
      <selection activeCell="K9" sqref="K9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2">
      <c r="A2" t="s">
        <v>2095</v>
      </c>
      <c r="B2">
        <f>COUNTIFS(Crowdfunding!D2:D1001,"&lt;1000",Crowdfunding!F2:F1001,"successful")</f>
        <v>30</v>
      </c>
      <c r="C2">
        <f>COUNTIFS(Crowdfunding!D2:D1001,"&lt;1000",Crowdfunding!F2:F1001,"failed")</f>
        <v>20</v>
      </c>
      <c r="D2">
        <f>COUNTIFS(Crowdfunding!D2:D1001,"&lt;1000",Crowdfunding!F2:F1001,"canceled")</f>
        <v>1</v>
      </c>
      <c r="E2">
        <f>B2+C2+D2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2">
      <c r="A3" t="s">
        <v>2096</v>
      </c>
      <c r="B3">
        <f>COUNTIFS(Crowdfunding!D2:D1001, "&gt;=1000",Crowdfunding!D2:D1001,"&lt;=4999",Crowdfunding!F2:F1001,"successful")</f>
        <v>191</v>
      </c>
      <c r="C3">
        <f>COUNTIFS(Crowdfunding!D2:D1001, "&gt;=1000",Crowdfunding!D2:D1001,"&lt;=4999",Crowdfunding!F2:F1001,"failed")</f>
        <v>38</v>
      </c>
      <c r="D3">
        <f>COUNTIFS(Crowdfunding!D2:D1001, "&gt;=1000",Crowdfunding!D2:D1001,"&lt;=4999",Crowdfunding!F2:F1001,"canceled")</f>
        <v>2</v>
      </c>
      <c r="E3">
        <f t="shared" ref="E3:E13" si="0">B3+C3+D3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2">
      <c r="A4" t="s">
        <v>2097</v>
      </c>
      <c r="B4">
        <f>COUNTIFS(Crowdfunding!D2:D1001,"&gt;=5000",Crowdfunding!D2:D1001,"&lt;=9999",Crowdfunding!F2:F1001,"successful")</f>
        <v>164</v>
      </c>
      <c r="C4">
        <f>COUNTIFS(Crowdfunding!D2:D1001,"&gt;=5000",Crowdfunding!D2:D1001,"&lt;=9999",Crowdfunding!F2:F1001,"failed")</f>
        <v>126</v>
      </c>
      <c r="D4">
        <f>COUNTIFS(Crowdfunding!D2:D1001,"&gt;=5000",Crowdfunding!D2:D1001,"&lt;=9999",Crowdfunding!F2:F1001,"canceled")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">
      <c r="A5" t="s">
        <v>2098</v>
      </c>
      <c r="B5">
        <f>COUNTIFS(Crowdfunding!D2:D1001,"&gt;=10000",Crowdfunding!D2:D1001,"&lt;=14999",Crowdfunding!F2:F1001,"successful")</f>
        <v>4</v>
      </c>
      <c r="C5">
        <f>COUNTIFS(Crowdfunding!D2:D1001,"&gt;=10000",Crowdfunding!D2:D1001,"&lt;=14999",Crowdfunding!F2:F1001,"failed")</f>
        <v>5</v>
      </c>
      <c r="D5">
        <f>COUNTIFS(Crowdfunding!D2:D1001,"&gt;=10000",Crowdfunding!D2:D1001,"&lt;=14999",Crowdfunding!F2:F1001,"canceled")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">
      <c r="A6" t="s">
        <v>2099</v>
      </c>
      <c r="B6">
        <f>COUNTIFS(Crowdfunding!D2:D1001,"&gt;=15000",Crowdfunding!D2:D1001,"&lt;=19999",Crowdfunding!F2:F1001,"successful")</f>
        <v>10</v>
      </c>
      <c r="C6">
        <f>COUNTIFS(Crowdfunding!D2:D1001,"&gt;=15000",Crowdfunding!D2:D1001,"&lt;=19999",Crowdfunding!F2:F1001,"failed")</f>
        <v>0</v>
      </c>
      <c r="D6">
        <f>COUNTIFS(Crowdfunding!D2:D1001,"&gt;=15000",Crowdfunding!D2:D1001,"&lt;=19999",Crowdfunding!F2:F1001,"canceled")</f>
        <v>0</v>
      </c>
      <c r="E6">
        <f t="shared" si="0"/>
        <v>10</v>
      </c>
      <c r="F6" s="18">
        <f t="shared" si="1"/>
        <v>1</v>
      </c>
      <c r="G6" s="18">
        <f>C6/E6</f>
        <v>0</v>
      </c>
      <c r="H6" s="18">
        <f t="shared" si="3"/>
        <v>0</v>
      </c>
    </row>
    <row r="7" spans="1:8" x14ac:dyDescent="0.2">
      <c r="A7" t="s">
        <v>2100</v>
      </c>
      <c r="B7">
        <f>COUNTIFS(Crowdfunding!D2:D1001,"&gt;=20000",Crowdfunding!D2:D1001,"&lt;=24999",Crowdfunding!F2:F1001,"successful")</f>
        <v>7</v>
      </c>
      <c r="C7">
        <f>COUNTIFS(Crowdfunding!D2:D1001,"&gt;=20000",Crowdfunding!D2:D1001,"&lt;=24999",Crowdfunding!F2:F1001,"failed")</f>
        <v>0</v>
      </c>
      <c r="D7">
        <f>COUNTIFS(Crowdfunding!D2:D1001,"&gt;=20000",Crowdfunding!D2:D1001,"&lt;=24999",Crowdfunding!F2:F1001,"canceled")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">
      <c r="A8" t="s">
        <v>2101</v>
      </c>
      <c r="B8">
        <f>COUNTIFS(Crowdfunding!D2:D1001,"&gt;=25000",Crowdfunding!D2:D1001,"&lt;=29999",Crowdfunding!F2:F1001,"successful")</f>
        <v>11</v>
      </c>
      <c r="C8">
        <f>COUNTIFS(Crowdfunding!D2:D1001,"&gt;=25000",Crowdfunding!D2:D1001,"&lt;=29999",Crowdfunding!F2:F1001,"failed")</f>
        <v>3</v>
      </c>
      <c r="D8">
        <f>COUNTIFS(Crowdfunding!D2:D1001,"&gt;=25000",Crowdfunding!D2:D1001,"&lt;=29999",Crowdfunding!F2:F1001,"canceled")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">
      <c r="A9" t="s">
        <v>2102</v>
      </c>
      <c r="B9">
        <f>COUNTIFS(Crowdfunding!D2:D1001,"&gt;=30000",Crowdfunding!D2:D1001,"&lt;=34999",Crowdfunding!F2:F1001,"successful")</f>
        <v>7</v>
      </c>
      <c r="C9">
        <f>COUNTIFS(Crowdfunding!D2:D1001,"&gt;=30000",Crowdfunding!D2:D1001,"&lt;=34999",Crowdfunding!F2:F1001,"failed")</f>
        <v>0</v>
      </c>
      <c r="D9">
        <f>COUNTIFS(Crowdfunding!D2:D1001,"&gt;=30000",Crowdfunding!D2:D1001,"&lt;=34999",Crowdfunding!F2:F1001,"cancelled")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">
      <c r="A10" t="s">
        <v>2103</v>
      </c>
      <c r="B10">
        <f>COUNTIFS(Crowdfunding!D2:D1001,"&gt;=35000",Crowdfunding!D2:D1001,"&lt;=39999",Crowdfunding!F2:F1001,"successful")</f>
        <v>8</v>
      </c>
      <c r="C10">
        <f>COUNTIFS(Crowdfunding!D2:D1001,"&gt;=35000",Crowdfunding!D2:D1001,"&lt;=39999",Crowdfunding!F2:F1001,"failed")</f>
        <v>3</v>
      </c>
      <c r="D10">
        <f>COUNTIFS(Crowdfunding!D2:D1001,"&gt;=35000",Crowdfunding!D2:D1001,"&lt;=39999",Crowdfunding!F2:F1001,"canceled")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">
      <c r="A11" t="s">
        <v>2104</v>
      </c>
      <c r="B11">
        <f>COUNTIFS(Crowdfunding!D2:D1001,"&gt;=40000",Crowdfunding!D2:D1001,"&lt;=44999",Crowdfunding!F2:F1001,"successful")</f>
        <v>11</v>
      </c>
      <c r="C11">
        <f>COUNTIFS(Crowdfunding!D2:D1001,"&gt;=40000",Crowdfunding!D2:D1001,"&lt;=44999",Crowdfunding!F2:F1001,"failed")</f>
        <v>3</v>
      </c>
      <c r="D11">
        <f>COUNTIFS(Crowdfunding!D2:D1001,"&gt;=40000",Crowdfunding!D2:D1001,"&lt;=44999",Crowdfunding!F2:F1001,"canceled")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">
      <c r="A12" t="s">
        <v>2105</v>
      </c>
      <c r="B12">
        <f>COUNTIFS(Crowdfunding!D2:D1001,"&gt;=45000",Crowdfunding!D2:D1001,"&lt;=49999",Crowdfunding!F2:F1001,"successful")</f>
        <v>8</v>
      </c>
      <c r="C12">
        <f>COUNTIFS(Crowdfunding!D2:D1001,"&gt;=45000",Crowdfunding!D2:D1001,"&lt;=49999",Crowdfunding!F2:F1001,"failed")</f>
        <v>3</v>
      </c>
      <c r="D12">
        <f>COUNTIFS(Crowdfunding!D2:D1001,"&gt;=45000",Crowdfunding!D2:D1001,"&lt;=49999",Crowdfunding!F2:F1001,"canceled")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">
      <c r="A13" t="s">
        <v>2106</v>
      </c>
      <c r="B13">
        <f>COUNTIFS(Crowdfunding!D2:D1001,"&gt;=50000",Crowdfunding!F2:F1001,"successful")</f>
        <v>114</v>
      </c>
      <c r="C13">
        <f>COUNTIFS(Crowdfunding!D2:D1001,"&gt;=50000",Crowdfunding!F2:F1001,"failed")</f>
        <v>163</v>
      </c>
      <c r="D13">
        <f>COUNTIFS(Crowdfunding!D2:D1001,"&gt;=50000",Crowdfunding!F2:F1001,"canceled")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8C54-7B62-F847-A844-366E99202BA1}">
  <dimension ref="A1:I566"/>
  <sheetViews>
    <sheetView tabSelected="1" workbookViewId="0">
      <selection activeCell="I539" sqref="I539"/>
    </sheetView>
  </sheetViews>
  <sheetFormatPr baseColWidth="10" defaultRowHeight="16" x14ac:dyDescent="0.2"/>
  <cols>
    <col min="2" max="2" width="13" bestFit="1" customWidth="1"/>
    <col min="4" max="4" width="13" bestFit="1" customWidth="1"/>
    <col min="5" max="5" width="19.33203125" bestFit="1" customWidth="1"/>
    <col min="7" max="7" width="15.6640625" bestFit="1" customWidth="1"/>
    <col min="9" max="9" width="105.5" bestFit="1" customWidth="1"/>
  </cols>
  <sheetData>
    <row r="1" spans="1:8" x14ac:dyDescent="0.2">
      <c r="A1" s="1" t="s">
        <v>4</v>
      </c>
      <c r="B1" s="1" t="s">
        <v>5</v>
      </c>
      <c r="C1" s="1" t="s">
        <v>4</v>
      </c>
      <c r="D1" s="1" t="s">
        <v>5</v>
      </c>
      <c r="E1" s="14" t="s">
        <v>2107</v>
      </c>
      <c r="F1" s="15"/>
      <c r="G1" s="16" t="s">
        <v>2117</v>
      </c>
      <c r="H1" s="17"/>
    </row>
    <row r="2" spans="1:8" x14ac:dyDescent="0.2">
      <c r="A2" t="s">
        <v>20</v>
      </c>
      <c r="B2">
        <v>158</v>
      </c>
      <c r="C2" t="s">
        <v>14</v>
      </c>
      <c r="D2">
        <v>0</v>
      </c>
      <c r="E2" s="15" t="s">
        <v>2108</v>
      </c>
      <c r="F2" s="15">
        <f>AVERAGE(B2:B566)</f>
        <v>851.14690265486729</v>
      </c>
      <c r="G2" s="17" t="s">
        <v>2108</v>
      </c>
      <c r="H2" s="17">
        <f>AVERAGE(D2:D365)</f>
        <v>585.61538461538464</v>
      </c>
    </row>
    <row r="3" spans="1:8" x14ac:dyDescent="0.2">
      <c r="A3" t="s">
        <v>20</v>
      </c>
      <c r="B3">
        <v>1425</v>
      </c>
      <c r="C3" t="s">
        <v>14</v>
      </c>
      <c r="D3">
        <v>24</v>
      </c>
      <c r="E3" s="15" t="s">
        <v>2109</v>
      </c>
      <c r="F3" s="15">
        <f>MEDIAN(B2:B566)</f>
        <v>201</v>
      </c>
      <c r="G3" s="17" t="s">
        <v>2114</v>
      </c>
      <c r="H3" s="17">
        <f>MEDIAN(D2:D365)</f>
        <v>114.5</v>
      </c>
    </row>
    <row r="4" spans="1:8" x14ac:dyDescent="0.2">
      <c r="A4" t="s">
        <v>20</v>
      </c>
      <c r="B4">
        <v>174</v>
      </c>
      <c r="C4" t="s">
        <v>14</v>
      </c>
      <c r="D4">
        <v>53</v>
      </c>
      <c r="E4" s="15" t="s">
        <v>2110</v>
      </c>
      <c r="F4" s="15">
        <f>MIN(B2:B566)</f>
        <v>16</v>
      </c>
      <c r="G4" s="17" t="s">
        <v>2115</v>
      </c>
      <c r="H4" s="17">
        <f>MIN(D2:D365)</f>
        <v>0</v>
      </c>
    </row>
    <row r="5" spans="1:8" x14ac:dyDescent="0.2">
      <c r="A5" t="s">
        <v>20</v>
      </c>
      <c r="B5">
        <v>227</v>
      </c>
      <c r="C5" t="s">
        <v>14</v>
      </c>
      <c r="D5">
        <v>18</v>
      </c>
      <c r="E5" s="15" t="s">
        <v>2111</v>
      </c>
      <c r="F5" s="15">
        <f>MAX(B2:B566)</f>
        <v>7295</v>
      </c>
      <c r="G5" s="17" t="s">
        <v>2111</v>
      </c>
      <c r="H5" s="17">
        <f>MAX(D2:D365)</f>
        <v>6080</v>
      </c>
    </row>
    <row r="6" spans="1:8" x14ac:dyDescent="0.2">
      <c r="A6" t="s">
        <v>20</v>
      </c>
      <c r="B6">
        <v>220</v>
      </c>
      <c r="C6" t="s">
        <v>14</v>
      </c>
      <c r="D6">
        <v>44</v>
      </c>
      <c r="E6" s="15" t="s">
        <v>2112</v>
      </c>
      <c r="F6" s="15">
        <f>_xlfn.VAR.S(B2:B566)</f>
        <v>1606216.5936295739</v>
      </c>
      <c r="G6" s="17" t="s">
        <v>2116</v>
      </c>
      <c r="H6" s="17">
        <f>_xlfn.VAR.S(D2:D365)</f>
        <v>924113.45496927318</v>
      </c>
    </row>
    <row r="7" spans="1:8" x14ac:dyDescent="0.2">
      <c r="A7" t="s">
        <v>20</v>
      </c>
      <c r="B7">
        <v>98</v>
      </c>
      <c r="C7" t="s">
        <v>14</v>
      </c>
      <c r="D7">
        <v>27</v>
      </c>
      <c r="E7" s="15" t="s">
        <v>2113</v>
      </c>
      <c r="F7" s="15">
        <f>_xlfn.STDEV.S(B2:B566)</f>
        <v>1267.366006183523</v>
      </c>
      <c r="G7" s="17" t="s">
        <v>2113</v>
      </c>
      <c r="H7" s="17">
        <f>_xlfn.STDEV.S(D2:D365)</f>
        <v>961.30819978260524</v>
      </c>
    </row>
    <row r="8" spans="1:8" x14ac:dyDescent="0.2">
      <c r="A8" t="s">
        <v>20</v>
      </c>
      <c r="B8">
        <v>100</v>
      </c>
      <c r="C8" t="s">
        <v>14</v>
      </c>
      <c r="D8">
        <v>55</v>
      </c>
    </row>
    <row r="9" spans="1:8" x14ac:dyDescent="0.2">
      <c r="A9" t="s">
        <v>20</v>
      </c>
      <c r="B9">
        <v>1249</v>
      </c>
      <c r="C9" t="s">
        <v>14</v>
      </c>
      <c r="D9">
        <v>200</v>
      </c>
    </row>
    <row r="10" spans="1:8" x14ac:dyDescent="0.2">
      <c r="A10" t="s">
        <v>20</v>
      </c>
      <c r="B10">
        <v>1396</v>
      </c>
      <c r="C10" t="s">
        <v>14</v>
      </c>
      <c r="D10">
        <v>452</v>
      </c>
    </row>
    <row r="11" spans="1:8" x14ac:dyDescent="0.2">
      <c r="A11" t="s">
        <v>20</v>
      </c>
      <c r="B11">
        <v>890</v>
      </c>
      <c r="C11" t="s">
        <v>14</v>
      </c>
      <c r="D11">
        <v>674</v>
      </c>
    </row>
    <row r="12" spans="1:8" x14ac:dyDescent="0.2">
      <c r="A12" t="s">
        <v>20</v>
      </c>
      <c r="B12">
        <v>142</v>
      </c>
      <c r="C12" t="s">
        <v>14</v>
      </c>
      <c r="D12">
        <v>558</v>
      </c>
    </row>
    <row r="13" spans="1:8" x14ac:dyDescent="0.2">
      <c r="A13" t="s">
        <v>20</v>
      </c>
      <c r="B13">
        <v>2673</v>
      </c>
      <c r="C13" t="s">
        <v>14</v>
      </c>
      <c r="D13">
        <v>15</v>
      </c>
    </row>
    <row r="14" spans="1:8" x14ac:dyDescent="0.2">
      <c r="A14" t="s">
        <v>20</v>
      </c>
      <c r="B14">
        <v>163</v>
      </c>
      <c r="C14" t="s">
        <v>14</v>
      </c>
      <c r="D14">
        <v>2307</v>
      </c>
    </row>
    <row r="15" spans="1:8" x14ac:dyDescent="0.2">
      <c r="A15" t="s">
        <v>20</v>
      </c>
      <c r="B15">
        <v>2220</v>
      </c>
      <c r="C15" t="s">
        <v>14</v>
      </c>
      <c r="D15">
        <v>88</v>
      </c>
    </row>
    <row r="16" spans="1:8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9" x14ac:dyDescent="0.2">
      <c r="A529" t="s">
        <v>20</v>
      </c>
      <c r="B529">
        <v>65</v>
      </c>
    </row>
    <row r="530" spans="1:9" x14ac:dyDescent="0.2">
      <c r="A530" t="s">
        <v>20</v>
      </c>
      <c r="B530">
        <v>3777</v>
      </c>
    </row>
    <row r="531" spans="1:9" x14ac:dyDescent="0.2">
      <c r="A531" t="s">
        <v>20</v>
      </c>
      <c r="B531">
        <v>184</v>
      </c>
    </row>
    <row r="532" spans="1:9" x14ac:dyDescent="0.2">
      <c r="A532" t="s">
        <v>20</v>
      </c>
      <c r="B532">
        <v>85</v>
      </c>
    </row>
    <row r="533" spans="1:9" x14ac:dyDescent="0.2">
      <c r="A533" t="s">
        <v>20</v>
      </c>
      <c r="B533">
        <v>144</v>
      </c>
    </row>
    <row r="534" spans="1:9" x14ac:dyDescent="0.2">
      <c r="A534" t="s">
        <v>20</v>
      </c>
      <c r="B534">
        <v>1902</v>
      </c>
    </row>
    <row r="535" spans="1:9" x14ac:dyDescent="0.2">
      <c r="A535" t="s">
        <v>20</v>
      </c>
      <c r="B535">
        <v>105</v>
      </c>
    </row>
    <row r="536" spans="1:9" x14ac:dyDescent="0.2">
      <c r="A536" t="s">
        <v>20</v>
      </c>
      <c r="B536">
        <v>132</v>
      </c>
    </row>
    <row r="537" spans="1:9" x14ac:dyDescent="0.2">
      <c r="A537" t="s">
        <v>20</v>
      </c>
      <c r="B537">
        <v>96</v>
      </c>
    </row>
    <row r="538" spans="1:9" x14ac:dyDescent="0.2">
      <c r="A538" t="s">
        <v>20</v>
      </c>
      <c r="B538">
        <v>114</v>
      </c>
    </row>
    <row r="539" spans="1:9" x14ac:dyDescent="0.2">
      <c r="A539" t="s">
        <v>20</v>
      </c>
      <c r="B539">
        <v>203</v>
      </c>
      <c r="I539" t="s">
        <v>2118</v>
      </c>
    </row>
    <row r="540" spans="1:9" x14ac:dyDescent="0.2">
      <c r="A540" t="s">
        <v>20</v>
      </c>
      <c r="B540">
        <v>1559</v>
      </c>
    </row>
    <row r="541" spans="1:9" x14ac:dyDescent="0.2">
      <c r="A541" t="s">
        <v>20</v>
      </c>
      <c r="B541">
        <v>1548</v>
      </c>
    </row>
    <row r="542" spans="1:9" x14ac:dyDescent="0.2">
      <c r="A542" t="s">
        <v>20</v>
      </c>
      <c r="B542">
        <v>80</v>
      </c>
    </row>
    <row r="543" spans="1:9" x14ac:dyDescent="0.2">
      <c r="A543" t="s">
        <v>20</v>
      </c>
      <c r="B543">
        <v>131</v>
      </c>
    </row>
    <row r="544" spans="1:9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2" priority="8" operator="containsText" text="canceled">
      <formula>NOT(ISERROR(SEARCH("canceled",A1)))</formula>
    </cfRule>
    <cfRule type="containsText" dxfId="11" priority="9" operator="containsText" text="canceled">
      <formula>NOT(ISERROR(SEARCH("canceled",A1)))</formula>
    </cfRule>
    <cfRule type="containsText" dxfId="10" priority="10" operator="containsText" text="cancelled">
      <formula>NOT(ISERROR(SEARCH("cancelled",A1)))</formula>
    </cfRule>
    <cfRule type="containsText" dxfId="9" priority="11" operator="containsText" text="live">
      <formula>NOT(ISERROR(SEARCH("live",A1)))</formula>
    </cfRule>
    <cfRule type="containsText" dxfId="8" priority="12" operator="containsText" text="successful">
      <formula>NOT(ISERROR(SEARCH("successful",A1)))</formula>
    </cfRule>
    <cfRule type="containsText" dxfId="7" priority="13" operator="containsText" text="failed">
      <formula>NOT(ISERROR(SEARCH("failed",A1)))</formula>
    </cfRule>
  </conditionalFormatting>
  <conditionalFormatting sqref="C2">
    <cfRule type="containsText" dxfId="6" priority="7" operator="containsText" text="failed">
      <formula>NOT(ISERROR(SEARCH("failed",C2)))</formula>
    </cfRule>
  </conditionalFormatting>
  <conditionalFormatting sqref="C1:C1047940">
    <cfRule type="containsText" dxfId="5" priority="1" operator="containsText" text="canceled">
      <formula>NOT(ISERROR(SEARCH("canceled",C1)))</formula>
    </cfRule>
    <cfRule type="containsText" dxfId="4" priority="2" operator="containsText" text="canceled">
      <formula>NOT(ISERROR(SEARCH("canceled",C1)))</formula>
    </cfRule>
    <cfRule type="containsText" dxfId="3" priority="3" operator="containsText" text="cancelled">
      <formula>NOT(ISERROR(SEARCH("cancelled",C1)))</formula>
    </cfRule>
    <cfRule type="containsText" dxfId="2" priority="4" operator="containsText" text="live">
      <formula>NOT(ISERROR(SEARCH("live",C1)))</formula>
    </cfRule>
    <cfRule type="containsText" dxfId="1" priority="5" operator="containsText" text="successful">
      <formula>NOT(ISERROR(SEARCH("successful",C1)))</formula>
    </cfRule>
    <cfRule type="containsText" dxfId="0" priority="6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Outcome-per-category</vt:lpstr>
      <vt:lpstr>Outcome-per-Subcategory</vt:lpstr>
      <vt:lpstr>Sheet7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madison hamby</cp:lastModifiedBy>
  <dcterms:created xsi:type="dcterms:W3CDTF">2021-09-29T18:52:28Z</dcterms:created>
  <dcterms:modified xsi:type="dcterms:W3CDTF">2023-10-03T01:38:28Z</dcterms:modified>
</cp:coreProperties>
</file>