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iCloud\work\DOCs\excel自动化工具\工资条-生成器\"/>
    </mc:Choice>
  </mc:AlternateContent>
  <xr:revisionPtr revIDLastSave="0" documentId="13_ncr:1_{5D3FAB68-084D-4012-9375-D80A7CE9B1A2}" xr6:coauthVersionLast="47" xr6:coauthVersionMax="47" xr10:uidLastSave="{00000000-0000-0000-0000-000000000000}"/>
  <bookViews>
    <workbookView xWindow="-98" yWindow="-98" windowWidth="25396" windowHeight="15346" xr2:uid="{00000000-000D-0000-FFFF-FFFF00000000}"/>
  </bookViews>
  <sheets>
    <sheet name="工资条" sheetId="17" r:id="rId1"/>
    <sheet name="202109普工工资" sheetId="14" r:id="rId2"/>
    <sheet name="餐补房补" sheetId="3" r:id="rId3"/>
    <sheet name="扣税" sheetId="6" r:id="rId4"/>
    <sheet name="扣款明细" sheetId="5" r:id="rId5"/>
    <sheet name="Sheet1" sheetId="15" r:id="rId6"/>
  </sheets>
  <definedNames>
    <definedName name="_xlnm._FilterDatabase" localSheetId="1" hidden="1">'202109普工工资'!$A$4:$AC$12</definedName>
    <definedName name="_xlnm._FilterDatabase" localSheetId="0" hidden="1">工资条!$A$3:$AB$25</definedName>
    <definedName name="_xlnm._FilterDatabase" localSheetId="4" hidden="1">扣款明细!$A$4:$WVN$11</definedName>
    <definedName name="_xlnm._FilterDatabase" localSheetId="3" hidden="1">扣税!$A$3:$WVE$11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4" i="17" l="1"/>
  <c r="AB24" i="17" s="1"/>
  <c r="Q24" i="17"/>
  <c r="P24" i="17"/>
  <c r="O24" i="17"/>
  <c r="M24" i="17"/>
  <c r="K24" i="17"/>
  <c r="AA19" i="17"/>
  <c r="AB19" i="17" s="1"/>
  <c r="Q19" i="17"/>
  <c r="P19" i="17"/>
  <c r="O19" i="17"/>
  <c r="M19" i="17"/>
  <c r="K19" i="17"/>
  <c r="AA14" i="17"/>
  <c r="AB14" i="17" s="1"/>
  <c r="Q14" i="17"/>
  <c r="P14" i="17"/>
  <c r="O14" i="17"/>
  <c r="M14" i="17"/>
  <c r="K14" i="17"/>
  <c r="AA9" i="17"/>
  <c r="AB9" i="17" s="1"/>
  <c r="Q9" i="17"/>
  <c r="P9" i="17"/>
  <c r="O9" i="17"/>
  <c r="M9" i="17"/>
  <c r="K9" i="17"/>
  <c r="AA4" i="17"/>
  <c r="AB4" i="17" s="1"/>
  <c r="Q4" i="17"/>
  <c r="P4" i="17"/>
  <c r="O4" i="17"/>
  <c r="M4" i="17"/>
  <c r="K4" i="17"/>
  <c r="J10" i="5"/>
  <c r="I10" i="5"/>
  <c r="H10" i="5"/>
  <c r="F10" i="5"/>
  <c r="E10" i="5"/>
  <c r="D10" i="5"/>
  <c r="J9" i="5"/>
  <c r="J8" i="5"/>
  <c r="J7" i="5"/>
  <c r="J6" i="5"/>
  <c r="J5" i="5"/>
  <c r="M9" i="6"/>
  <c r="L9" i="6"/>
  <c r="K9" i="6"/>
  <c r="J9" i="6"/>
  <c r="I9" i="6"/>
  <c r="H9" i="6"/>
  <c r="J9" i="3"/>
  <c r="I9" i="3"/>
  <c r="G9" i="3"/>
  <c r="K8" i="3"/>
  <c r="K7" i="3"/>
  <c r="K6" i="3"/>
  <c r="K5" i="3"/>
  <c r="K4" i="3"/>
  <c r="K9" i="3" s="1"/>
  <c r="Z10" i="14"/>
  <c r="Y10" i="14"/>
  <c r="X10" i="14"/>
  <c r="W10" i="14"/>
  <c r="S10" i="14"/>
  <c r="R10" i="14"/>
  <c r="P10" i="14"/>
  <c r="K10" i="14"/>
  <c r="F10" i="14"/>
  <c r="E10" i="14"/>
  <c r="S11" i="14" s="1"/>
  <c r="AA9" i="14"/>
  <c r="AB9" i="14" s="1"/>
  <c r="Q9" i="14"/>
  <c r="P9" i="14"/>
  <c r="O9" i="14"/>
  <c r="N9" i="14"/>
  <c r="M9" i="14"/>
  <c r="K9" i="14"/>
  <c r="AA8" i="14"/>
  <c r="AB8" i="14" s="1"/>
  <c r="Q8" i="14"/>
  <c r="P8" i="14"/>
  <c r="O8" i="14"/>
  <c r="N8" i="14"/>
  <c r="M8" i="14"/>
  <c r="K8" i="14"/>
  <c r="AA7" i="14"/>
  <c r="AB7" i="14" s="1"/>
  <c r="Q7" i="14"/>
  <c r="P7" i="14"/>
  <c r="O7" i="14"/>
  <c r="N7" i="14"/>
  <c r="M7" i="14"/>
  <c r="K7" i="14"/>
  <c r="AA6" i="14"/>
  <c r="AB6" i="14" s="1"/>
  <c r="Q6" i="14"/>
  <c r="P6" i="14"/>
  <c r="O6" i="14"/>
  <c r="N6" i="14"/>
  <c r="M6" i="14"/>
  <c r="K6" i="14"/>
  <c r="AA5" i="14"/>
  <c r="AB5" i="14" s="1"/>
  <c r="Q5" i="14"/>
  <c r="Q10" i="14" s="1"/>
  <c r="P5" i="14"/>
  <c r="O5" i="14"/>
  <c r="O10" i="14" s="1"/>
  <c r="N5" i="14"/>
  <c r="N10" i="14" s="1"/>
  <c r="M5" i="14"/>
  <c r="M10" i="14" s="1"/>
  <c r="K5" i="14"/>
  <c r="AB10" i="14" l="1"/>
  <c r="AA10" i="14"/>
  <c r="N9" i="17"/>
  <c r="N19" i="17"/>
  <c r="N24" i="17"/>
  <c r="N14" i="17"/>
  <c r="N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Windows 用户</author>
  </authors>
  <commentList>
    <comment ref="K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平时加班数</t>
        </r>
        <r>
          <rPr>
            <sz val="9"/>
            <rFont val="Tahoma"/>
            <family val="2"/>
          </rPr>
          <t>*1.5</t>
        </r>
      </text>
    </comment>
    <comment ref="M3" authorId="0" shapeId="0" xr:uid="{00000000-0006-0000-0000-000002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周末加班数</t>
        </r>
        <r>
          <rPr>
            <sz val="9"/>
            <rFont val="Tahoma"/>
            <family val="2"/>
          </rPr>
          <t>*1.5</t>
        </r>
      </text>
    </comment>
    <comment ref="O3" authorId="0" shapeId="0" xr:uid="{00000000-0006-0000-0000-000003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300/</t>
        </r>
        <r>
          <rPr>
            <sz val="9"/>
            <rFont val="宋体"/>
            <family val="3"/>
            <charset val="134"/>
          </rPr>
          <t xml:space="preserve">应出勤天数*实出勤天数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>=</t>
        </r>
        <r>
          <rPr>
            <sz val="9"/>
            <rFont val="宋体"/>
            <family val="3"/>
            <charset val="134"/>
          </rPr>
          <t>（基本工资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family val="3"/>
            <charset val="134"/>
          </rPr>
          <t>保底工资）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*</t>
        </r>
        <r>
          <rPr>
            <sz val="9"/>
            <rFont val="宋体"/>
            <family val="3"/>
            <charset val="134"/>
          </rPr>
          <t>未出勤天数</t>
        </r>
      </text>
    </comment>
    <comment ref="E4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初级员工薪酬</t>
        </r>
      </text>
    </comment>
    <comment ref="N4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Windows 用户:
补保底差额</t>
        </r>
      </text>
    </comment>
    <comment ref="P4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焊锡补贴+全勤奖+津贴+介绍人奖金</t>
        </r>
      </text>
    </comment>
    <comment ref="K8" authorId="0" shapeId="0" xr:uid="{00000000-0006-0000-0000-000008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平时加班数</t>
        </r>
        <r>
          <rPr>
            <sz val="9"/>
            <rFont val="Tahoma"/>
            <family val="2"/>
          </rPr>
          <t>*1.5</t>
        </r>
      </text>
    </comment>
    <comment ref="M8" authorId="0" shapeId="0" xr:uid="{00000000-0006-0000-0000-000009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周末加班数</t>
        </r>
        <r>
          <rPr>
            <sz val="9"/>
            <rFont val="Tahoma"/>
            <family val="2"/>
          </rPr>
          <t>*1.5</t>
        </r>
      </text>
    </comment>
    <comment ref="O8" authorId="0" shapeId="0" xr:uid="{00000000-0006-0000-0000-00000A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300/</t>
        </r>
        <r>
          <rPr>
            <sz val="9"/>
            <rFont val="宋体"/>
            <family val="3"/>
            <charset val="134"/>
          </rPr>
          <t xml:space="preserve">应出勤天数*实出勤天数
</t>
        </r>
      </text>
    </comment>
    <comment ref="Q8" authorId="0" shapeId="0" xr:uid="{00000000-0006-0000-0000-00000B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>=</t>
        </r>
        <r>
          <rPr>
            <sz val="9"/>
            <rFont val="宋体"/>
            <family val="3"/>
            <charset val="134"/>
          </rPr>
          <t>（基本工资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family val="3"/>
            <charset val="134"/>
          </rPr>
          <t>保底工资）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*</t>
        </r>
        <r>
          <rPr>
            <sz val="9"/>
            <rFont val="宋体"/>
            <family val="3"/>
            <charset val="134"/>
          </rPr>
          <t>未出勤天数</t>
        </r>
      </text>
    </comment>
    <comment ref="E9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初级员工薪酬</t>
        </r>
      </text>
    </comment>
    <comment ref="N9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Windows 用户:
补保底差额</t>
        </r>
      </text>
    </comment>
    <comment ref="P9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</t>
        </r>
      </text>
    </comment>
    <comment ref="K13" authorId="0" shapeId="0" xr:uid="{00000000-0006-0000-0000-00000F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平时加班数</t>
        </r>
        <r>
          <rPr>
            <sz val="9"/>
            <rFont val="Tahoma"/>
            <family val="2"/>
          </rPr>
          <t>*1.5</t>
        </r>
      </text>
    </comment>
    <comment ref="M13" authorId="0" shapeId="0" xr:uid="{00000000-0006-0000-0000-000010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周末加班数</t>
        </r>
        <r>
          <rPr>
            <sz val="9"/>
            <rFont val="Tahoma"/>
            <family val="2"/>
          </rPr>
          <t>*1.5</t>
        </r>
      </text>
    </comment>
    <comment ref="O13" authorId="0" shapeId="0" xr:uid="{00000000-0006-0000-0000-00001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300/</t>
        </r>
        <r>
          <rPr>
            <sz val="9"/>
            <rFont val="宋体"/>
            <family val="3"/>
            <charset val="134"/>
          </rPr>
          <t xml:space="preserve">应出勤天数*实出勤天数
</t>
        </r>
      </text>
    </comment>
    <comment ref="Q13" authorId="0" shapeId="0" xr:uid="{00000000-0006-0000-0000-000012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>=</t>
        </r>
        <r>
          <rPr>
            <sz val="9"/>
            <rFont val="宋体"/>
            <family val="3"/>
            <charset val="134"/>
          </rPr>
          <t>（基本工资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family val="3"/>
            <charset val="134"/>
          </rPr>
          <t>保底工资）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*</t>
        </r>
        <r>
          <rPr>
            <sz val="9"/>
            <rFont val="宋体"/>
            <family val="3"/>
            <charset val="134"/>
          </rPr>
          <t>未出勤天数</t>
        </r>
      </text>
    </comment>
    <comment ref="E14" authorId="1" shapeId="0" xr:uid="{00000000-0006-0000-0000-000013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二级员工薪酬</t>
        </r>
      </text>
    </comment>
    <comment ref="N14" authorId="1" shapeId="0" xr:uid="{00000000-0006-0000-0000-000014000000}">
      <text>
        <r>
          <rPr>
            <b/>
            <sz val="9"/>
            <rFont val="宋体"/>
            <family val="3"/>
            <charset val="134"/>
          </rPr>
          <t>Windows 用户:
补保底差额</t>
        </r>
      </text>
    </comment>
    <comment ref="P14" authorId="1" shapeId="0" xr:uid="{00000000-0006-0000-0000-000015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全勤奖+津贴+</t>
        </r>
      </text>
    </comment>
    <comment ref="K18" authorId="0" shapeId="0" xr:uid="{00000000-0006-0000-0000-00001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平时加班数</t>
        </r>
        <r>
          <rPr>
            <sz val="9"/>
            <rFont val="Tahoma"/>
            <family val="2"/>
          </rPr>
          <t>*1.5</t>
        </r>
      </text>
    </comment>
    <comment ref="M18" authorId="0" shapeId="0" xr:uid="{00000000-0006-0000-0000-00001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周末加班数</t>
        </r>
        <r>
          <rPr>
            <sz val="9"/>
            <rFont val="Tahoma"/>
            <family val="2"/>
          </rPr>
          <t>*1.5</t>
        </r>
      </text>
    </comment>
    <comment ref="O18" authorId="0" shapeId="0" xr:uid="{00000000-0006-0000-0000-000018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300/</t>
        </r>
        <r>
          <rPr>
            <sz val="9"/>
            <rFont val="宋体"/>
            <family val="3"/>
            <charset val="134"/>
          </rPr>
          <t xml:space="preserve">应出勤天数*实出勤天数
</t>
        </r>
      </text>
    </comment>
    <comment ref="Q18" authorId="0" shapeId="0" xr:uid="{00000000-0006-0000-0000-000019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>=</t>
        </r>
        <r>
          <rPr>
            <sz val="9"/>
            <rFont val="宋体"/>
            <family val="3"/>
            <charset val="134"/>
          </rPr>
          <t>（基本工资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family val="3"/>
            <charset val="134"/>
          </rPr>
          <t>保底工资）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*</t>
        </r>
        <r>
          <rPr>
            <sz val="9"/>
            <rFont val="宋体"/>
            <family val="3"/>
            <charset val="134"/>
          </rPr>
          <t>未出勤天数</t>
        </r>
      </text>
    </comment>
    <comment ref="E19" authorId="1" shapeId="0" xr:uid="{00000000-0006-0000-0000-00001A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二级员工薪酬</t>
        </r>
      </text>
    </comment>
    <comment ref="N19" authorId="1" shapeId="0" xr:uid="{00000000-0006-0000-0000-00001B000000}">
      <text>
        <r>
          <rPr>
            <b/>
            <sz val="9"/>
            <rFont val="宋体"/>
            <family val="3"/>
            <charset val="134"/>
          </rPr>
          <t>Windows 用户:
补保底差额</t>
        </r>
      </text>
    </comment>
    <comment ref="P19" authorId="1" shapeId="0" xr:uid="{00000000-0006-0000-0000-00001C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</t>
        </r>
      </text>
    </comment>
    <comment ref="K23" authorId="0" shapeId="0" xr:uid="{00000000-0006-0000-0000-00001D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平时加班数</t>
        </r>
        <r>
          <rPr>
            <sz val="9"/>
            <rFont val="Tahoma"/>
            <family val="2"/>
          </rPr>
          <t>*1.5</t>
        </r>
      </text>
    </comment>
    <comment ref="M23" authorId="0" shapeId="0" xr:uid="{00000000-0006-0000-0000-00001E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周末加班数</t>
        </r>
        <r>
          <rPr>
            <sz val="9"/>
            <rFont val="Tahoma"/>
            <family val="2"/>
          </rPr>
          <t>*1.5</t>
        </r>
      </text>
    </comment>
    <comment ref="O23" authorId="0" shapeId="0" xr:uid="{00000000-0006-0000-0000-00001F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300/</t>
        </r>
        <r>
          <rPr>
            <sz val="9"/>
            <rFont val="宋体"/>
            <family val="3"/>
            <charset val="134"/>
          </rPr>
          <t xml:space="preserve">应出勤天数*实出勤天数
</t>
        </r>
      </text>
    </comment>
    <comment ref="Q23" authorId="0" shapeId="0" xr:uid="{00000000-0006-0000-0000-000020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>=</t>
        </r>
        <r>
          <rPr>
            <sz val="9"/>
            <rFont val="宋体"/>
            <family val="3"/>
            <charset val="134"/>
          </rPr>
          <t>（基本工资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family val="3"/>
            <charset val="134"/>
          </rPr>
          <t>保底工资）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*</t>
        </r>
        <r>
          <rPr>
            <sz val="9"/>
            <rFont val="宋体"/>
            <family val="3"/>
            <charset val="134"/>
          </rPr>
          <t>未出勤天数</t>
        </r>
      </text>
    </comment>
    <comment ref="E24" authorId="1" shapeId="0" xr:uid="{00000000-0006-0000-0000-000021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二级员工薪酬</t>
        </r>
      </text>
    </comment>
    <comment ref="N24" authorId="1" shapeId="0" xr:uid="{00000000-0006-0000-0000-000022000000}">
      <text>
        <r>
          <rPr>
            <b/>
            <sz val="9"/>
            <rFont val="宋体"/>
            <family val="3"/>
            <charset val="134"/>
          </rPr>
          <t>Windows 用户:
补保底差额</t>
        </r>
      </text>
    </comment>
    <comment ref="P24" authorId="1" shapeId="0" xr:uid="{00000000-0006-0000-0000-000023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Windows 用户</author>
  </authors>
  <commentList>
    <comment ref="K4" authorId="0" shapeId="0" xr:uid="{00000000-0006-0000-01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平时加班数</t>
        </r>
        <r>
          <rPr>
            <sz val="9"/>
            <rFont val="Tahoma"/>
            <family val="2"/>
          </rPr>
          <t>*1.5</t>
        </r>
      </text>
    </comment>
    <comment ref="M4" authorId="0" shapeId="0" xr:uid="{00000000-0006-0000-0100-000002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基本工资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/8*</t>
        </r>
        <r>
          <rPr>
            <sz val="9"/>
            <rFont val="宋体"/>
            <family val="3"/>
            <charset val="134"/>
          </rPr>
          <t>周末加班数</t>
        </r>
        <r>
          <rPr>
            <sz val="9"/>
            <rFont val="Tahoma"/>
            <family val="2"/>
          </rPr>
          <t>*1.5</t>
        </r>
      </text>
    </comment>
    <comment ref="O4" authorId="0" shapeId="0" xr:uid="{00000000-0006-0000-0100-000003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300/</t>
        </r>
        <r>
          <rPr>
            <sz val="9"/>
            <rFont val="宋体"/>
            <family val="3"/>
            <charset val="134"/>
          </rPr>
          <t xml:space="preserve">应出勤天数*实出勤天数
</t>
        </r>
      </text>
    </comment>
    <comment ref="Q4" authorId="0" shapeId="0" xr:uid="{00000000-0006-0000-01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>=</t>
        </r>
        <r>
          <rPr>
            <sz val="9"/>
            <rFont val="宋体"/>
            <family val="3"/>
            <charset val="134"/>
          </rPr>
          <t>（基本工资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family val="3"/>
            <charset val="134"/>
          </rPr>
          <t>保底工资）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*</t>
        </r>
        <r>
          <rPr>
            <sz val="9"/>
            <rFont val="宋体"/>
            <family val="3"/>
            <charset val="134"/>
          </rPr>
          <t>未出勤天数</t>
        </r>
      </text>
    </comment>
    <comment ref="E5" authorId="1" shapeId="0" xr:uid="{00000000-0006-0000-0100-000005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初级员工薪酬</t>
        </r>
      </text>
    </comment>
    <comment ref="N5" authorId="1" shapeId="0" xr:uid="{00000000-0006-0000-0100-000006000000}">
      <text>
        <r>
          <rPr>
            <b/>
            <sz val="9"/>
            <rFont val="宋体"/>
            <family val="3"/>
            <charset val="134"/>
          </rPr>
          <t>Windows 用户:
补保底差额</t>
        </r>
      </text>
    </comment>
    <comment ref="P5" authorId="1" shapeId="0" xr:uid="{00000000-0006-0000-0100-000007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焊锡补贴+全勤奖+津贴+介绍人奖金</t>
        </r>
      </text>
    </comment>
    <comment ref="E6" authorId="1" shapeId="0" xr:uid="{00000000-0006-0000-0100-000008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初级员工薪酬</t>
        </r>
      </text>
    </comment>
    <comment ref="N6" authorId="1" shapeId="0" xr:uid="{00000000-0006-0000-0100-000009000000}">
      <text>
        <r>
          <rPr>
            <b/>
            <sz val="9"/>
            <rFont val="宋体"/>
            <family val="3"/>
            <charset val="134"/>
          </rPr>
          <t>Windows 用户:
补保底差额</t>
        </r>
      </text>
    </comment>
    <comment ref="P6" authorId="1" shapeId="0" xr:uid="{00000000-0006-0000-0100-00000A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</t>
        </r>
      </text>
    </comment>
    <comment ref="E7" authorId="1" shapeId="0" xr:uid="{00000000-0006-0000-0100-00000B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二级员工薪酬</t>
        </r>
      </text>
    </comment>
    <comment ref="N7" authorId="1" shapeId="0" xr:uid="{00000000-0006-0000-0100-00000C000000}">
      <text>
        <r>
          <rPr>
            <b/>
            <sz val="9"/>
            <rFont val="宋体"/>
            <family val="3"/>
            <charset val="134"/>
          </rPr>
          <t>Windows 用户:
补保底差额</t>
        </r>
      </text>
    </comment>
    <comment ref="P7" authorId="1" shapeId="0" xr:uid="{00000000-0006-0000-0100-00000D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全勤奖+津贴+</t>
        </r>
      </text>
    </comment>
    <comment ref="E8" authorId="1" shapeId="0" xr:uid="{00000000-0006-0000-0100-00000E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二级员工薪酬</t>
        </r>
      </text>
    </comment>
    <comment ref="N8" authorId="1" shapeId="0" xr:uid="{00000000-0006-0000-0100-00000F000000}">
      <text>
        <r>
          <rPr>
            <b/>
            <sz val="9"/>
            <rFont val="宋体"/>
            <family val="3"/>
            <charset val="134"/>
          </rPr>
          <t>Windows 用户:
补保底差额</t>
        </r>
      </text>
    </comment>
    <comment ref="P8" authorId="1" shapeId="0" xr:uid="{00000000-0006-0000-0100-000010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</t>
        </r>
      </text>
    </comment>
    <comment ref="E9" authorId="1" shapeId="0" xr:uid="{00000000-0006-0000-0100-000011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二级员工薪酬</t>
        </r>
      </text>
    </comment>
    <comment ref="N9" authorId="1" shapeId="0" xr:uid="{00000000-0006-0000-0100-000012000000}">
      <text>
        <r>
          <rPr>
            <b/>
            <sz val="9"/>
            <rFont val="宋体"/>
            <family val="3"/>
            <charset val="134"/>
          </rPr>
          <t>Windows 用户:
补保底差额</t>
        </r>
      </text>
    </comment>
    <comment ref="P9" authorId="1" shapeId="0" xr:uid="{00000000-0006-0000-0100-000013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K4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焊锡补贴+全勤奖+津贴+介绍人奖金</t>
        </r>
      </text>
    </comment>
    <comment ref="K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</t>
        </r>
      </text>
    </comment>
    <comment ref="K6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全勤奖+津贴+</t>
        </r>
      </text>
    </comment>
    <comment ref="K7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</t>
        </r>
      </text>
    </comment>
    <comment ref="K8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焊锡补贴+全勤奖+津贴</t>
        </r>
      </text>
    </comment>
  </commentList>
</comments>
</file>

<file path=xl/sharedStrings.xml><?xml version="1.0" encoding="utf-8"?>
<sst xmlns="http://schemas.openxmlformats.org/spreadsheetml/2006/main" count="308" uniqueCount="77">
  <si>
    <r>
      <rPr>
        <sz val="12"/>
        <rFont val="MS Sans Serif"/>
        <family val="2"/>
      </rPr>
      <t>2021</t>
    </r>
    <r>
      <rPr>
        <sz val="12"/>
        <rFont val="宋体"/>
        <family val="3"/>
        <charset val="134"/>
      </rPr>
      <t>年</t>
    </r>
    <r>
      <rPr>
        <sz val="12"/>
        <rFont val="MS Sans Serif"/>
        <family val="2"/>
      </rPr>
      <t>09</t>
    </r>
    <r>
      <rPr>
        <sz val="12"/>
        <rFont val="宋体"/>
        <family val="3"/>
        <charset val="134"/>
      </rPr>
      <t>月份普工工资表</t>
    </r>
  </si>
  <si>
    <t>基本信息</t>
  </si>
  <si>
    <t>应发工资部分</t>
  </si>
  <si>
    <t>应扣工资部分</t>
  </si>
  <si>
    <t>实发工资</t>
  </si>
  <si>
    <t>签名</t>
  </si>
  <si>
    <t>部门</t>
  </si>
  <si>
    <t>编号</t>
  </si>
  <si>
    <t>姓 名</t>
  </si>
  <si>
    <t>入厂日</t>
  </si>
  <si>
    <t>基本工资</t>
  </si>
  <si>
    <t>绩效工资</t>
  </si>
  <si>
    <t>应出勤天数</t>
  </si>
  <si>
    <t>实际计薪天数</t>
  </si>
  <si>
    <t>日薪</t>
  </si>
  <si>
    <t>平时加班数</t>
  </si>
  <si>
    <t>平时加班费</t>
  </si>
  <si>
    <t>周末加班数</t>
  </si>
  <si>
    <t>休息加班费</t>
  </si>
  <si>
    <t>保底工资</t>
  </si>
  <si>
    <t>餐补</t>
  </si>
  <si>
    <t>津贴/奖金</t>
  </si>
  <si>
    <t>缺勤/事假</t>
  </si>
  <si>
    <t>病假</t>
  </si>
  <si>
    <t>应发合計</t>
  </si>
  <si>
    <t>免征额</t>
  </si>
  <si>
    <t>违纪</t>
  </si>
  <si>
    <t>其他</t>
  </si>
  <si>
    <t>水电</t>
  </si>
  <si>
    <t>社保</t>
  </si>
  <si>
    <t>公积金</t>
  </si>
  <si>
    <t>个税</t>
  </si>
  <si>
    <t>应扣
合计</t>
  </si>
  <si>
    <t>梁燕丽</t>
  </si>
  <si>
    <t>谢凯燕</t>
  </si>
  <si>
    <t>孔春梅</t>
  </si>
  <si>
    <t>马金花</t>
  </si>
  <si>
    <t>制造部</t>
  </si>
  <si>
    <t>者发兴</t>
  </si>
  <si>
    <r>
      <rPr>
        <sz val="10"/>
        <rFont val="宋体"/>
        <family val="3"/>
        <charset val="134"/>
      </rPr>
      <t>09</t>
    </r>
    <r>
      <rPr>
        <sz val="10"/>
        <rFont val="宋体"/>
        <family val="3"/>
        <charset val="134"/>
      </rPr>
      <t>月份普工满勤计薪天数为2</t>
    </r>
    <r>
      <rPr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天</t>
    </r>
  </si>
  <si>
    <r>
      <rPr>
        <sz val="10"/>
        <rFont val="MS Sans Serif"/>
        <family val="2"/>
      </rPr>
      <t xml:space="preserve">     </t>
    </r>
    <r>
      <rPr>
        <sz val="10"/>
        <rFont val="宋体"/>
        <family val="3"/>
        <charset val="134"/>
      </rPr>
      <t>合计：</t>
    </r>
    <r>
      <rPr>
        <sz val="10"/>
        <rFont val="MS Sans Serif"/>
        <family val="2"/>
      </rPr>
      <t>6</t>
    </r>
    <r>
      <rPr>
        <sz val="10"/>
        <rFont val="宋体"/>
        <family val="3"/>
        <charset val="134"/>
      </rPr>
      <t>人</t>
    </r>
    <r>
      <rPr>
        <sz val="10"/>
        <rFont val="MS Sans Serif"/>
        <family val="2"/>
      </rPr>
      <t xml:space="preserve"> </t>
    </r>
  </si>
  <si>
    <t>合计</t>
  </si>
  <si>
    <t>批准：</t>
  </si>
  <si>
    <t>审核：</t>
  </si>
  <si>
    <t>制表：</t>
  </si>
  <si>
    <t>深圳万德溙光电科技有限公司</t>
  </si>
  <si>
    <r>
      <rPr>
        <sz val="12"/>
        <color rgb="FF000000"/>
        <rFont val="MS Sans Serif"/>
        <family val="2"/>
      </rPr>
      <t>2021</t>
    </r>
    <r>
      <rPr>
        <sz val="12"/>
        <color rgb="FF000000"/>
        <rFont val="宋体"/>
        <family val="3"/>
        <charset val="134"/>
      </rPr>
      <t>年</t>
    </r>
    <r>
      <rPr>
        <sz val="12"/>
        <color rgb="FF000000"/>
        <rFont val="MS Sans Serif"/>
        <family val="2"/>
      </rPr>
      <t>09</t>
    </r>
    <r>
      <rPr>
        <sz val="12"/>
        <color rgb="FF000000"/>
        <rFont val="宋体"/>
        <family val="3"/>
        <charset val="134"/>
      </rPr>
      <t>月普工餐补明细表</t>
    </r>
  </si>
  <si>
    <t>姓  名</t>
  </si>
  <si>
    <t>职位</t>
  </si>
  <si>
    <t>计薪天数</t>
  </si>
  <si>
    <t>占工资7%</t>
  </si>
  <si>
    <t>实际房补</t>
  </si>
  <si>
    <t>津贴</t>
  </si>
  <si>
    <t>备注</t>
  </si>
  <si>
    <t>生产员</t>
  </si>
  <si>
    <t>合计：6人</t>
  </si>
  <si>
    <t>制表：邓诃</t>
  </si>
  <si>
    <r>
      <rPr>
        <sz val="10"/>
        <rFont val="宋体"/>
        <family val="3"/>
        <charset val="134"/>
      </rPr>
      <t>2021年0</t>
    </r>
    <r>
      <rPr>
        <sz val="10"/>
        <rFont val="宋体"/>
        <family val="3"/>
        <charset val="134"/>
      </rPr>
      <t>9</t>
    </r>
    <r>
      <rPr>
        <sz val="10"/>
        <rFont val="宋体"/>
        <family val="3"/>
        <charset val="134"/>
      </rPr>
      <t>月份个人所得税扣缴明细表</t>
    </r>
  </si>
  <si>
    <t>编  号</t>
  </si>
  <si>
    <t>职位描述</t>
  </si>
  <si>
    <t>手机号码</t>
  </si>
  <si>
    <t>身份证号码</t>
  </si>
  <si>
    <t>养老</t>
  </si>
  <si>
    <t>医疗</t>
  </si>
  <si>
    <t>失业</t>
  </si>
  <si>
    <t>所得税</t>
  </si>
  <si>
    <t>440921199002287169</t>
  </si>
  <si>
    <t>450981199211024224</t>
  </si>
  <si>
    <t>411381199104167941</t>
  </si>
  <si>
    <t>532621199406182723</t>
  </si>
  <si>
    <t>532926199508301533</t>
  </si>
  <si>
    <t xml:space="preserve">         深圳万德溙光电科技有限公司</t>
  </si>
  <si>
    <r>
      <rPr>
        <sz val="12"/>
        <color rgb="FF000000"/>
        <rFont val="宋体"/>
        <family val="3"/>
        <charset val="134"/>
        <scheme val="major"/>
      </rPr>
      <t>2021年0</t>
    </r>
    <r>
      <rPr>
        <sz val="12"/>
        <color rgb="FF000000"/>
        <rFont val="宋体"/>
        <family val="3"/>
        <charset val="134"/>
        <scheme val="major"/>
      </rPr>
      <t>9</t>
    </r>
    <r>
      <rPr>
        <sz val="12"/>
        <color rgb="FF000000"/>
        <rFont val="宋体"/>
        <family val="3"/>
        <charset val="134"/>
        <scheme val="major"/>
      </rPr>
      <t>月扣款明细表</t>
    </r>
  </si>
  <si>
    <t>伙食</t>
  </si>
  <si>
    <t>保险</t>
  </si>
  <si>
    <t>居住证</t>
  </si>
  <si>
    <r>
      <t>2021</t>
    </r>
    <r>
      <rPr>
        <sz val="12"/>
        <rFont val="宋体"/>
        <family val="3"/>
        <charset val="134"/>
      </rPr>
      <t>年</t>
    </r>
    <r>
      <rPr>
        <sz val="12"/>
        <rFont val="MS Sans Serif"/>
        <family val="2"/>
      </rPr>
      <t>09</t>
    </r>
    <r>
      <rPr>
        <sz val="12"/>
        <rFont val="宋体"/>
        <family val="3"/>
        <charset val="134"/>
      </rPr>
      <t>月份普工工资</t>
    </r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</si>
</sst>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#0.00"/>
    <numFmt numFmtId="177" formatCode="0_);\(0\)"/>
    <numFmt numFmtId="178" formatCode="0.00_ "/>
    <numFmt numFmtId="179" formatCode="#,##0.00_ "/>
    <numFmt numFmtId="180" formatCode="0.00;[Red]0.00"/>
    <numFmt numFmtId="181" formatCode="#,##0.00;[Red]#,##0.00"/>
    <numFmt numFmtId="182" formatCode="0_);[Red]\(0\)"/>
    <numFmt numFmtId="183" formatCode="0.0"/>
  </numFmts>
  <fonts count="44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"/>
      <name val="宋体"/>
      <charset val="134"/>
      <scheme val="minor"/>
    </font>
    <font>
      <sz val="10"/>
      <name val="Tahoma"/>
      <family val="2"/>
    </font>
    <font>
      <sz val="9"/>
      <color theme="1"/>
      <name val="宋体"/>
      <charset val="134"/>
    </font>
    <font>
      <sz val="11"/>
      <color theme="1"/>
      <name val="华文楷体"/>
      <charset val="134"/>
    </font>
    <font>
      <sz val="11"/>
      <name val="华文楷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12"/>
      <color rgb="FF000000"/>
      <name val="宋体"/>
      <family val="3"/>
      <charset val="134"/>
      <scheme val="major"/>
    </font>
    <font>
      <sz val="12"/>
      <color indexed="8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1"/>
      <color indexed="8"/>
      <name val="宋体"/>
      <family val="3"/>
      <charset val="134"/>
      <scheme val="major"/>
    </font>
    <font>
      <sz val="10"/>
      <color rgb="FF000000"/>
      <name val="宋体"/>
      <family val="3"/>
      <charset val="134"/>
    </font>
    <font>
      <sz val="12"/>
      <name val="宋体"/>
      <family val="3"/>
      <charset val="134"/>
      <scheme val="minor"/>
    </font>
    <font>
      <sz val="16"/>
      <name val="宋体"/>
      <family val="3"/>
      <charset val="134"/>
    </font>
    <font>
      <sz val="9"/>
      <color theme="1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6"/>
      <color indexed="8"/>
      <name val="宋体"/>
      <family val="3"/>
      <charset val="134"/>
    </font>
    <font>
      <sz val="12"/>
      <color rgb="FF000000"/>
      <name val="MS Sans Serif"/>
      <family val="1"/>
    </font>
    <font>
      <sz val="12"/>
      <color indexed="8"/>
      <name val="MS Sans Serif"/>
      <family val="2"/>
    </font>
    <font>
      <sz val="11"/>
      <name val="宋体"/>
      <family val="3"/>
      <charset val="134"/>
      <scheme val="minor"/>
    </font>
    <font>
      <sz val="12"/>
      <name val="MS Sans Serif"/>
      <family val="2"/>
    </font>
    <font>
      <sz val="10"/>
      <name val="MS Sans Serif"/>
      <family val="2"/>
    </font>
    <font>
      <sz val="11"/>
      <name val="Tahoma"/>
      <family val="2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MS Sans Serif"/>
      <family val="2"/>
    </font>
    <font>
      <sz val="12"/>
      <color rgb="FF00000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color rgb="FF000000"/>
      <name val="MS Sans Serif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4" fillId="0" borderId="0">
      <alignment vertical="center"/>
    </xf>
    <xf numFmtId="177" fontId="3" fillId="0" borderId="0" applyBorder="0"/>
    <xf numFmtId="0" fontId="34" fillId="0" borderId="0">
      <alignment vertical="center"/>
    </xf>
    <xf numFmtId="0" fontId="34" fillId="0" borderId="0">
      <alignment vertical="center"/>
    </xf>
    <xf numFmtId="43" fontId="3" fillId="0" borderId="0" applyFont="0" applyFill="0" applyBorder="0" applyAlignment="0" applyProtection="0"/>
    <xf numFmtId="0" fontId="3" fillId="0" borderId="0"/>
    <xf numFmtId="0" fontId="34" fillId="0" borderId="0">
      <alignment vertical="center"/>
    </xf>
  </cellStyleXfs>
  <cellXfs count="162">
    <xf numFmtId="0" fontId="0" fillId="0" borderId="0" xfId="0">
      <alignment vertical="center"/>
    </xf>
    <xf numFmtId="0" fontId="1" fillId="0" borderId="0" xfId="0" applyFont="1" applyAlignment="1"/>
    <xf numFmtId="0" fontId="0" fillId="2" borderId="0" xfId="0" applyFill="1" applyAlignment="1"/>
    <xf numFmtId="0" fontId="0" fillId="0" borderId="0" xfId="0" applyAlignment="1"/>
    <xf numFmtId="0" fontId="4" fillId="0" borderId="1" xfId="6" applyFont="1" applyFill="1" applyBorder="1" applyAlignment="1">
      <alignment horizontal="center" vertical="center"/>
    </xf>
    <xf numFmtId="0" fontId="4" fillId="0" borderId="1" xfId="11" applyFont="1" applyFill="1" applyBorder="1" applyAlignment="1">
      <alignment horizontal="center" vertical="center"/>
    </xf>
    <xf numFmtId="0" fontId="2" fillId="0" borderId="1" xfId="11" applyFont="1" applyFill="1" applyBorder="1" applyAlignment="1">
      <alignment horizontal="center" vertical="center"/>
    </xf>
    <xf numFmtId="14" fontId="5" fillId="2" borderId="1" xfId="6" applyNumberFormat="1" applyFont="1" applyFill="1" applyBorder="1" applyAlignment="1">
      <alignment horizontal="center" vertical="center"/>
    </xf>
    <xf numFmtId="2" fontId="1" fillId="0" borderId="1" xfId="11" applyNumberFormat="1" applyFont="1" applyFill="1" applyBorder="1" applyAlignment="1">
      <alignment horizontal="center" vertical="center"/>
    </xf>
    <xf numFmtId="2" fontId="1" fillId="3" borderId="1" xfId="11" applyNumberFormat="1" applyFont="1" applyFill="1" applyBorder="1" applyAlignment="1">
      <alignment horizontal="center" vertical="center"/>
    </xf>
    <xf numFmtId="4" fontId="1" fillId="0" borderId="1" xfId="11" applyNumberFormat="1" applyFont="1" applyFill="1" applyBorder="1" applyAlignment="1">
      <alignment horizontal="center" vertical="center"/>
    </xf>
    <xf numFmtId="0" fontId="7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 applyAlignment="1">
      <alignment vertical="center"/>
    </xf>
    <xf numFmtId="0" fontId="0" fillId="0" borderId="0" xfId="0" applyFill="1" applyAlignment="1"/>
    <xf numFmtId="0" fontId="9" fillId="0" borderId="0" xfId="0" applyFont="1" applyFill="1" applyAlignment="1"/>
    <xf numFmtId="0" fontId="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4" fontId="2" fillId="0" borderId="1" xfId="11" applyNumberFormat="1" applyFont="1" applyFill="1" applyBorder="1" applyAlignment="1">
      <alignment horizontal="center" vertical="center"/>
    </xf>
    <xf numFmtId="4" fontId="16" fillId="0" borderId="2" xfId="0" applyNumberFormat="1" applyFont="1" applyFill="1" applyBorder="1" applyAlignment="1">
      <alignment horizontal="center" vertical="center"/>
    </xf>
    <xf numFmtId="178" fontId="17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/>
    <xf numFmtId="2" fontId="15" fillId="0" borderId="0" xfId="0" applyNumberFormat="1" applyFont="1" applyFill="1" applyAlignment="1">
      <alignment horizontal="left"/>
    </xf>
    <xf numFmtId="4" fontId="15" fillId="0" borderId="0" xfId="0" applyNumberFormat="1" applyFont="1" applyFill="1" applyAlignment="1">
      <alignment horizontal="left"/>
    </xf>
    <xf numFmtId="2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2" fontId="16" fillId="0" borderId="5" xfId="0" applyNumberFormat="1" applyFont="1" applyFill="1" applyBorder="1" applyAlignment="1">
      <alignment horizontal="center" vertical="center"/>
    </xf>
    <xf numFmtId="4" fontId="15" fillId="0" borderId="1" xfId="11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4" fontId="15" fillId="0" borderId="0" xfId="0" applyNumberFormat="1" applyFont="1" applyFill="1" applyAlignment="1"/>
    <xf numFmtId="0" fontId="2" fillId="0" borderId="0" xfId="0" applyFont="1" applyAlignment="1"/>
    <xf numFmtId="0" fontId="18" fillId="0" borderId="0" xfId="0" applyFont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49" fontId="20" fillId="2" borderId="2" xfId="0" applyNumberFormat="1" applyFont="1" applyFill="1" applyBorder="1" applyAlignment="1">
      <alignment horizontal="left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1" fillId="0" borderId="0" xfId="2" applyFont="1" applyAlignment="1">
      <alignment horizontal="center"/>
    </xf>
    <xf numFmtId="49" fontId="21" fillId="0" borderId="0" xfId="2" applyNumberFormat="1" applyFont="1" applyAlignment="1">
      <alignment horizontal="center"/>
    </xf>
    <xf numFmtId="178" fontId="21" fillId="0" borderId="0" xfId="2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3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49" fontId="23" fillId="0" borderId="0" xfId="2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2" fillId="2" borderId="3" xfId="0" applyFont="1" applyFill="1" applyBorder="1" applyAlignment="1">
      <alignment horizontal="center"/>
    </xf>
    <xf numFmtId="176" fontId="12" fillId="2" borderId="5" xfId="0" applyNumberFormat="1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179" fontId="12" fillId="2" borderId="2" xfId="0" applyNumberFormat="1" applyFont="1" applyFill="1" applyBorder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0" fontId="3" fillId="0" borderId="0" xfId="0" applyFont="1" applyAlignment="1"/>
    <xf numFmtId="178" fontId="3" fillId="0" borderId="0" xfId="0" applyNumberFormat="1" applyFont="1" applyAlignment="1"/>
    <xf numFmtId="2" fontId="21" fillId="3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179" fontId="23" fillId="0" borderId="0" xfId="0" applyNumberFormat="1" applyFont="1" applyAlignment="1">
      <alignment horizontal="center"/>
    </xf>
    <xf numFmtId="2" fontId="23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2" fontId="0" fillId="0" borderId="0" xfId="0" applyNumberFormat="1" applyFill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 wrapText="1"/>
    </xf>
    <xf numFmtId="14" fontId="5" fillId="0" borderId="1" xfId="6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/>
    </xf>
    <xf numFmtId="2" fontId="2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3" fillId="0" borderId="0" xfId="1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2" fontId="2" fillId="0" borderId="0" xfId="0" applyNumberFormat="1" applyFont="1" applyFill="1" applyBorder="1" applyAlignment="1">
      <alignment horizontal="right" vertical="center"/>
    </xf>
    <xf numFmtId="0" fontId="24" fillId="0" borderId="0" xfId="0" applyFont="1" applyFill="1" applyAlignment="1">
      <alignment horizontal="center"/>
    </xf>
    <xf numFmtId="0" fontId="24" fillId="0" borderId="0" xfId="0" applyFont="1" applyFill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2" fontId="23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/>
    </xf>
    <xf numFmtId="178" fontId="2" fillId="0" borderId="0" xfId="0" applyNumberFormat="1" applyFont="1" applyFill="1" applyAlignment="1">
      <alignment horizontal="left" vertical="center"/>
    </xf>
    <xf numFmtId="2" fontId="24" fillId="0" borderId="0" xfId="0" applyNumberFormat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/>
    </xf>
    <xf numFmtId="2" fontId="24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/>
    <xf numFmtId="0" fontId="4" fillId="2" borderId="0" xfId="0" applyFont="1" applyFill="1">
      <alignment vertical="center"/>
    </xf>
    <xf numFmtId="0" fontId="28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18" fillId="2" borderId="0" xfId="0" applyFont="1" applyFill="1" applyAlignment="1">
      <alignment horizontal="center" vertical="center"/>
    </xf>
    <xf numFmtId="180" fontId="18" fillId="2" borderId="0" xfId="0" applyNumberFormat="1" applyFont="1" applyFill="1">
      <alignment vertical="center"/>
    </xf>
    <xf numFmtId="0" fontId="2" fillId="2" borderId="1" xfId="11" applyFont="1" applyFill="1" applyBorder="1" applyAlignment="1">
      <alignment horizontal="center" vertical="center"/>
    </xf>
    <xf numFmtId="43" fontId="2" fillId="2" borderId="1" xfId="10" applyFont="1" applyFill="1" applyBorder="1" applyAlignment="1">
      <alignment horizontal="center" vertical="center"/>
    </xf>
    <xf numFmtId="0" fontId="2" fillId="2" borderId="1" xfId="11" applyFont="1" applyFill="1" applyBorder="1" applyAlignment="1">
      <alignment horizontal="center" vertical="center" wrapText="1"/>
    </xf>
    <xf numFmtId="0" fontId="28" fillId="0" borderId="1" xfId="6" applyFont="1" applyFill="1" applyBorder="1" applyAlignment="1">
      <alignment horizontal="center" vertical="center"/>
    </xf>
    <xf numFmtId="0" fontId="28" fillId="2" borderId="1" xfId="11" applyFont="1" applyFill="1" applyBorder="1" applyAlignment="1">
      <alignment horizontal="center" vertical="center"/>
    </xf>
    <xf numFmtId="0" fontId="1" fillId="0" borderId="1" xfId="11" applyFont="1" applyFill="1" applyBorder="1" applyAlignment="1">
      <alignment horizontal="center" vertical="center"/>
    </xf>
    <xf numFmtId="14" fontId="31" fillId="2" borderId="1" xfId="6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11" applyNumberFormat="1" applyFont="1" applyFill="1" applyBorder="1" applyAlignment="1">
      <alignment horizontal="center" vertical="center"/>
    </xf>
    <xf numFmtId="0" fontId="30" fillId="2" borderId="0" xfId="11" applyFont="1" applyFill="1" applyAlignment="1">
      <alignment horizontal="center" vertical="center"/>
    </xf>
    <xf numFmtId="181" fontId="2" fillId="2" borderId="0" xfId="11" applyNumberFormat="1" applyFont="1" applyFill="1" applyAlignment="1">
      <alignment horizontal="center" vertical="center"/>
    </xf>
    <xf numFmtId="43" fontId="2" fillId="2" borderId="0" xfId="10" applyFont="1" applyFill="1" applyAlignment="1">
      <alignment horizontal="center" vertical="center"/>
    </xf>
    <xf numFmtId="0" fontId="2" fillId="2" borderId="0" xfId="11" applyFont="1" applyFill="1" applyAlignment="1">
      <alignment horizontal="center" vertical="center"/>
    </xf>
    <xf numFmtId="182" fontId="2" fillId="2" borderId="0" xfId="11" applyNumberFormat="1" applyFont="1" applyFill="1" applyAlignment="1">
      <alignment horizontal="center" vertical="center"/>
    </xf>
    <xf numFmtId="0" fontId="4" fillId="2" borderId="0" xfId="6" applyFont="1" applyFill="1" applyBorder="1" applyAlignment="1">
      <alignment horizontal="center" vertical="center"/>
    </xf>
    <xf numFmtId="2" fontId="4" fillId="2" borderId="0" xfId="0" applyNumberFormat="1" applyFont="1" applyFill="1">
      <alignment vertical="center"/>
    </xf>
    <xf numFmtId="0" fontId="4" fillId="2" borderId="0" xfId="0" applyFont="1" applyFill="1" applyAlignment="1">
      <alignment horizontal="center" vertical="center"/>
    </xf>
    <xf numFmtId="183" fontId="1" fillId="2" borderId="1" xfId="11" applyNumberFormat="1" applyFont="1" applyFill="1" applyBorder="1" applyAlignment="1">
      <alignment horizontal="center" vertical="center"/>
    </xf>
    <xf numFmtId="2" fontId="2" fillId="2" borderId="0" xfId="11" applyNumberFormat="1" applyFont="1" applyFill="1" applyAlignment="1">
      <alignment horizontal="center" vertical="center"/>
    </xf>
    <xf numFmtId="0" fontId="30" fillId="2" borderId="1" xfId="11" applyFont="1" applyFill="1" applyBorder="1" applyAlignment="1">
      <alignment horizontal="center"/>
    </xf>
    <xf numFmtId="0" fontId="2" fillId="2" borderId="3" xfId="11" applyFont="1" applyFill="1" applyBorder="1" applyAlignment="1">
      <alignment horizontal="center" vertical="center"/>
    </xf>
    <xf numFmtId="2" fontId="32" fillId="2" borderId="1" xfId="11" applyNumberFormat="1" applyFont="1" applyFill="1" applyBorder="1" applyAlignment="1">
      <alignment horizontal="center" vertical="center"/>
    </xf>
    <xf numFmtId="4" fontId="2" fillId="2" borderId="0" xfId="11" applyNumberFormat="1" applyFont="1" applyFill="1" applyAlignment="1">
      <alignment horizontal="center" vertical="center"/>
    </xf>
    <xf numFmtId="43" fontId="4" fillId="2" borderId="0" xfId="0" applyNumberFormat="1" applyFont="1" applyFill="1">
      <alignment vertical="center"/>
    </xf>
    <xf numFmtId="180" fontId="4" fillId="2" borderId="1" xfId="11" applyNumberFormat="1" applyFont="1" applyFill="1" applyBorder="1" applyAlignment="1">
      <alignment horizontal="center" vertical="center"/>
    </xf>
    <xf numFmtId="0" fontId="2" fillId="2" borderId="3" xfId="11" applyFont="1" applyFill="1" applyBorder="1" applyAlignment="1">
      <alignment horizontal="center" vertical="center" wrapText="1"/>
    </xf>
    <xf numFmtId="4" fontId="1" fillId="2" borderId="1" xfId="11" applyNumberFormat="1" applyFont="1" applyFill="1" applyBorder="1" applyAlignment="1">
      <alignment horizontal="center" vertical="center"/>
    </xf>
    <xf numFmtId="178" fontId="33" fillId="0" borderId="1" xfId="0" applyNumberFormat="1" applyFont="1" applyBorder="1" applyAlignment="1">
      <alignment horizontal="center" vertical="center"/>
    </xf>
    <xf numFmtId="0" fontId="1" fillId="2" borderId="1" xfId="11" applyFont="1" applyFill="1" applyBorder="1" applyAlignment="1">
      <alignment horizontal="center" vertical="center"/>
    </xf>
    <xf numFmtId="180" fontId="4" fillId="2" borderId="0" xfId="11" applyNumberFormat="1" applyFont="1" applyFill="1" applyBorder="1" applyAlignment="1">
      <alignment horizontal="center" vertical="center"/>
    </xf>
    <xf numFmtId="180" fontId="4" fillId="2" borderId="0" xfId="0" applyNumberFormat="1" applyFont="1" applyFill="1">
      <alignment vertical="center"/>
    </xf>
    <xf numFmtId="4" fontId="4" fillId="2" borderId="0" xfId="0" applyNumberFormat="1" applyFont="1" applyFill="1">
      <alignment vertical="center"/>
    </xf>
    <xf numFmtId="179" fontId="4" fillId="2" borderId="0" xfId="0" applyNumberFormat="1" applyFont="1" applyFill="1">
      <alignment vertical="center"/>
    </xf>
    <xf numFmtId="43" fontId="18" fillId="2" borderId="0" xfId="0" applyNumberFormat="1" applyFont="1" applyFill="1">
      <alignment vertical="center"/>
    </xf>
    <xf numFmtId="0" fontId="29" fillId="2" borderId="0" xfId="11" applyFont="1" applyFill="1" applyAlignment="1">
      <alignment horizontal="center"/>
    </xf>
    <xf numFmtId="0" fontId="2" fillId="2" borderId="2" xfId="11" applyFont="1" applyFill="1" applyBorder="1" applyAlignment="1">
      <alignment horizontal="center" vertical="center"/>
    </xf>
    <xf numFmtId="0" fontId="2" fillId="2" borderId="4" xfId="11" applyFont="1" applyFill="1" applyBorder="1" applyAlignment="1">
      <alignment horizontal="center" vertical="center"/>
    </xf>
    <xf numFmtId="0" fontId="2" fillId="2" borderId="5" xfId="11" applyFont="1" applyFill="1" applyBorder="1" applyAlignment="1">
      <alignment horizontal="center" vertical="center"/>
    </xf>
    <xf numFmtId="0" fontId="30" fillId="2" borderId="4" xfId="1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3" xfId="11" applyFont="1" applyFill="1" applyBorder="1" applyAlignment="1">
      <alignment horizontal="center" vertical="center"/>
    </xf>
    <xf numFmtId="0" fontId="2" fillId="2" borderId="8" xfId="11" applyFont="1" applyFill="1" applyBorder="1" applyAlignment="1">
      <alignment horizontal="center"/>
    </xf>
    <xf numFmtId="0" fontId="3" fillId="2" borderId="6" xfId="11" applyFont="1" applyFill="1" applyBorder="1" applyAlignment="1">
      <alignment horizontal="center"/>
    </xf>
    <xf numFmtId="0" fontId="29" fillId="2" borderId="6" xfId="11" applyFont="1" applyFill="1" applyBorder="1" applyAlignment="1">
      <alignment horizontal="center"/>
    </xf>
    <xf numFmtId="0" fontId="2" fillId="2" borderId="7" xfId="11" applyFont="1" applyFill="1" applyBorder="1" applyAlignment="1">
      <alignment horizontal="left" vertical="center" wrapText="1"/>
    </xf>
    <xf numFmtId="0" fontId="3" fillId="2" borderId="0" xfId="1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6" fillId="0" borderId="6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6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</cellXfs>
  <cellStyles count="13">
    <cellStyle name="常规" xfId="0" builtinId="0"/>
    <cellStyle name="常规 14" xfId="5" xr:uid="{00000000-0005-0000-0000-000001000000}"/>
    <cellStyle name="常规 16" xfId="4" xr:uid="{00000000-0005-0000-0000-000002000000}"/>
    <cellStyle name="常规 2" xfId="6" xr:uid="{00000000-0005-0000-0000-000003000000}"/>
    <cellStyle name="常规 2 8" xfId="7" xr:uid="{00000000-0005-0000-0000-000004000000}"/>
    <cellStyle name="常规 27" xfId="3" xr:uid="{00000000-0005-0000-0000-000005000000}"/>
    <cellStyle name="常规 3" xfId="8" xr:uid="{00000000-0005-0000-0000-000006000000}"/>
    <cellStyle name="常规 4" xfId="9" xr:uid="{00000000-0005-0000-0000-000007000000}"/>
    <cellStyle name="常规 5" xfId="11" xr:uid="{00000000-0005-0000-0000-000008000000}"/>
    <cellStyle name="常规 7" xfId="12" xr:uid="{00000000-0005-0000-0000-000009000000}"/>
    <cellStyle name="常规 8" xfId="1" xr:uid="{00000000-0005-0000-0000-00000A000000}"/>
    <cellStyle name="常规 9" xfId="2" xr:uid="{00000000-0005-0000-0000-00000B000000}"/>
    <cellStyle name="千位分隔 2" xfId="10" xr:uid="{00000000-0005-0000-0000-00000C000000}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533400</xdr:colOff>
      <xdr:row>10</xdr:row>
      <xdr:rowOff>38100</xdr:rowOff>
    </xdr:from>
    <xdr:to>
      <xdr:col>28</xdr:col>
      <xdr:colOff>16510</xdr:colOff>
      <xdr:row>13</xdr:row>
      <xdr:rowOff>62230</xdr:rowOff>
    </xdr:to>
    <xdr:pic>
      <xdr:nvPicPr>
        <xdr:cNvPr id="2" name="图片 1" descr="签名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001875" y="4476750"/>
          <a:ext cx="540385" cy="567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390525</xdr:colOff>
      <xdr:row>9</xdr:row>
      <xdr:rowOff>85725</xdr:rowOff>
    </xdr:from>
    <xdr:to>
      <xdr:col>10</xdr:col>
      <xdr:colOff>207645</xdr:colOff>
      <xdr:row>12</xdr:row>
      <xdr:rowOff>161925</xdr:rowOff>
    </xdr:to>
    <xdr:pic>
      <xdr:nvPicPr>
        <xdr:cNvPr id="2" name="图片 1" descr="签名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9175" y="1704975"/>
          <a:ext cx="51244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10</xdr:row>
      <xdr:rowOff>19050</xdr:rowOff>
    </xdr:from>
    <xdr:to>
      <xdr:col>12</xdr:col>
      <xdr:colOff>463550</xdr:colOff>
      <xdr:row>13</xdr:row>
      <xdr:rowOff>57150</xdr:rowOff>
    </xdr:to>
    <xdr:pic>
      <xdr:nvPicPr>
        <xdr:cNvPr id="2" name="图片 1" descr="签名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91425" y="2527935"/>
          <a:ext cx="644525" cy="695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361950</xdr:colOff>
      <xdr:row>9</xdr:row>
      <xdr:rowOff>142875</xdr:rowOff>
    </xdr:from>
    <xdr:to>
      <xdr:col>10</xdr:col>
      <xdr:colOff>92710</xdr:colOff>
      <xdr:row>12</xdr:row>
      <xdr:rowOff>66675</xdr:rowOff>
    </xdr:to>
    <xdr:pic>
      <xdr:nvPicPr>
        <xdr:cNvPr id="2" name="图片 1" descr="签名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29275" y="1905000"/>
          <a:ext cx="52133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5"/>
  <sheetViews>
    <sheetView tabSelected="1" workbookViewId="0">
      <pane xSplit="4" ySplit="3" topLeftCell="E4" activePane="bottomRight" state="frozen"/>
      <selection pane="topRight"/>
      <selection pane="bottomLeft"/>
      <selection pane="bottomRight" activeCell="G45" sqref="G45"/>
    </sheetView>
  </sheetViews>
  <sheetFormatPr defaultColWidth="9" defaultRowHeight="19.5" customHeight="1" x14ac:dyDescent="0.3"/>
  <cols>
    <col min="1" max="1" width="10.1328125" style="99" hidden="1" customWidth="1"/>
    <col min="2" max="2" width="7.3984375" style="99" customWidth="1"/>
    <col min="3" max="3" width="9.1328125" style="99" customWidth="1"/>
    <col min="4" max="4" width="11" style="99" customWidth="1"/>
    <col min="5" max="5" width="10.1328125" style="99" customWidth="1"/>
    <col min="6" max="6" width="8.46484375" style="99" customWidth="1"/>
    <col min="7" max="7" width="6.86328125" style="99" customWidth="1"/>
    <col min="8" max="8" width="7.59765625" style="100" customWidth="1"/>
    <col min="9" max="9" width="4.59765625" style="99" hidden="1" customWidth="1"/>
    <col min="10" max="10" width="6.73046875" style="99" customWidth="1"/>
    <col min="11" max="11" width="8.59765625" style="99" customWidth="1"/>
    <col min="12" max="12" width="5.46484375" style="99" customWidth="1"/>
    <col min="13" max="13" width="8.1328125" style="99" customWidth="1"/>
    <col min="14" max="14" width="8.73046875" style="99" customWidth="1"/>
    <col min="15" max="15" width="8" style="99" customWidth="1"/>
    <col min="16" max="17" width="9" style="99" customWidth="1"/>
    <col min="18" max="18" width="8.73046875" style="99" customWidth="1"/>
    <col min="19" max="19" width="12.265625" style="99" customWidth="1"/>
    <col min="20" max="22" width="8.59765625" style="99" hidden="1" customWidth="1"/>
    <col min="23" max="23" width="8.59765625" style="99" customWidth="1"/>
    <col min="24" max="24" width="8.86328125" style="99" customWidth="1"/>
    <col min="25" max="25" width="8.46484375" style="99" customWidth="1"/>
    <col min="26" max="26" width="9.1328125" style="101" customWidth="1"/>
    <col min="27" max="27" width="9.3984375" style="99" customWidth="1"/>
    <col min="28" max="28" width="13.86328125" style="99" customWidth="1"/>
    <col min="29" max="16384" width="9" style="99"/>
  </cols>
  <sheetData>
    <row r="1" spans="1:28" ht="19.5" customHeight="1" x14ac:dyDescent="0.45">
      <c r="A1" s="136" t="s">
        <v>76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spans="1:28" s="97" customFormat="1" ht="19.5" customHeight="1" x14ac:dyDescent="0.35">
      <c r="A2" s="137" t="s">
        <v>1</v>
      </c>
      <c r="B2" s="138"/>
      <c r="C2" s="138"/>
      <c r="D2" s="139"/>
      <c r="E2" s="137" t="s">
        <v>2</v>
      </c>
      <c r="F2" s="138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  <c r="T2" s="121"/>
      <c r="U2" s="138" t="s">
        <v>3</v>
      </c>
      <c r="V2" s="138"/>
      <c r="W2" s="138"/>
      <c r="X2" s="138"/>
      <c r="Y2" s="138"/>
      <c r="Z2" s="138"/>
      <c r="AA2" s="141"/>
      <c r="AB2" s="142" t="s">
        <v>4</v>
      </c>
    </row>
    <row r="3" spans="1:28" s="97" customFormat="1" ht="19.5" customHeight="1" x14ac:dyDescent="0.3">
      <c r="A3" s="102" t="s">
        <v>6</v>
      </c>
      <c r="B3" s="102" t="s">
        <v>7</v>
      </c>
      <c r="C3" s="102" t="s">
        <v>8</v>
      </c>
      <c r="D3" s="102" t="s">
        <v>9</v>
      </c>
      <c r="E3" s="102" t="s">
        <v>10</v>
      </c>
      <c r="F3" s="103" t="s">
        <v>11</v>
      </c>
      <c r="G3" s="104" t="s">
        <v>12</v>
      </c>
      <c r="H3" s="104" t="s">
        <v>13</v>
      </c>
      <c r="I3" s="102" t="s">
        <v>14</v>
      </c>
      <c r="J3" s="104" t="s">
        <v>15</v>
      </c>
      <c r="K3" s="104" t="s">
        <v>16</v>
      </c>
      <c r="L3" s="104" t="s">
        <v>17</v>
      </c>
      <c r="M3" s="104" t="s">
        <v>18</v>
      </c>
      <c r="N3" s="102" t="s">
        <v>19</v>
      </c>
      <c r="O3" s="102" t="s">
        <v>20</v>
      </c>
      <c r="P3" s="102" t="s">
        <v>21</v>
      </c>
      <c r="Q3" s="102" t="s">
        <v>22</v>
      </c>
      <c r="R3" s="102" t="s">
        <v>23</v>
      </c>
      <c r="S3" s="122" t="s">
        <v>24</v>
      </c>
      <c r="T3" s="102" t="s">
        <v>25</v>
      </c>
      <c r="U3" s="102" t="s">
        <v>26</v>
      </c>
      <c r="V3" s="102" t="s">
        <v>27</v>
      </c>
      <c r="W3" s="102" t="s">
        <v>28</v>
      </c>
      <c r="X3" s="102" t="s">
        <v>29</v>
      </c>
      <c r="Y3" s="102" t="s">
        <v>30</v>
      </c>
      <c r="Z3" s="126" t="s">
        <v>31</v>
      </c>
      <c r="AA3" s="127" t="s">
        <v>32</v>
      </c>
      <c r="AB3" s="143"/>
    </row>
    <row r="4" spans="1:28" s="98" customFormat="1" ht="34.5" customHeight="1" x14ac:dyDescent="0.3">
      <c r="A4" s="105"/>
      <c r="B4" s="106">
        <v>9045</v>
      </c>
      <c r="C4" s="107">
        <v>1223</v>
      </c>
      <c r="D4" s="108">
        <v>44195</v>
      </c>
      <c r="E4" s="109">
        <v>2200</v>
      </c>
      <c r="F4" s="109">
        <v>0</v>
      </c>
      <c r="G4" s="110">
        <v>23</v>
      </c>
      <c r="H4" s="8">
        <v>23</v>
      </c>
      <c r="I4" s="110"/>
      <c r="J4" s="119">
        <v>40.5</v>
      </c>
      <c r="K4" s="8">
        <f>ROUND(E4/G4/8*J4*1.5,2)</f>
        <v>726.36</v>
      </c>
      <c r="L4" s="119">
        <v>8</v>
      </c>
      <c r="M4" s="8">
        <f>ROUND(E4/G4/8*L4*2,2)</f>
        <v>191.3</v>
      </c>
      <c r="N4" s="8">
        <f>ROUND(1200/G4*H4-K4-M4,2)</f>
        <v>282.33999999999997</v>
      </c>
      <c r="O4" s="8">
        <f>ROUND(300/G4*H4,2)</f>
        <v>300</v>
      </c>
      <c r="P4" s="8">
        <f>200+100+100+500</f>
        <v>900</v>
      </c>
      <c r="Q4" s="8">
        <f>ROUND(2200/G4*(G4-H4),2)</f>
        <v>0</v>
      </c>
      <c r="R4" s="110">
        <v>0</v>
      </c>
      <c r="S4" s="10">
        <v>4600</v>
      </c>
      <c r="T4" s="110">
        <v>5000</v>
      </c>
      <c r="U4" s="110">
        <v>0</v>
      </c>
      <c r="V4" s="110">
        <v>0</v>
      </c>
      <c r="W4" s="110">
        <v>0</v>
      </c>
      <c r="X4" s="10">
        <v>205.84</v>
      </c>
      <c r="Y4" s="128">
        <v>110</v>
      </c>
      <c r="Z4" s="129">
        <v>0</v>
      </c>
      <c r="AA4" s="10">
        <f>U4+V4+W4+X4+Y4+Z4</f>
        <v>315.84000000000003</v>
      </c>
      <c r="AB4" s="10">
        <f>S4-AA4</f>
        <v>4284.16</v>
      </c>
    </row>
    <row r="5" spans="1:28" s="98" customFormat="1" ht="19.5" customHeight="1" x14ac:dyDescent="0.45">
      <c r="A5" s="144"/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</row>
    <row r="6" spans="1:28" s="98" customFormat="1" ht="19.5" customHeight="1" x14ac:dyDescent="0.45">
      <c r="A6" s="136" t="s">
        <v>76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</row>
    <row r="7" spans="1:28" s="98" customFormat="1" ht="19.5" customHeight="1" x14ac:dyDescent="0.35">
      <c r="A7" s="137" t="s">
        <v>1</v>
      </c>
      <c r="B7" s="138"/>
      <c r="C7" s="138"/>
      <c r="D7" s="139"/>
      <c r="E7" s="137" t="s">
        <v>2</v>
      </c>
      <c r="F7" s="138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  <c r="T7" s="121"/>
      <c r="U7" s="138" t="s">
        <v>3</v>
      </c>
      <c r="V7" s="138"/>
      <c r="W7" s="138"/>
      <c r="X7" s="138"/>
      <c r="Y7" s="138"/>
      <c r="Z7" s="138"/>
      <c r="AA7" s="141"/>
      <c r="AB7" s="142" t="s">
        <v>4</v>
      </c>
    </row>
    <row r="8" spans="1:28" s="98" customFormat="1" ht="19.5" customHeight="1" x14ac:dyDescent="0.3">
      <c r="A8" s="102" t="s">
        <v>6</v>
      </c>
      <c r="B8" s="102" t="s">
        <v>7</v>
      </c>
      <c r="C8" s="102" t="s">
        <v>8</v>
      </c>
      <c r="D8" s="102" t="s">
        <v>9</v>
      </c>
      <c r="E8" s="102" t="s">
        <v>10</v>
      </c>
      <c r="F8" s="103" t="s">
        <v>11</v>
      </c>
      <c r="G8" s="104" t="s">
        <v>12</v>
      </c>
      <c r="H8" s="104" t="s">
        <v>13</v>
      </c>
      <c r="I8" s="102" t="s">
        <v>14</v>
      </c>
      <c r="J8" s="104" t="s">
        <v>15</v>
      </c>
      <c r="K8" s="104" t="s">
        <v>16</v>
      </c>
      <c r="L8" s="104" t="s">
        <v>17</v>
      </c>
      <c r="M8" s="104" t="s">
        <v>18</v>
      </c>
      <c r="N8" s="102" t="s">
        <v>19</v>
      </c>
      <c r="O8" s="102" t="s">
        <v>20</v>
      </c>
      <c r="P8" s="102" t="s">
        <v>21</v>
      </c>
      <c r="Q8" s="102" t="s">
        <v>22</v>
      </c>
      <c r="R8" s="102" t="s">
        <v>23</v>
      </c>
      <c r="S8" s="122" t="s">
        <v>24</v>
      </c>
      <c r="T8" s="102" t="s">
        <v>25</v>
      </c>
      <c r="U8" s="102" t="s">
        <v>26</v>
      </c>
      <c r="V8" s="102" t="s">
        <v>27</v>
      </c>
      <c r="W8" s="102" t="s">
        <v>28</v>
      </c>
      <c r="X8" s="102" t="s">
        <v>29</v>
      </c>
      <c r="Y8" s="102" t="s">
        <v>30</v>
      </c>
      <c r="Z8" s="126" t="s">
        <v>31</v>
      </c>
      <c r="AA8" s="127" t="s">
        <v>32</v>
      </c>
      <c r="AB8" s="143"/>
    </row>
    <row r="9" spans="1:28" ht="33" customHeight="1" x14ac:dyDescent="0.3">
      <c r="A9" s="105"/>
      <c r="B9" s="106">
        <v>9046</v>
      </c>
      <c r="C9" s="107">
        <v>445</v>
      </c>
      <c r="D9" s="108">
        <v>43907</v>
      </c>
      <c r="E9" s="109">
        <v>2200</v>
      </c>
      <c r="F9" s="109">
        <v>0</v>
      </c>
      <c r="G9" s="110">
        <v>23</v>
      </c>
      <c r="H9" s="9">
        <v>19</v>
      </c>
      <c r="I9" s="110"/>
      <c r="J9" s="119">
        <v>31.5</v>
      </c>
      <c r="K9" s="8">
        <f>ROUND(E9/G9/8*J9*1.5,2)</f>
        <v>564.95000000000005</v>
      </c>
      <c r="L9" s="119">
        <v>8</v>
      </c>
      <c r="M9" s="8">
        <f>ROUND(E9/G9/8*L9*2,2)</f>
        <v>191.3</v>
      </c>
      <c r="N9" s="8">
        <f>ROUND(1200/G9*H9-K9-M9,2)</f>
        <v>235.05</v>
      </c>
      <c r="O9" s="8">
        <f>ROUND(300/G9*H9,2)</f>
        <v>247.83</v>
      </c>
      <c r="P9" s="8">
        <f>200+0+82.6</f>
        <v>282.60000000000002</v>
      </c>
      <c r="Q9" s="8">
        <f>ROUND(2200/G9*(G9-H9),2)</f>
        <v>382.61</v>
      </c>
      <c r="R9" s="110">
        <v>0</v>
      </c>
      <c r="S9" s="10">
        <v>3339.12</v>
      </c>
      <c r="T9" s="110">
        <v>5000</v>
      </c>
      <c r="U9" s="110">
        <v>0</v>
      </c>
      <c r="V9" s="110">
        <v>0</v>
      </c>
      <c r="W9" s="110">
        <v>0</v>
      </c>
      <c r="X9" s="10">
        <v>205.84</v>
      </c>
      <c r="Y9" s="128">
        <v>110</v>
      </c>
      <c r="Z9" s="129">
        <v>0</v>
      </c>
      <c r="AA9" s="10">
        <f>U9+V9+W9+X9+Y9+Z9</f>
        <v>315.84000000000003</v>
      </c>
      <c r="AB9" s="10">
        <f>S9-AA9</f>
        <v>3023.2799999999997</v>
      </c>
    </row>
    <row r="10" spans="1:28" ht="19.5" customHeight="1" x14ac:dyDescent="0.45">
      <c r="A10" s="144"/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</row>
    <row r="11" spans="1:28" ht="19.5" customHeight="1" x14ac:dyDescent="0.45">
      <c r="A11" s="136" t="s">
        <v>76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</row>
    <row r="12" spans="1:28" ht="19.5" customHeight="1" x14ac:dyDescent="0.35">
      <c r="A12" s="137" t="s">
        <v>1</v>
      </c>
      <c r="B12" s="138"/>
      <c r="C12" s="138"/>
      <c r="D12" s="139"/>
      <c r="E12" s="137" t="s">
        <v>2</v>
      </c>
      <c r="F12" s="138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1"/>
      <c r="T12" s="121"/>
      <c r="U12" s="138" t="s">
        <v>3</v>
      </c>
      <c r="V12" s="138"/>
      <c r="W12" s="138"/>
      <c r="X12" s="138"/>
      <c r="Y12" s="138"/>
      <c r="Z12" s="138"/>
      <c r="AA12" s="141"/>
      <c r="AB12" s="142" t="s">
        <v>4</v>
      </c>
    </row>
    <row r="13" spans="1:28" ht="19.5" customHeight="1" x14ac:dyDescent="0.3">
      <c r="A13" s="102" t="s">
        <v>6</v>
      </c>
      <c r="B13" s="102" t="s">
        <v>7</v>
      </c>
      <c r="C13" s="102" t="s">
        <v>8</v>
      </c>
      <c r="D13" s="102" t="s">
        <v>9</v>
      </c>
      <c r="E13" s="102" t="s">
        <v>10</v>
      </c>
      <c r="F13" s="103" t="s">
        <v>11</v>
      </c>
      <c r="G13" s="104" t="s">
        <v>12</v>
      </c>
      <c r="H13" s="104" t="s">
        <v>13</v>
      </c>
      <c r="I13" s="102" t="s">
        <v>14</v>
      </c>
      <c r="J13" s="104" t="s">
        <v>15</v>
      </c>
      <c r="K13" s="104" t="s">
        <v>16</v>
      </c>
      <c r="L13" s="104" t="s">
        <v>17</v>
      </c>
      <c r="M13" s="104" t="s">
        <v>18</v>
      </c>
      <c r="N13" s="102" t="s">
        <v>19</v>
      </c>
      <c r="O13" s="102" t="s">
        <v>20</v>
      </c>
      <c r="P13" s="102" t="s">
        <v>21</v>
      </c>
      <c r="Q13" s="102" t="s">
        <v>22</v>
      </c>
      <c r="R13" s="102" t="s">
        <v>23</v>
      </c>
      <c r="S13" s="122" t="s">
        <v>24</v>
      </c>
      <c r="T13" s="102" t="s">
        <v>25</v>
      </c>
      <c r="U13" s="102" t="s">
        <v>26</v>
      </c>
      <c r="V13" s="102" t="s">
        <v>27</v>
      </c>
      <c r="W13" s="102" t="s">
        <v>28</v>
      </c>
      <c r="X13" s="102" t="s">
        <v>29</v>
      </c>
      <c r="Y13" s="102" t="s">
        <v>30</v>
      </c>
      <c r="Z13" s="126" t="s">
        <v>31</v>
      </c>
      <c r="AA13" s="127" t="s">
        <v>32</v>
      </c>
      <c r="AB13" s="143"/>
    </row>
    <row r="14" spans="1:28" ht="34.5" customHeight="1" x14ac:dyDescent="0.3">
      <c r="A14" s="105"/>
      <c r="B14" s="106">
        <v>9047</v>
      </c>
      <c r="C14" s="107">
        <v>666</v>
      </c>
      <c r="D14" s="108">
        <v>44294</v>
      </c>
      <c r="E14" s="109">
        <v>2200</v>
      </c>
      <c r="F14" s="109">
        <v>0</v>
      </c>
      <c r="G14" s="110">
        <v>23</v>
      </c>
      <c r="H14" s="8">
        <v>23</v>
      </c>
      <c r="I14" s="110"/>
      <c r="J14" s="119">
        <v>40.5</v>
      </c>
      <c r="K14" s="8">
        <f>ROUND(E14/G14/8*J14*1.5,2)</f>
        <v>726.36</v>
      </c>
      <c r="L14" s="119">
        <v>8</v>
      </c>
      <c r="M14" s="8">
        <f>ROUND(E14/G14/8*L14*2,2)</f>
        <v>191.3</v>
      </c>
      <c r="N14" s="8">
        <f>1800/G14*H14-K14-M14</f>
        <v>882.33999999999992</v>
      </c>
      <c r="O14" s="8">
        <f t="shared" ref="O14:O24" si="0">ROUND(300/G14*H14,2)</f>
        <v>300</v>
      </c>
      <c r="P14" s="8">
        <f>100+100</f>
        <v>200</v>
      </c>
      <c r="Q14" s="8">
        <f t="shared" ref="Q14:Q24" si="1">ROUND(2200/G14*(G14-H14),2)</f>
        <v>0</v>
      </c>
      <c r="R14" s="110">
        <v>0</v>
      </c>
      <c r="S14" s="10">
        <v>4500</v>
      </c>
      <c r="T14" s="110">
        <v>5000</v>
      </c>
      <c r="U14" s="110">
        <v>0</v>
      </c>
      <c r="V14" s="110">
        <v>0</v>
      </c>
      <c r="W14" s="123">
        <v>139.5</v>
      </c>
      <c r="X14" s="10">
        <v>205.84</v>
      </c>
      <c r="Y14" s="128">
        <v>110</v>
      </c>
      <c r="Z14" s="129">
        <v>0</v>
      </c>
      <c r="AA14" s="10">
        <f t="shared" ref="AA14:AA24" si="2">U14+V14+W14+X14+Y14+Z14</f>
        <v>455.34000000000003</v>
      </c>
      <c r="AB14" s="10">
        <f t="shared" ref="AB14:AB24" si="3">S14-AA14</f>
        <v>4044.66</v>
      </c>
    </row>
    <row r="15" spans="1:28" ht="19.5" customHeight="1" x14ac:dyDescent="0.45">
      <c r="A15" s="144"/>
      <c r="B15" s="144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</row>
    <row r="16" spans="1:28" ht="19.5" customHeight="1" x14ac:dyDescent="0.45">
      <c r="A16" s="136" t="s">
        <v>76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</row>
    <row r="17" spans="1:28" ht="19.5" customHeight="1" x14ac:dyDescent="0.35">
      <c r="A17" s="137" t="s">
        <v>1</v>
      </c>
      <c r="B17" s="138"/>
      <c r="C17" s="138"/>
      <c r="D17" s="139"/>
      <c r="E17" s="137" t="s">
        <v>2</v>
      </c>
      <c r="F17" s="138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1"/>
      <c r="T17" s="121"/>
      <c r="U17" s="138" t="s">
        <v>3</v>
      </c>
      <c r="V17" s="138"/>
      <c r="W17" s="138"/>
      <c r="X17" s="138"/>
      <c r="Y17" s="138"/>
      <c r="Z17" s="138"/>
      <c r="AA17" s="141"/>
      <c r="AB17" s="142" t="s">
        <v>4</v>
      </c>
    </row>
    <row r="18" spans="1:28" ht="19.5" customHeight="1" x14ac:dyDescent="0.3">
      <c r="A18" s="102" t="s">
        <v>6</v>
      </c>
      <c r="B18" s="102" t="s">
        <v>7</v>
      </c>
      <c r="C18" s="102" t="s">
        <v>8</v>
      </c>
      <c r="D18" s="102" t="s">
        <v>9</v>
      </c>
      <c r="E18" s="102" t="s">
        <v>10</v>
      </c>
      <c r="F18" s="103" t="s">
        <v>11</v>
      </c>
      <c r="G18" s="104" t="s">
        <v>12</v>
      </c>
      <c r="H18" s="104" t="s">
        <v>13</v>
      </c>
      <c r="I18" s="102" t="s">
        <v>14</v>
      </c>
      <c r="J18" s="104" t="s">
        <v>15</v>
      </c>
      <c r="K18" s="104" t="s">
        <v>16</v>
      </c>
      <c r="L18" s="104" t="s">
        <v>17</v>
      </c>
      <c r="M18" s="104" t="s">
        <v>18</v>
      </c>
      <c r="N18" s="102" t="s">
        <v>19</v>
      </c>
      <c r="O18" s="102" t="s">
        <v>20</v>
      </c>
      <c r="P18" s="102" t="s">
        <v>21</v>
      </c>
      <c r="Q18" s="102" t="s">
        <v>22</v>
      </c>
      <c r="R18" s="102" t="s">
        <v>23</v>
      </c>
      <c r="S18" s="122" t="s">
        <v>24</v>
      </c>
      <c r="T18" s="102" t="s">
        <v>25</v>
      </c>
      <c r="U18" s="102" t="s">
        <v>26</v>
      </c>
      <c r="V18" s="102" t="s">
        <v>27</v>
      </c>
      <c r="W18" s="102" t="s">
        <v>28</v>
      </c>
      <c r="X18" s="102" t="s">
        <v>29</v>
      </c>
      <c r="Y18" s="102" t="s">
        <v>30</v>
      </c>
      <c r="Z18" s="126" t="s">
        <v>31</v>
      </c>
      <c r="AA18" s="127" t="s">
        <v>32</v>
      </c>
      <c r="AB18" s="143"/>
    </row>
    <row r="19" spans="1:28" ht="35.25" customHeight="1" x14ac:dyDescent="0.3">
      <c r="A19" s="105"/>
      <c r="B19" s="106">
        <v>9048</v>
      </c>
      <c r="C19" s="107">
        <v>8888</v>
      </c>
      <c r="D19" s="108">
        <v>44340</v>
      </c>
      <c r="E19" s="109">
        <v>2200</v>
      </c>
      <c r="F19" s="109">
        <v>0</v>
      </c>
      <c r="G19" s="110">
        <v>23</v>
      </c>
      <c r="H19" s="8">
        <v>23</v>
      </c>
      <c r="I19" s="110"/>
      <c r="J19" s="119">
        <v>40.5</v>
      </c>
      <c r="K19" s="8">
        <f>ROUND(E19/G19/8*J19*1.5,2)</f>
        <v>726.36</v>
      </c>
      <c r="L19" s="119">
        <v>8</v>
      </c>
      <c r="M19" s="8">
        <f>ROUND(E19/G19/8*L19*2,2)</f>
        <v>191.3</v>
      </c>
      <c r="N19" s="8">
        <f>ROUND(1200/G19*H19-K19-M19,2)</f>
        <v>282.33999999999997</v>
      </c>
      <c r="O19" s="8">
        <f t="shared" si="0"/>
        <v>300</v>
      </c>
      <c r="P19" s="8">
        <f>200+0+100</f>
        <v>300</v>
      </c>
      <c r="Q19" s="8">
        <f t="shared" si="1"/>
        <v>0</v>
      </c>
      <c r="R19" s="110">
        <v>0</v>
      </c>
      <c r="S19" s="10">
        <v>4000</v>
      </c>
      <c r="T19" s="110">
        <v>5000</v>
      </c>
      <c r="U19" s="110">
        <v>0</v>
      </c>
      <c r="V19" s="110">
        <v>0</v>
      </c>
      <c r="W19" s="110">
        <v>0</v>
      </c>
      <c r="X19" s="10">
        <v>205.84</v>
      </c>
      <c r="Y19" s="128">
        <v>110</v>
      </c>
      <c r="Z19" s="129">
        <v>0</v>
      </c>
      <c r="AA19" s="10">
        <f t="shared" si="2"/>
        <v>315.84000000000003</v>
      </c>
      <c r="AB19" s="10">
        <f t="shared" si="3"/>
        <v>3684.16</v>
      </c>
    </row>
    <row r="20" spans="1:28" ht="19.5" customHeight="1" x14ac:dyDescent="0.45">
      <c r="A20" s="144"/>
      <c r="B20" s="144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</row>
    <row r="21" spans="1:28" ht="19.5" customHeight="1" x14ac:dyDescent="0.45">
      <c r="A21" s="136" t="s">
        <v>76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 spans="1:28" ht="19.5" customHeight="1" x14ac:dyDescent="0.35">
      <c r="A22" s="137" t="s">
        <v>1</v>
      </c>
      <c r="B22" s="138"/>
      <c r="C22" s="138"/>
      <c r="D22" s="139"/>
      <c r="E22" s="137" t="s">
        <v>2</v>
      </c>
      <c r="F22" s="138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1"/>
      <c r="T22" s="121"/>
      <c r="U22" s="138" t="s">
        <v>3</v>
      </c>
      <c r="V22" s="138"/>
      <c r="W22" s="138"/>
      <c r="X22" s="138"/>
      <c r="Y22" s="138"/>
      <c r="Z22" s="138"/>
      <c r="AA22" s="141"/>
      <c r="AB22" s="142" t="s">
        <v>4</v>
      </c>
    </row>
    <row r="23" spans="1:28" ht="19.5" customHeight="1" x14ac:dyDescent="0.3">
      <c r="A23" s="102" t="s">
        <v>6</v>
      </c>
      <c r="B23" s="102" t="s">
        <v>7</v>
      </c>
      <c r="C23" s="102" t="s">
        <v>8</v>
      </c>
      <c r="D23" s="102" t="s">
        <v>9</v>
      </c>
      <c r="E23" s="102" t="s">
        <v>10</v>
      </c>
      <c r="F23" s="103" t="s">
        <v>11</v>
      </c>
      <c r="G23" s="104" t="s">
        <v>12</v>
      </c>
      <c r="H23" s="104" t="s">
        <v>13</v>
      </c>
      <c r="I23" s="102" t="s">
        <v>14</v>
      </c>
      <c r="J23" s="104" t="s">
        <v>15</v>
      </c>
      <c r="K23" s="104" t="s">
        <v>16</v>
      </c>
      <c r="L23" s="104" t="s">
        <v>17</v>
      </c>
      <c r="M23" s="104" t="s">
        <v>18</v>
      </c>
      <c r="N23" s="102" t="s">
        <v>19</v>
      </c>
      <c r="O23" s="102" t="s">
        <v>20</v>
      </c>
      <c r="P23" s="102" t="s">
        <v>21</v>
      </c>
      <c r="Q23" s="102" t="s">
        <v>22</v>
      </c>
      <c r="R23" s="102" t="s">
        <v>23</v>
      </c>
      <c r="S23" s="122" t="s">
        <v>24</v>
      </c>
      <c r="T23" s="102" t="s">
        <v>25</v>
      </c>
      <c r="U23" s="102" t="s">
        <v>26</v>
      </c>
      <c r="V23" s="102" t="s">
        <v>27</v>
      </c>
      <c r="W23" s="102" t="s">
        <v>28</v>
      </c>
      <c r="X23" s="102" t="s">
        <v>29</v>
      </c>
      <c r="Y23" s="102" t="s">
        <v>30</v>
      </c>
      <c r="Z23" s="126" t="s">
        <v>31</v>
      </c>
      <c r="AA23" s="127" t="s">
        <v>32</v>
      </c>
      <c r="AB23" s="143"/>
    </row>
    <row r="24" spans="1:28" ht="36.75" customHeight="1" x14ac:dyDescent="0.3">
      <c r="A24" s="105" t="s">
        <v>37</v>
      </c>
      <c r="B24" s="106">
        <v>9052</v>
      </c>
      <c r="C24" s="107">
        <v>9999</v>
      </c>
      <c r="D24" s="108">
        <v>44461</v>
      </c>
      <c r="E24" s="109">
        <v>2200</v>
      </c>
      <c r="F24" s="109">
        <v>0</v>
      </c>
      <c r="G24" s="110">
        <v>23</v>
      </c>
      <c r="H24" s="9">
        <v>8</v>
      </c>
      <c r="I24" s="110"/>
      <c r="J24" s="119">
        <v>16.5</v>
      </c>
      <c r="K24" s="8">
        <f>ROUND(E24/G24/8*J24*1.5,2)</f>
        <v>295.92</v>
      </c>
      <c r="L24" s="119">
        <v>0</v>
      </c>
      <c r="M24" s="8">
        <f>ROUND(E24/G24/8*L24*2,2)</f>
        <v>0</v>
      </c>
      <c r="N24" s="8">
        <f>ROUND(1200/G24*H24-K24-M24,2)</f>
        <v>121.47</v>
      </c>
      <c r="O24" s="8">
        <f t="shared" si="0"/>
        <v>104.35</v>
      </c>
      <c r="P24" s="8">
        <f>0+0+34.78</f>
        <v>34.78</v>
      </c>
      <c r="Q24" s="8">
        <f t="shared" si="1"/>
        <v>1434.78</v>
      </c>
      <c r="R24" s="110">
        <v>0</v>
      </c>
      <c r="S24" s="10">
        <v>1321.74</v>
      </c>
      <c r="T24" s="110">
        <v>5000</v>
      </c>
      <c r="U24" s="110">
        <v>0</v>
      </c>
      <c r="V24" s="110">
        <v>0</v>
      </c>
      <c r="W24" s="110">
        <v>0</v>
      </c>
      <c r="X24" s="10">
        <v>0</v>
      </c>
      <c r="Y24" s="128">
        <v>0</v>
      </c>
      <c r="Z24" s="129">
        <v>0</v>
      </c>
      <c r="AA24" s="10">
        <f t="shared" si="2"/>
        <v>0</v>
      </c>
      <c r="AB24" s="10">
        <f t="shared" si="3"/>
        <v>1321.74</v>
      </c>
    </row>
    <row r="25" spans="1:28" ht="19.5" customHeight="1" x14ac:dyDescent="0.3">
      <c r="AB25" s="135"/>
    </row>
  </sheetData>
  <autoFilter ref="A3:AB25" xr:uid="{00000000-0009-0000-0000-000000000000}"/>
  <mergeCells count="29">
    <mergeCell ref="A15:AB15"/>
    <mergeCell ref="A16:AB16"/>
    <mergeCell ref="A17:D17"/>
    <mergeCell ref="E17:S17"/>
    <mergeCell ref="U17:AA17"/>
    <mergeCell ref="AB17:AB18"/>
    <mergeCell ref="A20:AB20"/>
    <mergeCell ref="A21:AB21"/>
    <mergeCell ref="A22:D22"/>
    <mergeCell ref="E22:S22"/>
    <mergeCell ref="U22:AA22"/>
    <mergeCell ref="AB22:AB23"/>
    <mergeCell ref="A10:AB10"/>
    <mergeCell ref="A11:AB11"/>
    <mergeCell ref="A12:D12"/>
    <mergeCell ref="E12:S12"/>
    <mergeCell ref="U12:AA12"/>
    <mergeCell ref="AB12:AB13"/>
    <mergeCell ref="A5:AB5"/>
    <mergeCell ref="A6:AB6"/>
    <mergeCell ref="A7:D7"/>
    <mergeCell ref="E7:S7"/>
    <mergeCell ref="U7:AA7"/>
    <mergeCell ref="AB7:AB8"/>
    <mergeCell ref="A1:AB1"/>
    <mergeCell ref="A2:D2"/>
    <mergeCell ref="E2:S2"/>
    <mergeCell ref="U2:AA2"/>
    <mergeCell ref="AB2:AB3"/>
  </mergeCells>
  <phoneticPr fontId="43" type="noConversion"/>
  <pageMargins left="0.70069444444444495" right="0.70069444444444495" top="0.75138888888888899" bottom="0.75138888888888899" header="0.297916666666667" footer="0.297916666666667"/>
  <pageSetup paperSize="9" scale="6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12"/>
  <sheetViews>
    <sheetView workbookViewId="0">
      <pane xSplit="4" ySplit="4" topLeftCell="L5" activePane="bottomRight" state="frozen"/>
      <selection pane="topRight"/>
      <selection pane="bottomLeft"/>
      <selection pane="bottomRight" activeCell="Z11" sqref="Z11"/>
    </sheetView>
  </sheetViews>
  <sheetFormatPr defaultColWidth="9" defaultRowHeight="15.75" x14ac:dyDescent="0.3"/>
  <cols>
    <col min="1" max="1" width="10.1328125" style="99" hidden="1" customWidth="1"/>
    <col min="2" max="2" width="7.3984375" style="99" customWidth="1"/>
    <col min="3" max="3" width="9.1328125" style="99" customWidth="1"/>
    <col min="4" max="4" width="11" style="99" customWidth="1"/>
    <col min="5" max="5" width="10.1328125" style="99" customWidth="1"/>
    <col min="6" max="6" width="8.46484375" style="99" customWidth="1"/>
    <col min="7" max="7" width="6.86328125" style="99" customWidth="1"/>
    <col min="8" max="8" width="7.59765625" style="100" customWidth="1"/>
    <col min="9" max="9" width="4.59765625" style="99" hidden="1" customWidth="1"/>
    <col min="10" max="10" width="6.73046875" style="99" customWidth="1"/>
    <col min="11" max="11" width="8.59765625" style="99" customWidth="1"/>
    <col min="12" max="12" width="5.46484375" style="99" customWidth="1"/>
    <col min="13" max="13" width="8.1328125" style="99" customWidth="1"/>
    <col min="14" max="14" width="8.73046875" style="99" customWidth="1"/>
    <col min="15" max="15" width="8" style="99" customWidth="1"/>
    <col min="16" max="17" width="9" style="99" customWidth="1"/>
    <col min="18" max="18" width="8.73046875" style="99" customWidth="1"/>
    <col min="19" max="19" width="12.265625" style="99" customWidth="1"/>
    <col min="20" max="22" width="8.59765625" style="99" hidden="1" customWidth="1"/>
    <col min="23" max="23" width="8.59765625" style="99" customWidth="1"/>
    <col min="24" max="24" width="8.86328125" style="99" customWidth="1"/>
    <col min="25" max="25" width="8.46484375" style="99" customWidth="1"/>
    <col min="26" max="26" width="9.1328125" style="101" customWidth="1"/>
    <col min="27" max="27" width="9.3984375" style="99" customWidth="1"/>
    <col min="28" max="28" width="13.86328125" style="99" customWidth="1"/>
    <col min="29" max="29" width="16.86328125" style="99" customWidth="1"/>
    <col min="30" max="16384" width="9" style="99"/>
  </cols>
  <sheetData>
    <row r="1" spans="1:29" ht="16.149999999999999" x14ac:dyDescent="0.45">
      <c r="A1" s="147"/>
      <c r="B1" s="147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</row>
    <row r="2" spans="1:29" ht="16.149999999999999" x14ac:dyDescent="0.45">
      <c r="A2" s="136" t="s">
        <v>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</row>
    <row r="3" spans="1:29" s="97" customFormat="1" ht="18.75" customHeight="1" x14ac:dyDescent="0.35">
      <c r="A3" s="137" t="s">
        <v>1</v>
      </c>
      <c r="B3" s="138"/>
      <c r="C3" s="138"/>
      <c r="D3" s="139"/>
      <c r="E3" s="137" t="s">
        <v>2</v>
      </c>
      <c r="F3" s="138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1"/>
      <c r="T3" s="121"/>
      <c r="U3" s="138" t="s">
        <v>3</v>
      </c>
      <c r="V3" s="138"/>
      <c r="W3" s="138"/>
      <c r="X3" s="138"/>
      <c r="Y3" s="138"/>
      <c r="Z3" s="138"/>
      <c r="AA3" s="141"/>
      <c r="AB3" s="142" t="s">
        <v>4</v>
      </c>
      <c r="AC3" s="142" t="s">
        <v>5</v>
      </c>
    </row>
    <row r="4" spans="1:29" s="97" customFormat="1" ht="38.1" customHeight="1" x14ac:dyDescent="0.3">
      <c r="A4" s="102" t="s">
        <v>6</v>
      </c>
      <c r="B4" s="102" t="s">
        <v>7</v>
      </c>
      <c r="C4" s="102" t="s">
        <v>8</v>
      </c>
      <c r="D4" s="102" t="s">
        <v>9</v>
      </c>
      <c r="E4" s="102" t="s">
        <v>10</v>
      </c>
      <c r="F4" s="103" t="s">
        <v>11</v>
      </c>
      <c r="G4" s="104" t="s">
        <v>12</v>
      </c>
      <c r="H4" s="104" t="s">
        <v>13</v>
      </c>
      <c r="I4" s="102" t="s">
        <v>14</v>
      </c>
      <c r="J4" s="104" t="s">
        <v>15</v>
      </c>
      <c r="K4" s="104" t="s">
        <v>16</v>
      </c>
      <c r="L4" s="104" t="s">
        <v>17</v>
      </c>
      <c r="M4" s="104" t="s">
        <v>18</v>
      </c>
      <c r="N4" s="102" t="s">
        <v>19</v>
      </c>
      <c r="O4" s="102" t="s">
        <v>20</v>
      </c>
      <c r="P4" s="102" t="s">
        <v>21</v>
      </c>
      <c r="Q4" s="102" t="s">
        <v>22</v>
      </c>
      <c r="R4" s="102" t="s">
        <v>23</v>
      </c>
      <c r="S4" s="122" t="s">
        <v>24</v>
      </c>
      <c r="T4" s="102" t="s">
        <v>25</v>
      </c>
      <c r="U4" s="102" t="s">
        <v>26</v>
      </c>
      <c r="V4" s="102" t="s">
        <v>27</v>
      </c>
      <c r="W4" s="102" t="s">
        <v>28</v>
      </c>
      <c r="X4" s="102" t="s">
        <v>29</v>
      </c>
      <c r="Y4" s="102" t="s">
        <v>30</v>
      </c>
      <c r="Z4" s="126" t="s">
        <v>31</v>
      </c>
      <c r="AA4" s="127" t="s">
        <v>32</v>
      </c>
      <c r="AB4" s="143"/>
      <c r="AC4" s="143"/>
    </row>
    <row r="5" spans="1:29" s="98" customFormat="1" ht="50.1" customHeight="1" x14ac:dyDescent="0.3">
      <c r="A5" s="105"/>
      <c r="B5" s="106">
        <v>9045</v>
      </c>
      <c r="C5" s="107" t="s">
        <v>33</v>
      </c>
      <c r="D5" s="108">
        <v>44195</v>
      </c>
      <c r="E5" s="109">
        <v>2200</v>
      </c>
      <c r="F5" s="109">
        <v>0</v>
      </c>
      <c r="G5" s="110">
        <v>23</v>
      </c>
      <c r="H5" s="8">
        <v>23</v>
      </c>
      <c r="I5" s="110"/>
      <c r="J5" s="119">
        <v>40.5</v>
      </c>
      <c r="K5" s="8">
        <f>ROUND(E5/G5/8*J5*1.5,2)</f>
        <v>726.36</v>
      </c>
      <c r="L5" s="119">
        <v>8</v>
      </c>
      <c r="M5" s="8">
        <f>ROUND(E5/G5/8*L5*2,2)</f>
        <v>191.3</v>
      </c>
      <c r="N5" s="8">
        <f>ROUND(1200/G5*H5-K5-M5,2)</f>
        <v>282.33999999999997</v>
      </c>
      <c r="O5" s="8">
        <f>ROUND(300/G5*H5,2)</f>
        <v>300</v>
      </c>
      <c r="P5" s="8">
        <f>200+100+100+500</f>
        <v>900</v>
      </c>
      <c r="Q5" s="8">
        <f>ROUND(2200/G5*(G5-H5),2)</f>
        <v>0</v>
      </c>
      <c r="R5" s="110">
        <v>0</v>
      </c>
      <c r="S5" s="10">
        <v>4600</v>
      </c>
      <c r="T5" s="110">
        <v>5000</v>
      </c>
      <c r="U5" s="110">
        <v>0</v>
      </c>
      <c r="V5" s="110">
        <v>0</v>
      </c>
      <c r="W5" s="110">
        <v>0</v>
      </c>
      <c r="X5" s="10">
        <v>205.84</v>
      </c>
      <c r="Y5" s="128">
        <v>110</v>
      </c>
      <c r="Z5" s="129">
        <v>0</v>
      </c>
      <c r="AA5" s="10">
        <f>U5+V5+W5+X5+Y5+Z5</f>
        <v>315.84000000000003</v>
      </c>
      <c r="AB5" s="10">
        <f>S5-AA5</f>
        <v>4284.16</v>
      </c>
      <c r="AC5" s="130"/>
    </row>
    <row r="6" spans="1:29" s="98" customFormat="1" ht="50.1" customHeight="1" x14ac:dyDescent="0.3">
      <c r="A6" s="105"/>
      <c r="B6" s="106">
        <v>9046</v>
      </c>
      <c r="C6" s="107" t="s">
        <v>34</v>
      </c>
      <c r="D6" s="108">
        <v>43907</v>
      </c>
      <c r="E6" s="109">
        <v>2200</v>
      </c>
      <c r="F6" s="109">
        <v>0</v>
      </c>
      <c r="G6" s="110">
        <v>23</v>
      </c>
      <c r="H6" s="9">
        <v>19</v>
      </c>
      <c r="I6" s="110"/>
      <c r="J6" s="119">
        <v>31.5</v>
      </c>
      <c r="K6" s="8">
        <f>ROUND(E6/G6/8*J6*1.5,2)</f>
        <v>564.95000000000005</v>
      </c>
      <c r="L6" s="119">
        <v>8</v>
      </c>
      <c r="M6" s="8">
        <f>ROUND(E6/G6/8*L6*2,2)</f>
        <v>191.3</v>
      </c>
      <c r="N6" s="8">
        <f>ROUND(1200/G6*H6-K6-M6,2)</f>
        <v>235.05</v>
      </c>
      <c r="O6" s="8">
        <f>ROUND(300/G6*H6,2)</f>
        <v>247.83</v>
      </c>
      <c r="P6" s="8">
        <f>200+0+82.6</f>
        <v>282.60000000000002</v>
      </c>
      <c r="Q6" s="8">
        <f>ROUND(2200/G6*(G6-H6),2)</f>
        <v>382.61</v>
      </c>
      <c r="R6" s="110">
        <v>0</v>
      </c>
      <c r="S6" s="10">
        <v>3339.12</v>
      </c>
      <c r="T6" s="110">
        <v>5000</v>
      </c>
      <c r="U6" s="110">
        <v>0</v>
      </c>
      <c r="V6" s="110">
        <v>0</v>
      </c>
      <c r="W6" s="110">
        <v>0</v>
      </c>
      <c r="X6" s="10">
        <v>205.84</v>
      </c>
      <c r="Y6" s="128">
        <v>110</v>
      </c>
      <c r="Z6" s="129">
        <v>0</v>
      </c>
      <c r="AA6" s="10">
        <f>U6+V6+W6+X6+Y6+Z6</f>
        <v>315.84000000000003</v>
      </c>
      <c r="AB6" s="10">
        <f>S6-AA6</f>
        <v>3023.2799999999997</v>
      </c>
      <c r="AC6" s="130"/>
    </row>
    <row r="7" spans="1:29" s="98" customFormat="1" ht="50.1" customHeight="1" x14ac:dyDescent="0.3">
      <c r="A7" s="105"/>
      <c r="B7" s="106">
        <v>9047</v>
      </c>
      <c r="C7" s="107" t="s">
        <v>35</v>
      </c>
      <c r="D7" s="108">
        <v>44294</v>
      </c>
      <c r="E7" s="109">
        <v>2200</v>
      </c>
      <c r="F7" s="109">
        <v>0</v>
      </c>
      <c r="G7" s="110">
        <v>23</v>
      </c>
      <c r="H7" s="8">
        <v>23</v>
      </c>
      <c r="I7" s="110"/>
      <c r="J7" s="119">
        <v>40.5</v>
      </c>
      <c r="K7" s="8">
        <f>ROUND(E7/G7/8*J7*1.5,2)</f>
        <v>726.36</v>
      </c>
      <c r="L7" s="119">
        <v>8</v>
      </c>
      <c r="M7" s="8">
        <f>ROUND(E7/G7/8*L7*2,2)</f>
        <v>191.3</v>
      </c>
      <c r="N7" s="8">
        <f>1800/G7*H7-K7-M7</f>
        <v>882.33999999999992</v>
      </c>
      <c r="O7" s="8">
        <f t="shared" ref="O7:O9" si="0">ROUND(300/G7*H7,2)</f>
        <v>300</v>
      </c>
      <c r="P7" s="8">
        <f>100+100</f>
        <v>200</v>
      </c>
      <c r="Q7" s="8">
        <f t="shared" ref="Q7:Q9" si="1">ROUND(2200/G7*(G7-H7),2)</f>
        <v>0</v>
      </c>
      <c r="R7" s="110">
        <v>0</v>
      </c>
      <c r="S7" s="10">
        <v>4500</v>
      </c>
      <c r="T7" s="110">
        <v>5000</v>
      </c>
      <c r="U7" s="110">
        <v>0</v>
      </c>
      <c r="V7" s="110">
        <v>0</v>
      </c>
      <c r="W7" s="123">
        <v>139.5</v>
      </c>
      <c r="X7" s="10">
        <v>205.84</v>
      </c>
      <c r="Y7" s="128">
        <v>110</v>
      </c>
      <c r="Z7" s="129">
        <v>0</v>
      </c>
      <c r="AA7" s="10">
        <f t="shared" ref="AA7:AA9" si="2">U7+V7+W7+X7+Y7+Z7</f>
        <v>455.34000000000003</v>
      </c>
      <c r="AB7" s="10">
        <f t="shared" ref="AB7:AB9" si="3">S7-AA7</f>
        <v>4044.66</v>
      </c>
      <c r="AC7" s="130"/>
    </row>
    <row r="8" spans="1:29" s="98" customFormat="1" ht="50.1" customHeight="1" x14ac:dyDescent="0.3">
      <c r="A8" s="105"/>
      <c r="B8" s="106">
        <v>9048</v>
      </c>
      <c r="C8" s="107" t="s">
        <v>36</v>
      </c>
      <c r="D8" s="108">
        <v>44340</v>
      </c>
      <c r="E8" s="109">
        <v>2200</v>
      </c>
      <c r="F8" s="109">
        <v>0</v>
      </c>
      <c r="G8" s="110">
        <v>23</v>
      </c>
      <c r="H8" s="8">
        <v>23</v>
      </c>
      <c r="I8" s="110"/>
      <c r="J8" s="119">
        <v>40.5</v>
      </c>
      <c r="K8" s="8">
        <f>ROUND(E8/G8/8*J8*1.5,2)</f>
        <v>726.36</v>
      </c>
      <c r="L8" s="119">
        <v>8</v>
      </c>
      <c r="M8" s="8">
        <f>ROUND(E8/G8/8*L8*2,2)</f>
        <v>191.3</v>
      </c>
      <c r="N8" s="8">
        <f>ROUND(1200/G8*H8-K8-M8,2)</f>
        <v>282.33999999999997</v>
      </c>
      <c r="O8" s="8">
        <f t="shared" si="0"/>
        <v>300</v>
      </c>
      <c r="P8" s="8">
        <f>200+0+100</f>
        <v>300</v>
      </c>
      <c r="Q8" s="8">
        <f t="shared" si="1"/>
        <v>0</v>
      </c>
      <c r="R8" s="110">
        <v>0</v>
      </c>
      <c r="S8" s="10">
        <v>4000</v>
      </c>
      <c r="T8" s="110">
        <v>5000</v>
      </c>
      <c r="U8" s="110">
        <v>0</v>
      </c>
      <c r="V8" s="110">
        <v>0</v>
      </c>
      <c r="W8" s="110">
        <v>0</v>
      </c>
      <c r="X8" s="10">
        <v>205.84</v>
      </c>
      <c r="Y8" s="128">
        <v>110</v>
      </c>
      <c r="Z8" s="129">
        <v>0</v>
      </c>
      <c r="AA8" s="10">
        <f t="shared" si="2"/>
        <v>315.84000000000003</v>
      </c>
      <c r="AB8" s="10">
        <f t="shared" si="3"/>
        <v>3684.16</v>
      </c>
      <c r="AC8" s="130"/>
    </row>
    <row r="9" spans="1:29" s="98" customFormat="1" ht="50.1" customHeight="1" x14ac:dyDescent="0.3">
      <c r="A9" s="105" t="s">
        <v>37</v>
      </c>
      <c r="B9" s="106">
        <v>9052</v>
      </c>
      <c r="C9" s="107" t="s">
        <v>38</v>
      </c>
      <c r="D9" s="108">
        <v>44461</v>
      </c>
      <c r="E9" s="109">
        <v>2200</v>
      </c>
      <c r="F9" s="109">
        <v>0</v>
      </c>
      <c r="G9" s="110">
        <v>23</v>
      </c>
      <c r="H9" s="9">
        <v>8</v>
      </c>
      <c r="I9" s="110"/>
      <c r="J9" s="119">
        <v>16.5</v>
      </c>
      <c r="K9" s="8">
        <f>ROUND(E9/G9/8*J9*1.5,2)</f>
        <v>295.92</v>
      </c>
      <c r="L9" s="119">
        <v>0</v>
      </c>
      <c r="M9" s="8">
        <f>ROUND(E9/G9/8*L9*2,2)</f>
        <v>0</v>
      </c>
      <c r="N9" s="8">
        <f>ROUND(1200/G9*H9-K9-M9,2)</f>
        <v>121.47</v>
      </c>
      <c r="O9" s="8">
        <f t="shared" si="0"/>
        <v>104.35</v>
      </c>
      <c r="P9" s="8">
        <f>0+0+34.78</f>
        <v>34.78</v>
      </c>
      <c r="Q9" s="8">
        <f t="shared" si="1"/>
        <v>1434.78</v>
      </c>
      <c r="R9" s="110">
        <v>0</v>
      </c>
      <c r="S9" s="10">
        <v>1321.74</v>
      </c>
      <c r="T9" s="110">
        <v>5000</v>
      </c>
      <c r="U9" s="110">
        <v>0</v>
      </c>
      <c r="V9" s="110">
        <v>0</v>
      </c>
      <c r="W9" s="110">
        <v>0</v>
      </c>
      <c r="X9" s="10">
        <v>0</v>
      </c>
      <c r="Y9" s="128">
        <v>0</v>
      </c>
      <c r="Z9" s="129">
        <v>0</v>
      </c>
      <c r="AA9" s="10">
        <f t="shared" si="2"/>
        <v>0</v>
      </c>
      <c r="AB9" s="10">
        <f t="shared" si="3"/>
        <v>1321.74</v>
      </c>
      <c r="AC9" s="130"/>
    </row>
    <row r="10" spans="1:29" s="97" customFormat="1" ht="14.85" customHeight="1" x14ac:dyDescent="0.3">
      <c r="A10" s="146" t="s">
        <v>39</v>
      </c>
      <c r="B10" s="146"/>
      <c r="C10" s="111" t="s">
        <v>40</v>
      </c>
      <c r="D10" s="111"/>
      <c r="E10" s="112">
        <f>SUM(E5:E9)</f>
        <v>11000</v>
      </c>
      <c r="F10" s="113">
        <f>SUM(F5:F9)</f>
        <v>0</v>
      </c>
      <c r="G10" s="114"/>
      <c r="H10" s="115"/>
      <c r="I10" s="114" t="s">
        <v>41</v>
      </c>
      <c r="J10" s="114"/>
      <c r="K10" s="120">
        <f>SUM(K5:K9)</f>
        <v>3039.9500000000003</v>
      </c>
      <c r="L10" s="114"/>
      <c r="M10" s="120">
        <f t="shared" ref="M10:S10" si="4">SUM(M5:M9)</f>
        <v>765.2</v>
      </c>
      <c r="N10" s="120">
        <f t="shared" si="4"/>
        <v>1803.54</v>
      </c>
      <c r="O10" s="120">
        <f t="shared" si="4"/>
        <v>1252.1799999999998</v>
      </c>
      <c r="P10" s="120">
        <f t="shared" si="4"/>
        <v>1717.3799999999999</v>
      </c>
      <c r="Q10" s="120">
        <f t="shared" si="4"/>
        <v>1817.3899999999999</v>
      </c>
      <c r="R10" s="120">
        <f t="shared" si="4"/>
        <v>0</v>
      </c>
      <c r="S10" s="124">
        <f t="shared" si="4"/>
        <v>17760.86</v>
      </c>
      <c r="T10" s="120"/>
      <c r="U10" s="120"/>
      <c r="V10" s="120"/>
      <c r="W10" s="120">
        <f t="shared" ref="W10:AB10" si="5">SUM(W5:W9)</f>
        <v>139.5</v>
      </c>
      <c r="X10" s="120">
        <f t="shared" si="5"/>
        <v>823.36</v>
      </c>
      <c r="Y10" s="120">
        <f t="shared" si="5"/>
        <v>440</v>
      </c>
      <c r="Z10" s="131">
        <f t="shared" si="5"/>
        <v>0</v>
      </c>
      <c r="AA10" s="120">
        <f t="shared" si="5"/>
        <v>1402.8600000000001</v>
      </c>
      <c r="AB10" s="124">
        <f t="shared" si="5"/>
        <v>16357.999999999998</v>
      </c>
      <c r="AC10" s="114"/>
    </row>
    <row r="11" spans="1:29" s="97" customFormat="1" ht="14.85" customHeight="1" x14ac:dyDescent="0.3">
      <c r="A11" s="116" t="s">
        <v>42</v>
      </c>
      <c r="E11" s="117"/>
      <c r="H11" s="118"/>
      <c r="O11" s="97" t="s">
        <v>43</v>
      </c>
      <c r="S11" s="125">
        <f>E10+K10+M10+N10+O10+P10-Q10</f>
        <v>17760.860000000004</v>
      </c>
      <c r="Z11" s="132"/>
      <c r="AB11" s="133" t="s">
        <v>44</v>
      </c>
      <c r="AC11" s="134"/>
    </row>
    <row r="12" spans="1:29" x14ac:dyDescent="0.3">
      <c r="AB12" s="135"/>
    </row>
  </sheetData>
  <autoFilter ref="A4:AC12" xr:uid="{00000000-0009-0000-0000-000001000000}"/>
  <mergeCells count="8">
    <mergeCell ref="A10:B10"/>
    <mergeCell ref="AB3:AB4"/>
    <mergeCell ref="AC3:AC4"/>
    <mergeCell ref="A1:AC1"/>
    <mergeCell ref="A2:AC2"/>
    <mergeCell ref="A3:D3"/>
    <mergeCell ref="E3:S3"/>
    <mergeCell ref="U3:AA3"/>
  </mergeCells>
  <phoneticPr fontId="43" type="noConversion"/>
  <pageMargins left="0.70069444444444495" right="0.70069444444444495" top="0.75138888888888899" bottom="0.75138888888888899" header="0.297916666666667" footer="0.297916666666667"/>
  <pageSetup paperSize="9" scale="6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"/>
  <sheetViews>
    <sheetView workbookViewId="0">
      <selection activeCell="E20" sqref="E20"/>
    </sheetView>
  </sheetViews>
  <sheetFormatPr defaultColWidth="9" defaultRowHeight="13.5" x14ac:dyDescent="0.3"/>
  <cols>
    <col min="1" max="1" width="10.59765625" style="72" customWidth="1"/>
    <col min="2" max="2" width="4.86328125" style="14" customWidth="1"/>
    <col min="3" max="3" width="6" style="14" customWidth="1"/>
    <col min="4" max="4" width="10.265625" style="14" customWidth="1"/>
    <col min="5" max="5" width="11" style="73" customWidth="1"/>
    <col min="6" max="6" width="7.3984375" style="72" customWidth="1"/>
    <col min="7" max="7" width="8.59765625" style="14" customWidth="1"/>
    <col min="8" max="8" width="6.73046875" style="14" hidden="1" customWidth="1"/>
    <col min="9" max="9" width="0.265625" style="14" hidden="1" customWidth="1"/>
    <col min="10" max="10" width="9.1328125" style="74" customWidth="1"/>
    <col min="11" max="11" width="7.59765625" style="74" customWidth="1"/>
    <col min="12" max="12" width="15.59765625" style="72" customWidth="1"/>
    <col min="13" max="13" width="12" style="14"/>
    <col min="14" max="256" width="9" style="14"/>
    <col min="257" max="257" width="8" style="14" customWidth="1"/>
    <col min="258" max="258" width="5.3984375" style="14" customWidth="1"/>
    <col min="259" max="259" width="6.86328125" style="14" customWidth="1"/>
    <col min="260" max="260" width="8.59765625" style="14" customWidth="1"/>
    <col min="261" max="261" width="10.73046875" style="14" customWidth="1"/>
    <col min="262" max="262" width="6.1328125" style="14" customWidth="1"/>
    <col min="263" max="263" width="8.59765625" style="14" customWidth="1"/>
    <col min="264" max="264" width="6.86328125" style="14" customWidth="1"/>
    <col min="265" max="265" width="7.1328125" style="14" customWidth="1"/>
    <col min="266" max="266" width="7.265625" style="14" customWidth="1"/>
    <col min="267" max="267" width="7.1328125" style="14" customWidth="1"/>
    <col min="268" max="268" width="8.59765625" style="14" customWidth="1"/>
    <col min="269" max="512" width="9" style="14"/>
    <col min="513" max="513" width="8" style="14" customWidth="1"/>
    <col min="514" max="514" width="5.3984375" style="14" customWidth="1"/>
    <col min="515" max="515" width="6.86328125" style="14" customWidth="1"/>
    <col min="516" max="516" width="8.59765625" style="14" customWidth="1"/>
    <col min="517" max="517" width="10.73046875" style="14" customWidth="1"/>
    <col min="518" max="518" width="6.1328125" style="14" customWidth="1"/>
    <col min="519" max="519" width="8.59765625" style="14" customWidth="1"/>
    <col min="520" max="520" width="6.86328125" style="14" customWidth="1"/>
    <col min="521" max="521" width="7.1328125" style="14" customWidth="1"/>
    <col min="522" max="522" width="7.265625" style="14" customWidth="1"/>
    <col min="523" max="523" width="7.1328125" style="14" customWidth="1"/>
    <col min="524" max="524" width="8.59765625" style="14" customWidth="1"/>
    <col min="525" max="768" width="9" style="14"/>
    <col min="769" max="769" width="8" style="14" customWidth="1"/>
    <col min="770" max="770" width="5.3984375" style="14" customWidth="1"/>
    <col min="771" max="771" width="6.86328125" style="14" customWidth="1"/>
    <col min="772" max="772" width="8.59765625" style="14" customWidth="1"/>
    <col min="773" max="773" width="10.73046875" style="14" customWidth="1"/>
    <col min="774" max="774" width="6.1328125" style="14" customWidth="1"/>
    <col min="775" max="775" width="8.59765625" style="14" customWidth="1"/>
    <col min="776" max="776" width="6.86328125" style="14" customWidth="1"/>
    <col min="777" max="777" width="7.1328125" style="14" customWidth="1"/>
    <col min="778" max="778" width="7.265625" style="14" customWidth="1"/>
    <col min="779" max="779" width="7.1328125" style="14" customWidth="1"/>
    <col min="780" max="780" width="8.59765625" style="14" customWidth="1"/>
    <col min="781" max="1024" width="9" style="14"/>
    <col min="1025" max="1025" width="8" style="14" customWidth="1"/>
    <col min="1026" max="1026" width="5.3984375" style="14" customWidth="1"/>
    <col min="1027" max="1027" width="6.86328125" style="14" customWidth="1"/>
    <col min="1028" max="1028" width="8.59765625" style="14" customWidth="1"/>
    <col min="1029" max="1029" width="10.73046875" style="14" customWidth="1"/>
    <col min="1030" max="1030" width="6.1328125" style="14" customWidth="1"/>
    <col min="1031" max="1031" width="8.59765625" style="14" customWidth="1"/>
    <col min="1032" max="1032" width="6.86328125" style="14" customWidth="1"/>
    <col min="1033" max="1033" width="7.1328125" style="14" customWidth="1"/>
    <col min="1034" max="1034" width="7.265625" style="14" customWidth="1"/>
    <col min="1035" max="1035" width="7.1328125" style="14" customWidth="1"/>
    <col min="1036" max="1036" width="8.59765625" style="14" customWidth="1"/>
    <col min="1037" max="1280" width="9" style="14"/>
    <col min="1281" max="1281" width="8" style="14" customWidth="1"/>
    <col min="1282" max="1282" width="5.3984375" style="14" customWidth="1"/>
    <col min="1283" max="1283" width="6.86328125" style="14" customWidth="1"/>
    <col min="1284" max="1284" width="8.59765625" style="14" customWidth="1"/>
    <col min="1285" max="1285" width="10.73046875" style="14" customWidth="1"/>
    <col min="1286" max="1286" width="6.1328125" style="14" customWidth="1"/>
    <col min="1287" max="1287" width="8.59765625" style="14" customWidth="1"/>
    <col min="1288" max="1288" width="6.86328125" style="14" customWidth="1"/>
    <col min="1289" max="1289" width="7.1328125" style="14" customWidth="1"/>
    <col min="1290" max="1290" width="7.265625" style="14" customWidth="1"/>
    <col min="1291" max="1291" width="7.1328125" style="14" customWidth="1"/>
    <col min="1292" max="1292" width="8.59765625" style="14" customWidth="1"/>
    <col min="1293" max="1536" width="9" style="14"/>
    <col min="1537" max="1537" width="8" style="14" customWidth="1"/>
    <col min="1538" max="1538" width="5.3984375" style="14" customWidth="1"/>
    <col min="1539" max="1539" width="6.86328125" style="14" customWidth="1"/>
    <col min="1540" max="1540" width="8.59765625" style="14" customWidth="1"/>
    <col min="1541" max="1541" width="10.73046875" style="14" customWidth="1"/>
    <col min="1542" max="1542" width="6.1328125" style="14" customWidth="1"/>
    <col min="1543" max="1543" width="8.59765625" style="14" customWidth="1"/>
    <col min="1544" max="1544" width="6.86328125" style="14" customWidth="1"/>
    <col min="1545" max="1545" width="7.1328125" style="14" customWidth="1"/>
    <col min="1546" max="1546" width="7.265625" style="14" customWidth="1"/>
    <col min="1547" max="1547" width="7.1328125" style="14" customWidth="1"/>
    <col min="1548" max="1548" width="8.59765625" style="14" customWidth="1"/>
    <col min="1549" max="1792" width="9" style="14"/>
    <col min="1793" max="1793" width="8" style="14" customWidth="1"/>
    <col min="1794" max="1794" width="5.3984375" style="14" customWidth="1"/>
    <col min="1795" max="1795" width="6.86328125" style="14" customWidth="1"/>
    <col min="1796" max="1796" width="8.59765625" style="14" customWidth="1"/>
    <col min="1797" max="1797" width="10.73046875" style="14" customWidth="1"/>
    <col min="1798" max="1798" width="6.1328125" style="14" customWidth="1"/>
    <col min="1799" max="1799" width="8.59765625" style="14" customWidth="1"/>
    <col min="1800" max="1800" width="6.86328125" style="14" customWidth="1"/>
    <col min="1801" max="1801" width="7.1328125" style="14" customWidth="1"/>
    <col min="1802" max="1802" width="7.265625" style="14" customWidth="1"/>
    <col min="1803" max="1803" width="7.1328125" style="14" customWidth="1"/>
    <col min="1804" max="1804" width="8.59765625" style="14" customWidth="1"/>
    <col min="1805" max="2048" width="9" style="14"/>
    <col min="2049" max="2049" width="8" style="14" customWidth="1"/>
    <col min="2050" max="2050" width="5.3984375" style="14" customWidth="1"/>
    <col min="2051" max="2051" width="6.86328125" style="14" customWidth="1"/>
    <col min="2052" max="2052" width="8.59765625" style="14" customWidth="1"/>
    <col min="2053" max="2053" width="10.73046875" style="14" customWidth="1"/>
    <col min="2054" max="2054" width="6.1328125" style="14" customWidth="1"/>
    <col min="2055" max="2055" width="8.59765625" style="14" customWidth="1"/>
    <col min="2056" max="2056" width="6.86328125" style="14" customWidth="1"/>
    <col min="2057" max="2057" width="7.1328125" style="14" customWidth="1"/>
    <col min="2058" max="2058" width="7.265625" style="14" customWidth="1"/>
    <col min="2059" max="2059" width="7.1328125" style="14" customWidth="1"/>
    <col min="2060" max="2060" width="8.59765625" style="14" customWidth="1"/>
    <col min="2061" max="2304" width="9" style="14"/>
    <col min="2305" max="2305" width="8" style="14" customWidth="1"/>
    <col min="2306" max="2306" width="5.3984375" style="14" customWidth="1"/>
    <col min="2307" max="2307" width="6.86328125" style="14" customWidth="1"/>
    <col min="2308" max="2308" width="8.59765625" style="14" customWidth="1"/>
    <col min="2309" max="2309" width="10.73046875" style="14" customWidth="1"/>
    <col min="2310" max="2310" width="6.1328125" style="14" customWidth="1"/>
    <col min="2311" max="2311" width="8.59765625" style="14" customWidth="1"/>
    <col min="2312" max="2312" width="6.86328125" style="14" customWidth="1"/>
    <col min="2313" max="2313" width="7.1328125" style="14" customWidth="1"/>
    <col min="2314" max="2314" width="7.265625" style="14" customWidth="1"/>
    <col min="2315" max="2315" width="7.1328125" style="14" customWidth="1"/>
    <col min="2316" max="2316" width="8.59765625" style="14" customWidth="1"/>
    <col min="2317" max="2560" width="9" style="14"/>
    <col min="2561" max="2561" width="8" style="14" customWidth="1"/>
    <col min="2562" max="2562" width="5.3984375" style="14" customWidth="1"/>
    <col min="2563" max="2563" width="6.86328125" style="14" customWidth="1"/>
    <col min="2564" max="2564" width="8.59765625" style="14" customWidth="1"/>
    <col min="2565" max="2565" width="10.73046875" style="14" customWidth="1"/>
    <col min="2566" max="2566" width="6.1328125" style="14" customWidth="1"/>
    <col min="2567" max="2567" width="8.59765625" style="14" customWidth="1"/>
    <col min="2568" max="2568" width="6.86328125" style="14" customWidth="1"/>
    <col min="2569" max="2569" width="7.1328125" style="14" customWidth="1"/>
    <col min="2570" max="2570" width="7.265625" style="14" customWidth="1"/>
    <col min="2571" max="2571" width="7.1328125" style="14" customWidth="1"/>
    <col min="2572" max="2572" width="8.59765625" style="14" customWidth="1"/>
    <col min="2573" max="2816" width="9" style="14"/>
    <col min="2817" max="2817" width="8" style="14" customWidth="1"/>
    <col min="2818" max="2818" width="5.3984375" style="14" customWidth="1"/>
    <col min="2819" max="2819" width="6.86328125" style="14" customWidth="1"/>
    <col min="2820" max="2820" width="8.59765625" style="14" customWidth="1"/>
    <col min="2821" max="2821" width="10.73046875" style="14" customWidth="1"/>
    <col min="2822" max="2822" width="6.1328125" style="14" customWidth="1"/>
    <col min="2823" max="2823" width="8.59765625" style="14" customWidth="1"/>
    <col min="2824" max="2824" width="6.86328125" style="14" customWidth="1"/>
    <col min="2825" max="2825" width="7.1328125" style="14" customWidth="1"/>
    <col min="2826" max="2826" width="7.265625" style="14" customWidth="1"/>
    <col min="2827" max="2827" width="7.1328125" style="14" customWidth="1"/>
    <col min="2828" max="2828" width="8.59765625" style="14" customWidth="1"/>
    <col min="2829" max="3072" width="9" style="14"/>
    <col min="3073" max="3073" width="8" style="14" customWidth="1"/>
    <col min="3074" max="3074" width="5.3984375" style="14" customWidth="1"/>
    <col min="3075" max="3075" width="6.86328125" style="14" customWidth="1"/>
    <col min="3076" max="3076" width="8.59765625" style="14" customWidth="1"/>
    <col min="3077" max="3077" width="10.73046875" style="14" customWidth="1"/>
    <col min="3078" max="3078" width="6.1328125" style="14" customWidth="1"/>
    <col min="3079" max="3079" width="8.59765625" style="14" customWidth="1"/>
    <col min="3080" max="3080" width="6.86328125" style="14" customWidth="1"/>
    <col min="3081" max="3081" width="7.1328125" style="14" customWidth="1"/>
    <col min="3082" max="3082" width="7.265625" style="14" customWidth="1"/>
    <col min="3083" max="3083" width="7.1328125" style="14" customWidth="1"/>
    <col min="3084" max="3084" width="8.59765625" style="14" customWidth="1"/>
    <col min="3085" max="3328" width="9" style="14"/>
    <col min="3329" max="3329" width="8" style="14" customWidth="1"/>
    <col min="3330" max="3330" width="5.3984375" style="14" customWidth="1"/>
    <col min="3331" max="3331" width="6.86328125" style="14" customWidth="1"/>
    <col min="3332" max="3332" width="8.59765625" style="14" customWidth="1"/>
    <col min="3333" max="3333" width="10.73046875" style="14" customWidth="1"/>
    <col min="3334" max="3334" width="6.1328125" style="14" customWidth="1"/>
    <col min="3335" max="3335" width="8.59765625" style="14" customWidth="1"/>
    <col min="3336" max="3336" width="6.86328125" style="14" customWidth="1"/>
    <col min="3337" max="3337" width="7.1328125" style="14" customWidth="1"/>
    <col min="3338" max="3338" width="7.265625" style="14" customWidth="1"/>
    <col min="3339" max="3339" width="7.1328125" style="14" customWidth="1"/>
    <col min="3340" max="3340" width="8.59765625" style="14" customWidth="1"/>
    <col min="3341" max="3584" width="9" style="14"/>
    <col min="3585" max="3585" width="8" style="14" customWidth="1"/>
    <col min="3586" max="3586" width="5.3984375" style="14" customWidth="1"/>
    <col min="3587" max="3587" width="6.86328125" style="14" customWidth="1"/>
    <col min="3588" max="3588" width="8.59765625" style="14" customWidth="1"/>
    <col min="3589" max="3589" width="10.73046875" style="14" customWidth="1"/>
    <col min="3590" max="3590" width="6.1328125" style="14" customWidth="1"/>
    <col min="3591" max="3591" width="8.59765625" style="14" customWidth="1"/>
    <col min="3592" max="3592" width="6.86328125" style="14" customWidth="1"/>
    <col min="3593" max="3593" width="7.1328125" style="14" customWidth="1"/>
    <col min="3594" max="3594" width="7.265625" style="14" customWidth="1"/>
    <col min="3595" max="3595" width="7.1328125" style="14" customWidth="1"/>
    <col min="3596" max="3596" width="8.59765625" style="14" customWidth="1"/>
    <col min="3597" max="3840" width="9" style="14"/>
    <col min="3841" max="3841" width="8" style="14" customWidth="1"/>
    <col min="3842" max="3842" width="5.3984375" style="14" customWidth="1"/>
    <col min="3843" max="3843" width="6.86328125" style="14" customWidth="1"/>
    <col min="3844" max="3844" width="8.59765625" style="14" customWidth="1"/>
    <col min="3845" max="3845" width="10.73046875" style="14" customWidth="1"/>
    <col min="3846" max="3846" width="6.1328125" style="14" customWidth="1"/>
    <col min="3847" max="3847" width="8.59765625" style="14" customWidth="1"/>
    <col min="3848" max="3848" width="6.86328125" style="14" customWidth="1"/>
    <col min="3849" max="3849" width="7.1328125" style="14" customWidth="1"/>
    <col min="3850" max="3850" width="7.265625" style="14" customWidth="1"/>
    <col min="3851" max="3851" width="7.1328125" style="14" customWidth="1"/>
    <col min="3852" max="3852" width="8.59765625" style="14" customWidth="1"/>
    <col min="3853" max="4096" width="9" style="14"/>
    <col min="4097" max="4097" width="8" style="14" customWidth="1"/>
    <col min="4098" max="4098" width="5.3984375" style="14" customWidth="1"/>
    <col min="4099" max="4099" width="6.86328125" style="14" customWidth="1"/>
    <col min="4100" max="4100" width="8.59765625" style="14" customWidth="1"/>
    <col min="4101" max="4101" width="10.73046875" style="14" customWidth="1"/>
    <col min="4102" max="4102" width="6.1328125" style="14" customWidth="1"/>
    <col min="4103" max="4103" width="8.59765625" style="14" customWidth="1"/>
    <col min="4104" max="4104" width="6.86328125" style="14" customWidth="1"/>
    <col min="4105" max="4105" width="7.1328125" style="14" customWidth="1"/>
    <col min="4106" max="4106" width="7.265625" style="14" customWidth="1"/>
    <col min="4107" max="4107" width="7.1328125" style="14" customWidth="1"/>
    <col min="4108" max="4108" width="8.59765625" style="14" customWidth="1"/>
    <col min="4109" max="4352" width="9" style="14"/>
    <col min="4353" max="4353" width="8" style="14" customWidth="1"/>
    <col min="4354" max="4354" width="5.3984375" style="14" customWidth="1"/>
    <col min="4355" max="4355" width="6.86328125" style="14" customWidth="1"/>
    <col min="4356" max="4356" width="8.59765625" style="14" customWidth="1"/>
    <col min="4357" max="4357" width="10.73046875" style="14" customWidth="1"/>
    <col min="4358" max="4358" width="6.1328125" style="14" customWidth="1"/>
    <col min="4359" max="4359" width="8.59765625" style="14" customWidth="1"/>
    <col min="4360" max="4360" width="6.86328125" style="14" customWidth="1"/>
    <col min="4361" max="4361" width="7.1328125" style="14" customWidth="1"/>
    <col min="4362" max="4362" width="7.265625" style="14" customWidth="1"/>
    <col min="4363" max="4363" width="7.1328125" style="14" customWidth="1"/>
    <col min="4364" max="4364" width="8.59765625" style="14" customWidth="1"/>
    <col min="4365" max="4608" width="9" style="14"/>
    <col min="4609" max="4609" width="8" style="14" customWidth="1"/>
    <col min="4610" max="4610" width="5.3984375" style="14" customWidth="1"/>
    <col min="4611" max="4611" width="6.86328125" style="14" customWidth="1"/>
    <col min="4612" max="4612" width="8.59765625" style="14" customWidth="1"/>
    <col min="4613" max="4613" width="10.73046875" style="14" customWidth="1"/>
    <col min="4614" max="4614" width="6.1328125" style="14" customWidth="1"/>
    <col min="4615" max="4615" width="8.59765625" style="14" customWidth="1"/>
    <col min="4616" max="4616" width="6.86328125" style="14" customWidth="1"/>
    <col min="4617" max="4617" width="7.1328125" style="14" customWidth="1"/>
    <col min="4618" max="4618" width="7.265625" style="14" customWidth="1"/>
    <col min="4619" max="4619" width="7.1328125" style="14" customWidth="1"/>
    <col min="4620" max="4620" width="8.59765625" style="14" customWidth="1"/>
    <col min="4621" max="4864" width="9" style="14"/>
    <col min="4865" max="4865" width="8" style="14" customWidth="1"/>
    <col min="4866" max="4866" width="5.3984375" style="14" customWidth="1"/>
    <col min="4867" max="4867" width="6.86328125" style="14" customWidth="1"/>
    <col min="4868" max="4868" width="8.59765625" style="14" customWidth="1"/>
    <col min="4869" max="4869" width="10.73046875" style="14" customWidth="1"/>
    <col min="4870" max="4870" width="6.1328125" style="14" customWidth="1"/>
    <col min="4871" max="4871" width="8.59765625" style="14" customWidth="1"/>
    <col min="4872" max="4872" width="6.86328125" style="14" customWidth="1"/>
    <col min="4873" max="4873" width="7.1328125" style="14" customWidth="1"/>
    <col min="4874" max="4874" width="7.265625" style="14" customWidth="1"/>
    <col min="4875" max="4875" width="7.1328125" style="14" customWidth="1"/>
    <col min="4876" max="4876" width="8.59765625" style="14" customWidth="1"/>
    <col min="4877" max="5120" width="9" style="14"/>
    <col min="5121" max="5121" width="8" style="14" customWidth="1"/>
    <col min="5122" max="5122" width="5.3984375" style="14" customWidth="1"/>
    <col min="5123" max="5123" width="6.86328125" style="14" customWidth="1"/>
    <col min="5124" max="5124" width="8.59765625" style="14" customWidth="1"/>
    <col min="5125" max="5125" width="10.73046875" style="14" customWidth="1"/>
    <col min="5126" max="5126" width="6.1328125" style="14" customWidth="1"/>
    <col min="5127" max="5127" width="8.59765625" style="14" customWidth="1"/>
    <col min="5128" max="5128" width="6.86328125" style="14" customWidth="1"/>
    <col min="5129" max="5129" width="7.1328125" style="14" customWidth="1"/>
    <col min="5130" max="5130" width="7.265625" style="14" customWidth="1"/>
    <col min="5131" max="5131" width="7.1328125" style="14" customWidth="1"/>
    <col min="5132" max="5132" width="8.59765625" style="14" customWidth="1"/>
    <col min="5133" max="5376" width="9" style="14"/>
    <col min="5377" max="5377" width="8" style="14" customWidth="1"/>
    <col min="5378" max="5378" width="5.3984375" style="14" customWidth="1"/>
    <col min="5379" max="5379" width="6.86328125" style="14" customWidth="1"/>
    <col min="5380" max="5380" width="8.59765625" style="14" customWidth="1"/>
    <col min="5381" max="5381" width="10.73046875" style="14" customWidth="1"/>
    <col min="5382" max="5382" width="6.1328125" style="14" customWidth="1"/>
    <col min="5383" max="5383" width="8.59765625" style="14" customWidth="1"/>
    <col min="5384" max="5384" width="6.86328125" style="14" customWidth="1"/>
    <col min="5385" max="5385" width="7.1328125" style="14" customWidth="1"/>
    <col min="5386" max="5386" width="7.265625" style="14" customWidth="1"/>
    <col min="5387" max="5387" width="7.1328125" style="14" customWidth="1"/>
    <col min="5388" max="5388" width="8.59765625" style="14" customWidth="1"/>
    <col min="5389" max="5632" width="9" style="14"/>
    <col min="5633" max="5633" width="8" style="14" customWidth="1"/>
    <col min="5634" max="5634" width="5.3984375" style="14" customWidth="1"/>
    <col min="5635" max="5635" width="6.86328125" style="14" customWidth="1"/>
    <col min="5636" max="5636" width="8.59765625" style="14" customWidth="1"/>
    <col min="5637" max="5637" width="10.73046875" style="14" customWidth="1"/>
    <col min="5638" max="5638" width="6.1328125" style="14" customWidth="1"/>
    <col min="5639" max="5639" width="8.59765625" style="14" customWidth="1"/>
    <col min="5640" max="5640" width="6.86328125" style="14" customWidth="1"/>
    <col min="5641" max="5641" width="7.1328125" style="14" customWidth="1"/>
    <col min="5642" max="5642" width="7.265625" style="14" customWidth="1"/>
    <col min="5643" max="5643" width="7.1328125" style="14" customWidth="1"/>
    <col min="5644" max="5644" width="8.59765625" style="14" customWidth="1"/>
    <col min="5645" max="5888" width="9" style="14"/>
    <col min="5889" max="5889" width="8" style="14" customWidth="1"/>
    <col min="5890" max="5890" width="5.3984375" style="14" customWidth="1"/>
    <col min="5891" max="5891" width="6.86328125" style="14" customWidth="1"/>
    <col min="5892" max="5892" width="8.59765625" style="14" customWidth="1"/>
    <col min="5893" max="5893" width="10.73046875" style="14" customWidth="1"/>
    <col min="5894" max="5894" width="6.1328125" style="14" customWidth="1"/>
    <col min="5895" max="5895" width="8.59765625" style="14" customWidth="1"/>
    <col min="5896" max="5896" width="6.86328125" style="14" customWidth="1"/>
    <col min="5897" max="5897" width="7.1328125" style="14" customWidth="1"/>
    <col min="5898" max="5898" width="7.265625" style="14" customWidth="1"/>
    <col min="5899" max="5899" width="7.1328125" style="14" customWidth="1"/>
    <col min="5900" max="5900" width="8.59765625" style="14" customWidth="1"/>
    <col min="5901" max="6144" width="9" style="14"/>
    <col min="6145" max="6145" width="8" style="14" customWidth="1"/>
    <col min="6146" max="6146" width="5.3984375" style="14" customWidth="1"/>
    <col min="6147" max="6147" width="6.86328125" style="14" customWidth="1"/>
    <col min="6148" max="6148" width="8.59765625" style="14" customWidth="1"/>
    <col min="6149" max="6149" width="10.73046875" style="14" customWidth="1"/>
    <col min="6150" max="6150" width="6.1328125" style="14" customWidth="1"/>
    <col min="6151" max="6151" width="8.59765625" style="14" customWidth="1"/>
    <col min="6152" max="6152" width="6.86328125" style="14" customWidth="1"/>
    <col min="6153" max="6153" width="7.1328125" style="14" customWidth="1"/>
    <col min="6154" max="6154" width="7.265625" style="14" customWidth="1"/>
    <col min="6155" max="6155" width="7.1328125" style="14" customWidth="1"/>
    <col min="6156" max="6156" width="8.59765625" style="14" customWidth="1"/>
    <col min="6157" max="6400" width="9" style="14"/>
    <col min="6401" max="6401" width="8" style="14" customWidth="1"/>
    <col min="6402" max="6402" width="5.3984375" style="14" customWidth="1"/>
    <col min="6403" max="6403" width="6.86328125" style="14" customWidth="1"/>
    <col min="6404" max="6404" width="8.59765625" style="14" customWidth="1"/>
    <col min="6405" max="6405" width="10.73046875" style="14" customWidth="1"/>
    <col min="6406" max="6406" width="6.1328125" style="14" customWidth="1"/>
    <col min="6407" max="6407" width="8.59765625" style="14" customWidth="1"/>
    <col min="6408" max="6408" width="6.86328125" style="14" customWidth="1"/>
    <col min="6409" max="6409" width="7.1328125" style="14" customWidth="1"/>
    <col min="6410" max="6410" width="7.265625" style="14" customWidth="1"/>
    <col min="6411" max="6411" width="7.1328125" style="14" customWidth="1"/>
    <col min="6412" max="6412" width="8.59765625" style="14" customWidth="1"/>
    <col min="6413" max="6656" width="9" style="14"/>
    <col min="6657" max="6657" width="8" style="14" customWidth="1"/>
    <col min="6658" max="6658" width="5.3984375" style="14" customWidth="1"/>
    <col min="6659" max="6659" width="6.86328125" style="14" customWidth="1"/>
    <col min="6660" max="6660" width="8.59765625" style="14" customWidth="1"/>
    <col min="6661" max="6661" width="10.73046875" style="14" customWidth="1"/>
    <col min="6662" max="6662" width="6.1328125" style="14" customWidth="1"/>
    <col min="6663" max="6663" width="8.59765625" style="14" customWidth="1"/>
    <col min="6664" max="6664" width="6.86328125" style="14" customWidth="1"/>
    <col min="6665" max="6665" width="7.1328125" style="14" customWidth="1"/>
    <col min="6666" max="6666" width="7.265625" style="14" customWidth="1"/>
    <col min="6667" max="6667" width="7.1328125" style="14" customWidth="1"/>
    <col min="6668" max="6668" width="8.59765625" style="14" customWidth="1"/>
    <col min="6669" max="6912" width="9" style="14"/>
    <col min="6913" max="6913" width="8" style="14" customWidth="1"/>
    <col min="6914" max="6914" width="5.3984375" style="14" customWidth="1"/>
    <col min="6915" max="6915" width="6.86328125" style="14" customWidth="1"/>
    <col min="6916" max="6916" width="8.59765625" style="14" customWidth="1"/>
    <col min="6917" max="6917" width="10.73046875" style="14" customWidth="1"/>
    <col min="6918" max="6918" width="6.1328125" style="14" customWidth="1"/>
    <col min="6919" max="6919" width="8.59765625" style="14" customWidth="1"/>
    <col min="6920" max="6920" width="6.86328125" style="14" customWidth="1"/>
    <col min="6921" max="6921" width="7.1328125" style="14" customWidth="1"/>
    <col min="6922" max="6922" width="7.265625" style="14" customWidth="1"/>
    <col min="6923" max="6923" width="7.1328125" style="14" customWidth="1"/>
    <col min="6924" max="6924" width="8.59765625" style="14" customWidth="1"/>
    <col min="6925" max="7168" width="9" style="14"/>
    <col min="7169" max="7169" width="8" style="14" customWidth="1"/>
    <col min="7170" max="7170" width="5.3984375" style="14" customWidth="1"/>
    <col min="7171" max="7171" width="6.86328125" style="14" customWidth="1"/>
    <col min="7172" max="7172" width="8.59765625" style="14" customWidth="1"/>
    <col min="7173" max="7173" width="10.73046875" style="14" customWidth="1"/>
    <col min="7174" max="7174" width="6.1328125" style="14" customWidth="1"/>
    <col min="7175" max="7175" width="8.59765625" style="14" customWidth="1"/>
    <col min="7176" max="7176" width="6.86328125" style="14" customWidth="1"/>
    <col min="7177" max="7177" width="7.1328125" style="14" customWidth="1"/>
    <col min="7178" max="7178" width="7.265625" style="14" customWidth="1"/>
    <col min="7179" max="7179" width="7.1328125" style="14" customWidth="1"/>
    <col min="7180" max="7180" width="8.59765625" style="14" customWidth="1"/>
    <col min="7181" max="7424" width="9" style="14"/>
    <col min="7425" max="7425" width="8" style="14" customWidth="1"/>
    <col min="7426" max="7426" width="5.3984375" style="14" customWidth="1"/>
    <col min="7427" max="7427" width="6.86328125" style="14" customWidth="1"/>
    <col min="7428" max="7428" width="8.59765625" style="14" customWidth="1"/>
    <col min="7429" max="7429" width="10.73046875" style="14" customWidth="1"/>
    <col min="7430" max="7430" width="6.1328125" style="14" customWidth="1"/>
    <col min="7431" max="7431" width="8.59765625" style="14" customWidth="1"/>
    <col min="7432" max="7432" width="6.86328125" style="14" customWidth="1"/>
    <col min="7433" max="7433" width="7.1328125" style="14" customWidth="1"/>
    <col min="7434" max="7434" width="7.265625" style="14" customWidth="1"/>
    <col min="7435" max="7435" width="7.1328125" style="14" customWidth="1"/>
    <col min="7436" max="7436" width="8.59765625" style="14" customWidth="1"/>
    <col min="7437" max="7680" width="9" style="14"/>
    <col min="7681" max="7681" width="8" style="14" customWidth="1"/>
    <col min="7682" max="7682" width="5.3984375" style="14" customWidth="1"/>
    <col min="7683" max="7683" width="6.86328125" style="14" customWidth="1"/>
    <col min="7684" max="7684" width="8.59765625" style="14" customWidth="1"/>
    <col min="7685" max="7685" width="10.73046875" style="14" customWidth="1"/>
    <col min="7686" max="7686" width="6.1328125" style="14" customWidth="1"/>
    <col min="7687" max="7687" width="8.59765625" style="14" customWidth="1"/>
    <col min="7688" max="7688" width="6.86328125" style="14" customWidth="1"/>
    <col min="7689" max="7689" width="7.1328125" style="14" customWidth="1"/>
    <col min="7690" max="7690" width="7.265625" style="14" customWidth="1"/>
    <col min="7691" max="7691" width="7.1328125" style="14" customWidth="1"/>
    <col min="7692" max="7692" width="8.59765625" style="14" customWidth="1"/>
    <col min="7693" max="7936" width="9" style="14"/>
    <col min="7937" max="7937" width="8" style="14" customWidth="1"/>
    <col min="7938" max="7938" width="5.3984375" style="14" customWidth="1"/>
    <col min="7939" max="7939" width="6.86328125" style="14" customWidth="1"/>
    <col min="7940" max="7940" width="8.59765625" style="14" customWidth="1"/>
    <col min="7941" max="7941" width="10.73046875" style="14" customWidth="1"/>
    <col min="7942" max="7942" width="6.1328125" style="14" customWidth="1"/>
    <col min="7943" max="7943" width="8.59765625" style="14" customWidth="1"/>
    <col min="7944" max="7944" width="6.86328125" style="14" customWidth="1"/>
    <col min="7945" max="7945" width="7.1328125" style="14" customWidth="1"/>
    <col min="7946" max="7946" width="7.265625" style="14" customWidth="1"/>
    <col min="7947" max="7947" width="7.1328125" style="14" customWidth="1"/>
    <col min="7948" max="7948" width="8.59765625" style="14" customWidth="1"/>
    <col min="7949" max="8192" width="9" style="14"/>
    <col min="8193" max="8193" width="8" style="14" customWidth="1"/>
    <col min="8194" max="8194" width="5.3984375" style="14" customWidth="1"/>
    <col min="8195" max="8195" width="6.86328125" style="14" customWidth="1"/>
    <col min="8196" max="8196" width="8.59765625" style="14" customWidth="1"/>
    <col min="8197" max="8197" width="10.73046875" style="14" customWidth="1"/>
    <col min="8198" max="8198" width="6.1328125" style="14" customWidth="1"/>
    <col min="8199" max="8199" width="8.59765625" style="14" customWidth="1"/>
    <col min="8200" max="8200" width="6.86328125" style="14" customWidth="1"/>
    <col min="8201" max="8201" width="7.1328125" style="14" customWidth="1"/>
    <col min="8202" max="8202" width="7.265625" style="14" customWidth="1"/>
    <col min="8203" max="8203" width="7.1328125" style="14" customWidth="1"/>
    <col min="8204" max="8204" width="8.59765625" style="14" customWidth="1"/>
    <col min="8205" max="8448" width="9" style="14"/>
    <col min="8449" max="8449" width="8" style="14" customWidth="1"/>
    <col min="8450" max="8450" width="5.3984375" style="14" customWidth="1"/>
    <col min="8451" max="8451" width="6.86328125" style="14" customWidth="1"/>
    <col min="8452" max="8452" width="8.59765625" style="14" customWidth="1"/>
    <col min="8453" max="8453" width="10.73046875" style="14" customWidth="1"/>
    <col min="8454" max="8454" width="6.1328125" style="14" customWidth="1"/>
    <col min="8455" max="8455" width="8.59765625" style="14" customWidth="1"/>
    <col min="8456" max="8456" width="6.86328125" style="14" customWidth="1"/>
    <col min="8457" max="8457" width="7.1328125" style="14" customWidth="1"/>
    <col min="8458" max="8458" width="7.265625" style="14" customWidth="1"/>
    <col min="8459" max="8459" width="7.1328125" style="14" customWidth="1"/>
    <col min="8460" max="8460" width="8.59765625" style="14" customWidth="1"/>
    <col min="8461" max="8704" width="9" style="14"/>
    <col min="8705" max="8705" width="8" style="14" customWidth="1"/>
    <col min="8706" max="8706" width="5.3984375" style="14" customWidth="1"/>
    <col min="8707" max="8707" width="6.86328125" style="14" customWidth="1"/>
    <col min="8708" max="8708" width="8.59765625" style="14" customWidth="1"/>
    <col min="8709" max="8709" width="10.73046875" style="14" customWidth="1"/>
    <col min="8710" max="8710" width="6.1328125" style="14" customWidth="1"/>
    <col min="8711" max="8711" width="8.59765625" style="14" customWidth="1"/>
    <col min="8712" max="8712" width="6.86328125" style="14" customWidth="1"/>
    <col min="8713" max="8713" width="7.1328125" style="14" customWidth="1"/>
    <col min="8714" max="8714" width="7.265625" style="14" customWidth="1"/>
    <col min="8715" max="8715" width="7.1328125" style="14" customWidth="1"/>
    <col min="8716" max="8716" width="8.59765625" style="14" customWidth="1"/>
    <col min="8717" max="8960" width="9" style="14"/>
    <col min="8961" max="8961" width="8" style="14" customWidth="1"/>
    <col min="8962" max="8962" width="5.3984375" style="14" customWidth="1"/>
    <col min="8963" max="8963" width="6.86328125" style="14" customWidth="1"/>
    <col min="8964" max="8964" width="8.59765625" style="14" customWidth="1"/>
    <col min="8965" max="8965" width="10.73046875" style="14" customWidth="1"/>
    <col min="8966" max="8966" width="6.1328125" style="14" customWidth="1"/>
    <col min="8967" max="8967" width="8.59765625" style="14" customWidth="1"/>
    <col min="8968" max="8968" width="6.86328125" style="14" customWidth="1"/>
    <col min="8969" max="8969" width="7.1328125" style="14" customWidth="1"/>
    <col min="8970" max="8970" width="7.265625" style="14" customWidth="1"/>
    <col min="8971" max="8971" width="7.1328125" style="14" customWidth="1"/>
    <col min="8972" max="8972" width="8.59765625" style="14" customWidth="1"/>
    <col min="8973" max="9216" width="9" style="14"/>
    <col min="9217" max="9217" width="8" style="14" customWidth="1"/>
    <col min="9218" max="9218" width="5.3984375" style="14" customWidth="1"/>
    <col min="9219" max="9219" width="6.86328125" style="14" customWidth="1"/>
    <col min="9220" max="9220" width="8.59765625" style="14" customWidth="1"/>
    <col min="9221" max="9221" width="10.73046875" style="14" customWidth="1"/>
    <col min="9222" max="9222" width="6.1328125" style="14" customWidth="1"/>
    <col min="9223" max="9223" width="8.59765625" style="14" customWidth="1"/>
    <col min="9224" max="9224" width="6.86328125" style="14" customWidth="1"/>
    <col min="9225" max="9225" width="7.1328125" style="14" customWidth="1"/>
    <col min="9226" max="9226" width="7.265625" style="14" customWidth="1"/>
    <col min="9227" max="9227" width="7.1328125" style="14" customWidth="1"/>
    <col min="9228" max="9228" width="8.59765625" style="14" customWidth="1"/>
    <col min="9229" max="9472" width="9" style="14"/>
    <col min="9473" max="9473" width="8" style="14" customWidth="1"/>
    <col min="9474" max="9474" width="5.3984375" style="14" customWidth="1"/>
    <col min="9475" max="9475" width="6.86328125" style="14" customWidth="1"/>
    <col min="9476" max="9476" width="8.59765625" style="14" customWidth="1"/>
    <col min="9477" max="9477" width="10.73046875" style="14" customWidth="1"/>
    <col min="9478" max="9478" width="6.1328125" style="14" customWidth="1"/>
    <col min="9479" max="9479" width="8.59765625" style="14" customWidth="1"/>
    <col min="9480" max="9480" width="6.86328125" style="14" customWidth="1"/>
    <col min="9481" max="9481" width="7.1328125" style="14" customWidth="1"/>
    <col min="9482" max="9482" width="7.265625" style="14" customWidth="1"/>
    <col min="9483" max="9483" width="7.1328125" style="14" customWidth="1"/>
    <col min="9484" max="9484" width="8.59765625" style="14" customWidth="1"/>
    <col min="9485" max="9728" width="9" style="14"/>
    <col min="9729" max="9729" width="8" style="14" customWidth="1"/>
    <col min="9730" max="9730" width="5.3984375" style="14" customWidth="1"/>
    <col min="9731" max="9731" width="6.86328125" style="14" customWidth="1"/>
    <col min="9732" max="9732" width="8.59765625" style="14" customWidth="1"/>
    <col min="9733" max="9733" width="10.73046875" style="14" customWidth="1"/>
    <col min="9734" max="9734" width="6.1328125" style="14" customWidth="1"/>
    <col min="9735" max="9735" width="8.59765625" style="14" customWidth="1"/>
    <col min="9736" max="9736" width="6.86328125" style="14" customWidth="1"/>
    <col min="9737" max="9737" width="7.1328125" style="14" customWidth="1"/>
    <col min="9738" max="9738" width="7.265625" style="14" customWidth="1"/>
    <col min="9739" max="9739" width="7.1328125" style="14" customWidth="1"/>
    <col min="9740" max="9740" width="8.59765625" style="14" customWidth="1"/>
    <col min="9741" max="9984" width="9" style="14"/>
    <col min="9985" max="9985" width="8" style="14" customWidth="1"/>
    <col min="9986" max="9986" width="5.3984375" style="14" customWidth="1"/>
    <col min="9987" max="9987" width="6.86328125" style="14" customWidth="1"/>
    <col min="9988" max="9988" width="8.59765625" style="14" customWidth="1"/>
    <col min="9989" max="9989" width="10.73046875" style="14" customWidth="1"/>
    <col min="9990" max="9990" width="6.1328125" style="14" customWidth="1"/>
    <col min="9991" max="9991" width="8.59765625" style="14" customWidth="1"/>
    <col min="9992" max="9992" width="6.86328125" style="14" customWidth="1"/>
    <col min="9993" max="9993" width="7.1328125" style="14" customWidth="1"/>
    <col min="9994" max="9994" width="7.265625" style="14" customWidth="1"/>
    <col min="9995" max="9995" width="7.1328125" style="14" customWidth="1"/>
    <col min="9996" max="9996" width="8.59765625" style="14" customWidth="1"/>
    <col min="9997" max="10240" width="9" style="14"/>
    <col min="10241" max="10241" width="8" style="14" customWidth="1"/>
    <col min="10242" max="10242" width="5.3984375" style="14" customWidth="1"/>
    <col min="10243" max="10243" width="6.86328125" style="14" customWidth="1"/>
    <col min="10244" max="10244" width="8.59765625" style="14" customWidth="1"/>
    <col min="10245" max="10245" width="10.73046875" style="14" customWidth="1"/>
    <col min="10246" max="10246" width="6.1328125" style="14" customWidth="1"/>
    <col min="10247" max="10247" width="8.59765625" style="14" customWidth="1"/>
    <col min="10248" max="10248" width="6.86328125" style="14" customWidth="1"/>
    <col min="10249" max="10249" width="7.1328125" style="14" customWidth="1"/>
    <col min="10250" max="10250" width="7.265625" style="14" customWidth="1"/>
    <col min="10251" max="10251" width="7.1328125" style="14" customWidth="1"/>
    <col min="10252" max="10252" width="8.59765625" style="14" customWidth="1"/>
    <col min="10253" max="10496" width="9" style="14"/>
    <col min="10497" max="10497" width="8" style="14" customWidth="1"/>
    <col min="10498" max="10498" width="5.3984375" style="14" customWidth="1"/>
    <col min="10499" max="10499" width="6.86328125" style="14" customWidth="1"/>
    <col min="10500" max="10500" width="8.59765625" style="14" customWidth="1"/>
    <col min="10501" max="10501" width="10.73046875" style="14" customWidth="1"/>
    <col min="10502" max="10502" width="6.1328125" style="14" customWidth="1"/>
    <col min="10503" max="10503" width="8.59765625" style="14" customWidth="1"/>
    <col min="10504" max="10504" width="6.86328125" style="14" customWidth="1"/>
    <col min="10505" max="10505" width="7.1328125" style="14" customWidth="1"/>
    <col min="10506" max="10506" width="7.265625" style="14" customWidth="1"/>
    <col min="10507" max="10507" width="7.1328125" style="14" customWidth="1"/>
    <col min="10508" max="10508" width="8.59765625" style="14" customWidth="1"/>
    <col min="10509" max="10752" width="9" style="14"/>
    <col min="10753" max="10753" width="8" style="14" customWidth="1"/>
    <col min="10754" max="10754" width="5.3984375" style="14" customWidth="1"/>
    <col min="10755" max="10755" width="6.86328125" style="14" customWidth="1"/>
    <col min="10756" max="10756" width="8.59765625" style="14" customWidth="1"/>
    <col min="10757" max="10757" width="10.73046875" style="14" customWidth="1"/>
    <col min="10758" max="10758" width="6.1328125" style="14" customWidth="1"/>
    <col min="10759" max="10759" width="8.59765625" style="14" customWidth="1"/>
    <col min="10760" max="10760" width="6.86328125" style="14" customWidth="1"/>
    <col min="10761" max="10761" width="7.1328125" style="14" customWidth="1"/>
    <col min="10762" max="10762" width="7.265625" style="14" customWidth="1"/>
    <col min="10763" max="10763" width="7.1328125" style="14" customWidth="1"/>
    <col min="10764" max="10764" width="8.59765625" style="14" customWidth="1"/>
    <col min="10765" max="11008" width="9" style="14"/>
    <col min="11009" max="11009" width="8" style="14" customWidth="1"/>
    <col min="11010" max="11010" width="5.3984375" style="14" customWidth="1"/>
    <col min="11011" max="11011" width="6.86328125" style="14" customWidth="1"/>
    <col min="11012" max="11012" width="8.59765625" style="14" customWidth="1"/>
    <col min="11013" max="11013" width="10.73046875" style="14" customWidth="1"/>
    <col min="11014" max="11014" width="6.1328125" style="14" customWidth="1"/>
    <col min="11015" max="11015" width="8.59765625" style="14" customWidth="1"/>
    <col min="11016" max="11016" width="6.86328125" style="14" customWidth="1"/>
    <col min="11017" max="11017" width="7.1328125" style="14" customWidth="1"/>
    <col min="11018" max="11018" width="7.265625" style="14" customWidth="1"/>
    <col min="11019" max="11019" width="7.1328125" style="14" customWidth="1"/>
    <col min="11020" max="11020" width="8.59765625" style="14" customWidth="1"/>
    <col min="11021" max="11264" width="9" style="14"/>
    <col min="11265" max="11265" width="8" style="14" customWidth="1"/>
    <col min="11266" max="11266" width="5.3984375" style="14" customWidth="1"/>
    <col min="11267" max="11267" width="6.86328125" style="14" customWidth="1"/>
    <col min="11268" max="11268" width="8.59765625" style="14" customWidth="1"/>
    <col min="11269" max="11269" width="10.73046875" style="14" customWidth="1"/>
    <col min="11270" max="11270" width="6.1328125" style="14" customWidth="1"/>
    <col min="11271" max="11271" width="8.59765625" style="14" customWidth="1"/>
    <col min="11272" max="11272" width="6.86328125" style="14" customWidth="1"/>
    <col min="11273" max="11273" width="7.1328125" style="14" customWidth="1"/>
    <col min="11274" max="11274" width="7.265625" style="14" customWidth="1"/>
    <col min="11275" max="11275" width="7.1328125" style="14" customWidth="1"/>
    <col min="11276" max="11276" width="8.59765625" style="14" customWidth="1"/>
    <col min="11277" max="11520" width="9" style="14"/>
    <col min="11521" max="11521" width="8" style="14" customWidth="1"/>
    <col min="11522" max="11522" width="5.3984375" style="14" customWidth="1"/>
    <col min="11523" max="11523" width="6.86328125" style="14" customWidth="1"/>
    <col min="11524" max="11524" width="8.59765625" style="14" customWidth="1"/>
    <col min="11525" max="11525" width="10.73046875" style="14" customWidth="1"/>
    <col min="11526" max="11526" width="6.1328125" style="14" customWidth="1"/>
    <col min="11527" max="11527" width="8.59765625" style="14" customWidth="1"/>
    <col min="11528" max="11528" width="6.86328125" style="14" customWidth="1"/>
    <col min="11529" max="11529" width="7.1328125" style="14" customWidth="1"/>
    <col min="11530" max="11530" width="7.265625" style="14" customWidth="1"/>
    <col min="11531" max="11531" width="7.1328125" style="14" customWidth="1"/>
    <col min="11532" max="11532" width="8.59765625" style="14" customWidth="1"/>
    <col min="11533" max="11776" width="9" style="14"/>
    <col min="11777" max="11777" width="8" style="14" customWidth="1"/>
    <col min="11778" max="11778" width="5.3984375" style="14" customWidth="1"/>
    <col min="11779" max="11779" width="6.86328125" style="14" customWidth="1"/>
    <col min="11780" max="11780" width="8.59765625" style="14" customWidth="1"/>
    <col min="11781" max="11781" width="10.73046875" style="14" customWidth="1"/>
    <col min="11782" max="11782" width="6.1328125" style="14" customWidth="1"/>
    <col min="11783" max="11783" width="8.59765625" style="14" customWidth="1"/>
    <col min="11784" max="11784" width="6.86328125" style="14" customWidth="1"/>
    <col min="11785" max="11785" width="7.1328125" style="14" customWidth="1"/>
    <col min="11786" max="11786" width="7.265625" style="14" customWidth="1"/>
    <col min="11787" max="11787" width="7.1328125" style="14" customWidth="1"/>
    <col min="11788" max="11788" width="8.59765625" style="14" customWidth="1"/>
    <col min="11789" max="12032" width="9" style="14"/>
    <col min="12033" max="12033" width="8" style="14" customWidth="1"/>
    <col min="12034" max="12034" width="5.3984375" style="14" customWidth="1"/>
    <col min="12035" max="12035" width="6.86328125" style="14" customWidth="1"/>
    <col min="12036" max="12036" width="8.59765625" style="14" customWidth="1"/>
    <col min="12037" max="12037" width="10.73046875" style="14" customWidth="1"/>
    <col min="12038" max="12038" width="6.1328125" style="14" customWidth="1"/>
    <col min="12039" max="12039" width="8.59765625" style="14" customWidth="1"/>
    <col min="12040" max="12040" width="6.86328125" style="14" customWidth="1"/>
    <col min="12041" max="12041" width="7.1328125" style="14" customWidth="1"/>
    <col min="12042" max="12042" width="7.265625" style="14" customWidth="1"/>
    <col min="12043" max="12043" width="7.1328125" style="14" customWidth="1"/>
    <col min="12044" max="12044" width="8.59765625" style="14" customWidth="1"/>
    <col min="12045" max="12288" width="9" style="14"/>
    <col min="12289" max="12289" width="8" style="14" customWidth="1"/>
    <col min="12290" max="12290" width="5.3984375" style="14" customWidth="1"/>
    <col min="12291" max="12291" width="6.86328125" style="14" customWidth="1"/>
    <col min="12292" max="12292" width="8.59765625" style="14" customWidth="1"/>
    <col min="12293" max="12293" width="10.73046875" style="14" customWidth="1"/>
    <col min="12294" max="12294" width="6.1328125" style="14" customWidth="1"/>
    <col min="12295" max="12295" width="8.59765625" style="14" customWidth="1"/>
    <col min="12296" max="12296" width="6.86328125" style="14" customWidth="1"/>
    <col min="12297" max="12297" width="7.1328125" style="14" customWidth="1"/>
    <col min="12298" max="12298" width="7.265625" style="14" customWidth="1"/>
    <col min="12299" max="12299" width="7.1328125" style="14" customWidth="1"/>
    <col min="12300" max="12300" width="8.59765625" style="14" customWidth="1"/>
    <col min="12301" max="12544" width="9" style="14"/>
    <col min="12545" max="12545" width="8" style="14" customWidth="1"/>
    <col min="12546" max="12546" width="5.3984375" style="14" customWidth="1"/>
    <col min="12547" max="12547" width="6.86328125" style="14" customWidth="1"/>
    <col min="12548" max="12548" width="8.59765625" style="14" customWidth="1"/>
    <col min="12549" max="12549" width="10.73046875" style="14" customWidth="1"/>
    <col min="12550" max="12550" width="6.1328125" style="14" customWidth="1"/>
    <col min="12551" max="12551" width="8.59765625" style="14" customWidth="1"/>
    <col min="12552" max="12552" width="6.86328125" style="14" customWidth="1"/>
    <col min="12553" max="12553" width="7.1328125" style="14" customWidth="1"/>
    <col min="12554" max="12554" width="7.265625" style="14" customWidth="1"/>
    <col min="12555" max="12555" width="7.1328125" style="14" customWidth="1"/>
    <col min="12556" max="12556" width="8.59765625" style="14" customWidth="1"/>
    <col min="12557" max="12800" width="9" style="14"/>
    <col min="12801" max="12801" width="8" style="14" customWidth="1"/>
    <col min="12802" max="12802" width="5.3984375" style="14" customWidth="1"/>
    <col min="12803" max="12803" width="6.86328125" style="14" customWidth="1"/>
    <col min="12804" max="12804" width="8.59765625" style="14" customWidth="1"/>
    <col min="12805" max="12805" width="10.73046875" style="14" customWidth="1"/>
    <col min="12806" max="12806" width="6.1328125" style="14" customWidth="1"/>
    <col min="12807" max="12807" width="8.59765625" style="14" customWidth="1"/>
    <col min="12808" max="12808" width="6.86328125" style="14" customWidth="1"/>
    <col min="12809" max="12809" width="7.1328125" style="14" customWidth="1"/>
    <col min="12810" max="12810" width="7.265625" style="14" customWidth="1"/>
    <col min="12811" max="12811" width="7.1328125" style="14" customWidth="1"/>
    <col min="12812" max="12812" width="8.59765625" style="14" customWidth="1"/>
    <col min="12813" max="13056" width="9" style="14"/>
    <col min="13057" max="13057" width="8" style="14" customWidth="1"/>
    <col min="13058" max="13058" width="5.3984375" style="14" customWidth="1"/>
    <col min="13059" max="13059" width="6.86328125" style="14" customWidth="1"/>
    <col min="13060" max="13060" width="8.59765625" style="14" customWidth="1"/>
    <col min="13061" max="13061" width="10.73046875" style="14" customWidth="1"/>
    <col min="13062" max="13062" width="6.1328125" style="14" customWidth="1"/>
    <col min="13063" max="13063" width="8.59765625" style="14" customWidth="1"/>
    <col min="13064" max="13064" width="6.86328125" style="14" customWidth="1"/>
    <col min="13065" max="13065" width="7.1328125" style="14" customWidth="1"/>
    <col min="13066" max="13066" width="7.265625" style="14" customWidth="1"/>
    <col min="13067" max="13067" width="7.1328125" style="14" customWidth="1"/>
    <col min="13068" max="13068" width="8.59765625" style="14" customWidth="1"/>
    <col min="13069" max="13312" width="9" style="14"/>
    <col min="13313" max="13313" width="8" style="14" customWidth="1"/>
    <col min="13314" max="13314" width="5.3984375" style="14" customWidth="1"/>
    <col min="13315" max="13315" width="6.86328125" style="14" customWidth="1"/>
    <col min="13316" max="13316" width="8.59765625" style="14" customWidth="1"/>
    <col min="13317" max="13317" width="10.73046875" style="14" customWidth="1"/>
    <col min="13318" max="13318" width="6.1328125" style="14" customWidth="1"/>
    <col min="13319" max="13319" width="8.59765625" style="14" customWidth="1"/>
    <col min="13320" max="13320" width="6.86328125" style="14" customWidth="1"/>
    <col min="13321" max="13321" width="7.1328125" style="14" customWidth="1"/>
    <col min="13322" max="13322" width="7.265625" style="14" customWidth="1"/>
    <col min="13323" max="13323" width="7.1328125" style="14" customWidth="1"/>
    <col min="13324" max="13324" width="8.59765625" style="14" customWidth="1"/>
    <col min="13325" max="13568" width="9" style="14"/>
    <col min="13569" max="13569" width="8" style="14" customWidth="1"/>
    <col min="13570" max="13570" width="5.3984375" style="14" customWidth="1"/>
    <col min="13571" max="13571" width="6.86328125" style="14" customWidth="1"/>
    <col min="13572" max="13572" width="8.59765625" style="14" customWidth="1"/>
    <col min="13573" max="13573" width="10.73046875" style="14" customWidth="1"/>
    <col min="13574" max="13574" width="6.1328125" style="14" customWidth="1"/>
    <col min="13575" max="13575" width="8.59765625" style="14" customWidth="1"/>
    <col min="13576" max="13576" width="6.86328125" style="14" customWidth="1"/>
    <col min="13577" max="13577" width="7.1328125" style="14" customWidth="1"/>
    <col min="13578" max="13578" width="7.265625" style="14" customWidth="1"/>
    <col min="13579" max="13579" width="7.1328125" style="14" customWidth="1"/>
    <col min="13580" max="13580" width="8.59765625" style="14" customWidth="1"/>
    <col min="13581" max="13824" width="9" style="14"/>
    <col min="13825" max="13825" width="8" style="14" customWidth="1"/>
    <col min="13826" max="13826" width="5.3984375" style="14" customWidth="1"/>
    <col min="13827" max="13827" width="6.86328125" style="14" customWidth="1"/>
    <col min="13828" max="13828" width="8.59765625" style="14" customWidth="1"/>
    <col min="13829" max="13829" width="10.73046875" style="14" customWidth="1"/>
    <col min="13830" max="13830" width="6.1328125" style="14" customWidth="1"/>
    <col min="13831" max="13831" width="8.59765625" style="14" customWidth="1"/>
    <col min="13832" max="13832" width="6.86328125" style="14" customWidth="1"/>
    <col min="13833" max="13833" width="7.1328125" style="14" customWidth="1"/>
    <col min="13834" max="13834" width="7.265625" style="14" customWidth="1"/>
    <col min="13835" max="13835" width="7.1328125" style="14" customWidth="1"/>
    <col min="13836" max="13836" width="8.59765625" style="14" customWidth="1"/>
    <col min="13837" max="14080" width="9" style="14"/>
    <col min="14081" max="14081" width="8" style="14" customWidth="1"/>
    <col min="14082" max="14082" width="5.3984375" style="14" customWidth="1"/>
    <col min="14083" max="14083" width="6.86328125" style="14" customWidth="1"/>
    <col min="14084" max="14084" width="8.59765625" style="14" customWidth="1"/>
    <col min="14085" max="14085" width="10.73046875" style="14" customWidth="1"/>
    <col min="14086" max="14086" width="6.1328125" style="14" customWidth="1"/>
    <col min="14087" max="14087" width="8.59765625" style="14" customWidth="1"/>
    <col min="14088" max="14088" width="6.86328125" style="14" customWidth="1"/>
    <col min="14089" max="14089" width="7.1328125" style="14" customWidth="1"/>
    <col min="14090" max="14090" width="7.265625" style="14" customWidth="1"/>
    <col min="14091" max="14091" width="7.1328125" style="14" customWidth="1"/>
    <col min="14092" max="14092" width="8.59765625" style="14" customWidth="1"/>
    <col min="14093" max="14336" width="9" style="14"/>
    <col min="14337" max="14337" width="8" style="14" customWidth="1"/>
    <col min="14338" max="14338" width="5.3984375" style="14" customWidth="1"/>
    <col min="14339" max="14339" width="6.86328125" style="14" customWidth="1"/>
    <col min="14340" max="14340" width="8.59765625" style="14" customWidth="1"/>
    <col min="14341" max="14341" width="10.73046875" style="14" customWidth="1"/>
    <col min="14342" max="14342" width="6.1328125" style="14" customWidth="1"/>
    <col min="14343" max="14343" width="8.59765625" style="14" customWidth="1"/>
    <col min="14344" max="14344" width="6.86328125" style="14" customWidth="1"/>
    <col min="14345" max="14345" width="7.1328125" style="14" customWidth="1"/>
    <col min="14346" max="14346" width="7.265625" style="14" customWidth="1"/>
    <col min="14347" max="14347" width="7.1328125" style="14" customWidth="1"/>
    <col min="14348" max="14348" width="8.59765625" style="14" customWidth="1"/>
    <col min="14349" max="14592" width="9" style="14"/>
    <col min="14593" max="14593" width="8" style="14" customWidth="1"/>
    <col min="14594" max="14594" width="5.3984375" style="14" customWidth="1"/>
    <col min="14595" max="14595" width="6.86328125" style="14" customWidth="1"/>
    <col min="14596" max="14596" width="8.59765625" style="14" customWidth="1"/>
    <col min="14597" max="14597" width="10.73046875" style="14" customWidth="1"/>
    <col min="14598" max="14598" width="6.1328125" style="14" customWidth="1"/>
    <col min="14599" max="14599" width="8.59765625" style="14" customWidth="1"/>
    <col min="14600" max="14600" width="6.86328125" style="14" customWidth="1"/>
    <col min="14601" max="14601" width="7.1328125" style="14" customWidth="1"/>
    <col min="14602" max="14602" width="7.265625" style="14" customWidth="1"/>
    <col min="14603" max="14603" width="7.1328125" style="14" customWidth="1"/>
    <col min="14604" max="14604" width="8.59765625" style="14" customWidth="1"/>
    <col min="14605" max="14848" width="9" style="14"/>
    <col min="14849" max="14849" width="8" style="14" customWidth="1"/>
    <col min="14850" max="14850" width="5.3984375" style="14" customWidth="1"/>
    <col min="14851" max="14851" width="6.86328125" style="14" customWidth="1"/>
    <col min="14852" max="14852" width="8.59765625" style="14" customWidth="1"/>
    <col min="14853" max="14853" width="10.73046875" style="14" customWidth="1"/>
    <col min="14854" max="14854" width="6.1328125" style="14" customWidth="1"/>
    <col min="14855" max="14855" width="8.59765625" style="14" customWidth="1"/>
    <col min="14856" max="14856" width="6.86328125" style="14" customWidth="1"/>
    <col min="14857" max="14857" width="7.1328125" style="14" customWidth="1"/>
    <col min="14858" max="14858" width="7.265625" style="14" customWidth="1"/>
    <col min="14859" max="14859" width="7.1328125" style="14" customWidth="1"/>
    <col min="14860" max="14860" width="8.59765625" style="14" customWidth="1"/>
    <col min="14861" max="15104" width="9" style="14"/>
    <col min="15105" max="15105" width="8" style="14" customWidth="1"/>
    <col min="15106" max="15106" width="5.3984375" style="14" customWidth="1"/>
    <col min="15107" max="15107" width="6.86328125" style="14" customWidth="1"/>
    <col min="15108" max="15108" width="8.59765625" style="14" customWidth="1"/>
    <col min="15109" max="15109" width="10.73046875" style="14" customWidth="1"/>
    <col min="15110" max="15110" width="6.1328125" style="14" customWidth="1"/>
    <col min="15111" max="15111" width="8.59765625" style="14" customWidth="1"/>
    <col min="15112" max="15112" width="6.86328125" style="14" customWidth="1"/>
    <col min="15113" max="15113" width="7.1328125" style="14" customWidth="1"/>
    <col min="15114" max="15114" width="7.265625" style="14" customWidth="1"/>
    <col min="15115" max="15115" width="7.1328125" style="14" customWidth="1"/>
    <col min="15116" max="15116" width="8.59765625" style="14" customWidth="1"/>
    <col min="15117" max="15360" width="9" style="14"/>
    <col min="15361" max="15361" width="8" style="14" customWidth="1"/>
    <col min="15362" max="15362" width="5.3984375" style="14" customWidth="1"/>
    <col min="15363" max="15363" width="6.86328125" style="14" customWidth="1"/>
    <col min="15364" max="15364" width="8.59765625" style="14" customWidth="1"/>
    <col min="15365" max="15365" width="10.73046875" style="14" customWidth="1"/>
    <col min="15366" max="15366" width="6.1328125" style="14" customWidth="1"/>
    <col min="15367" max="15367" width="8.59765625" style="14" customWidth="1"/>
    <col min="15368" max="15368" width="6.86328125" style="14" customWidth="1"/>
    <col min="15369" max="15369" width="7.1328125" style="14" customWidth="1"/>
    <col min="15370" max="15370" width="7.265625" style="14" customWidth="1"/>
    <col min="15371" max="15371" width="7.1328125" style="14" customWidth="1"/>
    <col min="15372" max="15372" width="8.59765625" style="14" customWidth="1"/>
    <col min="15373" max="15616" width="9" style="14"/>
    <col min="15617" max="15617" width="8" style="14" customWidth="1"/>
    <col min="15618" max="15618" width="5.3984375" style="14" customWidth="1"/>
    <col min="15619" max="15619" width="6.86328125" style="14" customWidth="1"/>
    <col min="15620" max="15620" width="8.59765625" style="14" customWidth="1"/>
    <col min="15621" max="15621" width="10.73046875" style="14" customWidth="1"/>
    <col min="15622" max="15622" width="6.1328125" style="14" customWidth="1"/>
    <col min="15623" max="15623" width="8.59765625" style="14" customWidth="1"/>
    <col min="15624" max="15624" width="6.86328125" style="14" customWidth="1"/>
    <col min="15625" max="15625" width="7.1328125" style="14" customWidth="1"/>
    <col min="15626" max="15626" width="7.265625" style="14" customWidth="1"/>
    <col min="15627" max="15627" width="7.1328125" style="14" customWidth="1"/>
    <col min="15628" max="15628" width="8.59765625" style="14" customWidth="1"/>
    <col min="15629" max="15872" width="9" style="14"/>
    <col min="15873" max="15873" width="8" style="14" customWidth="1"/>
    <col min="15874" max="15874" width="5.3984375" style="14" customWidth="1"/>
    <col min="15875" max="15875" width="6.86328125" style="14" customWidth="1"/>
    <col min="15876" max="15876" width="8.59765625" style="14" customWidth="1"/>
    <col min="15877" max="15877" width="10.73046875" style="14" customWidth="1"/>
    <col min="15878" max="15878" width="6.1328125" style="14" customWidth="1"/>
    <col min="15879" max="15879" width="8.59765625" style="14" customWidth="1"/>
    <col min="15880" max="15880" width="6.86328125" style="14" customWidth="1"/>
    <col min="15881" max="15881" width="7.1328125" style="14" customWidth="1"/>
    <col min="15882" max="15882" width="7.265625" style="14" customWidth="1"/>
    <col min="15883" max="15883" width="7.1328125" style="14" customWidth="1"/>
    <col min="15884" max="15884" width="8.59765625" style="14" customWidth="1"/>
    <col min="15885" max="16128" width="9" style="14"/>
    <col min="16129" max="16129" width="8" style="14" customWidth="1"/>
    <col min="16130" max="16130" width="5.3984375" style="14" customWidth="1"/>
    <col min="16131" max="16131" width="6.86328125" style="14" customWidth="1"/>
    <col min="16132" max="16132" width="8.59765625" style="14" customWidth="1"/>
    <col min="16133" max="16133" width="10.73046875" style="14" customWidth="1"/>
    <col min="16134" max="16134" width="6.1328125" style="14" customWidth="1"/>
    <col min="16135" max="16135" width="8.59765625" style="14" customWidth="1"/>
    <col min="16136" max="16136" width="6.86328125" style="14" customWidth="1"/>
    <col min="16137" max="16137" width="7.1328125" style="14" customWidth="1"/>
    <col min="16138" max="16138" width="7.265625" style="14" customWidth="1"/>
    <col min="16139" max="16139" width="7.1328125" style="14" customWidth="1"/>
    <col min="16140" max="16140" width="8.59765625" style="14" customWidth="1"/>
    <col min="16141" max="16384" width="9" style="14"/>
  </cols>
  <sheetData>
    <row r="1" spans="1:14" ht="20.25" x14ac:dyDescent="0.45">
      <c r="A1" s="148" t="s">
        <v>45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14" ht="16.149999999999999" x14ac:dyDescent="0.45">
      <c r="A2" s="149" t="s">
        <v>46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</row>
    <row r="3" spans="1:14" s="70" customFormat="1" ht="25.5" x14ac:dyDescent="0.3">
      <c r="A3" s="75" t="s">
        <v>6</v>
      </c>
      <c r="B3" s="75" t="s">
        <v>7</v>
      </c>
      <c r="C3" s="75" t="s">
        <v>47</v>
      </c>
      <c r="D3" s="75" t="s">
        <v>9</v>
      </c>
      <c r="E3" s="75" t="s">
        <v>48</v>
      </c>
      <c r="F3" s="76" t="s">
        <v>49</v>
      </c>
      <c r="G3" s="75" t="s">
        <v>10</v>
      </c>
      <c r="H3" s="75" t="s">
        <v>50</v>
      </c>
      <c r="I3" s="75" t="s">
        <v>51</v>
      </c>
      <c r="J3" s="89" t="s">
        <v>20</v>
      </c>
      <c r="K3" s="89" t="s">
        <v>52</v>
      </c>
      <c r="L3" s="75" t="s">
        <v>53</v>
      </c>
    </row>
    <row r="4" spans="1:14" s="71" customFormat="1" x14ac:dyDescent="0.35">
      <c r="A4" s="4" t="s">
        <v>37</v>
      </c>
      <c r="B4" s="5">
        <v>9045</v>
      </c>
      <c r="C4" s="6" t="s">
        <v>33</v>
      </c>
      <c r="D4" s="77">
        <v>44195</v>
      </c>
      <c r="E4" s="40" t="s">
        <v>54</v>
      </c>
      <c r="F4" s="8">
        <v>23</v>
      </c>
      <c r="G4" s="78">
        <v>2200</v>
      </c>
      <c r="H4" s="79">
        <v>0</v>
      </c>
      <c r="I4" s="90">
        <v>0</v>
      </c>
      <c r="J4" s="8">
        <v>300</v>
      </c>
      <c r="K4" s="8">
        <f>200+100+100+500</f>
        <v>900</v>
      </c>
      <c r="L4" s="90"/>
    </row>
    <row r="5" spans="1:14" s="71" customFormat="1" x14ac:dyDescent="0.35">
      <c r="A5" s="4" t="s">
        <v>37</v>
      </c>
      <c r="B5" s="5">
        <v>9046</v>
      </c>
      <c r="C5" s="6" t="s">
        <v>34</v>
      </c>
      <c r="D5" s="77">
        <v>44272</v>
      </c>
      <c r="E5" s="40" t="s">
        <v>54</v>
      </c>
      <c r="F5" s="9">
        <v>19</v>
      </c>
      <c r="G5" s="78">
        <v>2200</v>
      </c>
      <c r="H5" s="79">
        <v>0</v>
      </c>
      <c r="I5" s="90">
        <v>0</v>
      </c>
      <c r="J5" s="8">
        <v>247.83</v>
      </c>
      <c r="K5" s="8">
        <f>200+0+82.6</f>
        <v>282.60000000000002</v>
      </c>
      <c r="L5" s="90"/>
    </row>
    <row r="6" spans="1:14" s="71" customFormat="1" x14ac:dyDescent="0.35">
      <c r="A6" s="4" t="s">
        <v>37</v>
      </c>
      <c r="B6" s="5">
        <v>9047</v>
      </c>
      <c r="C6" s="6" t="s">
        <v>35</v>
      </c>
      <c r="D6" s="77">
        <v>44294</v>
      </c>
      <c r="E6" s="40" t="s">
        <v>54</v>
      </c>
      <c r="F6" s="8">
        <v>23</v>
      </c>
      <c r="G6" s="78">
        <v>2200</v>
      </c>
      <c r="H6" s="79">
        <v>0</v>
      </c>
      <c r="I6" s="90">
        <v>0</v>
      </c>
      <c r="J6" s="8">
        <v>300</v>
      </c>
      <c r="K6" s="8">
        <f>100+100</f>
        <v>200</v>
      </c>
      <c r="L6" s="90"/>
    </row>
    <row r="7" spans="1:14" s="71" customFormat="1" x14ac:dyDescent="0.35">
      <c r="A7" s="4" t="s">
        <v>37</v>
      </c>
      <c r="B7" s="5">
        <v>9048</v>
      </c>
      <c r="C7" s="6" t="s">
        <v>36</v>
      </c>
      <c r="D7" s="77">
        <v>44340</v>
      </c>
      <c r="E7" s="40" t="s">
        <v>54</v>
      </c>
      <c r="F7" s="8">
        <v>23</v>
      </c>
      <c r="G7" s="78">
        <v>2200</v>
      </c>
      <c r="H7" s="79">
        <v>0</v>
      </c>
      <c r="I7" s="90">
        <v>0</v>
      </c>
      <c r="J7" s="8">
        <v>300</v>
      </c>
      <c r="K7" s="8">
        <f>200+0+100</f>
        <v>300</v>
      </c>
      <c r="L7" s="90"/>
    </row>
    <row r="8" spans="1:14" s="71" customFormat="1" x14ac:dyDescent="0.35">
      <c r="A8" s="4" t="s">
        <v>37</v>
      </c>
      <c r="B8" s="5">
        <v>9052</v>
      </c>
      <c r="C8" s="6" t="s">
        <v>38</v>
      </c>
      <c r="D8" s="77">
        <v>44461</v>
      </c>
      <c r="E8" s="40" t="s">
        <v>54</v>
      </c>
      <c r="F8" s="9">
        <v>8</v>
      </c>
      <c r="G8" s="78">
        <v>2200</v>
      </c>
      <c r="H8" s="79">
        <v>0</v>
      </c>
      <c r="I8" s="90">
        <v>0</v>
      </c>
      <c r="J8" s="8">
        <v>104.35</v>
      </c>
      <c r="K8" s="8">
        <f>0+0+34.78</f>
        <v>34.78</v>
      </c>
      <c r="L8" s="90"/>
    </row>
    <row r="9" spans="1:14" s="71" customFormat="1" ht="12.75" x14ac:dyDescent="0.3">
      <c r="A9" s="80"/>
      <c r="B9" s="80" t="s">
        <v>55</v>
      </c>
      <c r="C9" s="81"/>
      <c r="D9" s="82"/>
      <c r="E9" s="83"/>
      <c r="F9" s="82"/>
      <c r="G9" s="84">
        <f>SUM(G4:G8)</f>
        <v>11000</v>
      </c>
      <c r="H9" s="82"/>
      <c r="I9" s="91">
        <f>SUM(I4:I8)</f>
        <v>0</v>
      </c>
      <c r="J9" s="92">
        <f>SUM(J4:J8)</f>
        <v>1252.1799999999998</v>
      </c>
      <c r="K9" s="84">
        <f>SUM(K4:K8)</f>
        <v>1717.3799999999999</v>
      </c>
      <c r="L9" s="93"/>
    </row>
    <row r="10" spans="1:14" s="71" customFormat="1" ht="12.75" x14ac:dyDescent="0.3">
      <c r="A10" s="85"/>
      <c r="B10" s="83"/>
      <c r="C10" s="82"/>
      <c r="E10" s="86"/>
      <c r="F10" s="85"/>
      <c r="J10" s="94"/>
      <c r="K10" s="94"/>
      <c r="L10" s="85"/>
    </row>
    <row r="11" spans="1:14" s="71" customFormat="1" x14ac:dyDescent="0.3">
      <c r="A11" s="87" t="s">
        <v>42</v>
      </c>
      <c r="B11" s="87"/>
      <c r="C11" s="87"/>
      <c r="D11" s="87"/>
      <c r="E11" s="87" t="s">
        <v>43</v>
      </c>
      <c r="F11" s="88"/>
      <c r="G11" s="88"/>
      <c r="H11" s="87"/>
      <c r="I11" s="95" t="s">
        <v>56</v>
      </c>
      <c r="J11" s="96" t="s">
        <v>44</v>
      </c>
      <c r="K11" s="96"/>
      <c r="L11" s="95"/>
    </row>
    <row r="12" spans="1:14" s="71" customFormat="1" ht="12.75" x14ac:dyDescent="0.3">
      <c r="A12" s="85"/>
      <c r="E12" s="86"/>
      <c r="F12" s="85"/>
      <c r="J12" s="94"/>
      <c r="K12" s="94"/>
      <c r="L12" s="85"/>
      <c r="N12" s="85"/>
    </row>
  </sheetData>
  <mergeCells count="2">
    <mergeCell ref="A1:L1"/>
    <mergeCell ref="A2:L2"/>
  </mergeCells>
  <phoneticPr fontId="43" type="noConversion"/>
  <pageMargins left="0.118055555555556" right="0.31388888888888899" top="0.74791666666666701" bottom="0.74791666666666701" header="0.31388888888888899" footer="0.31388888888888899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VE11"/>
  <sheetViews>
    <sheetView workbookViewId="0">
      <selection activeCell="E13" sqref="E13"/>
    </sheetView>
  </sheetViews>
  <sheetFormatPr defaultColWidth="9" defaultRowHeight="15.75" x14ac:dyDescent="0.4"/>
  <cols>
    <col min="1" max="1" width="9.46484375" style="3" customWidth="1"/>
    <col min="2" max="3" width="5.59765625" style="3" customWidth="1"/>
    <col min="4" max="4" width="9.86328125" style="36" customWidth="1"/>
    <col min="5" max="5" width="9.86328125" style="3" customWidth="1"/>
    <col min="6" max="6" width="10.46484375" style="36" customWidth="1"/>
    <col min="7" max="7" width="14.59765625" style="3" customWidth="1"/>
    <col min="8" max="8" width="10.1328125" style="3" customWidth="1"/>
    <col min="9" max="9" width="7.265625" style="3" customWidth="1"/>
    <col min="10" max="10" width="6.1328125" style="3" customWidth="1"/>
    <col min="11" max="11" width="6.3984375" style="3" customWidth="1"/>
    <col min="12" max="12" width="7.1328125" style="3" customWidth="1"/>
    <col min="13" max="13" width="8.265625" style="2" customWidth="1"/>
    <col min="14" max="15" width="9" style="3" hidden="1" customWidth="1"/>
    <col min="16" max="251" width="9" style="3"/>
    <col min="252" max="252" width="8.265625" style="3" customWidth="1"/>
    <col min="253" max="253" width="9" style="3" hidden="1" customWidth="1"/>
    <col min="254" max="254" width="5.59765625" style="3" customWidth="1"/>
    <col min="255" max="255" width="9.265625" style="3" customWidth="1"/>
    <col min="256" max="256" width="9.86328125" style="3" customWidth="1"/>
    <col min="257" max="257" width="10.46484375" style="3" customWidth="1"/>
    <col min="258" max="258" width="14.59765625" style="3" customWidth="1"/>
    <col min="259" max="259" width="8.265625" style="3" customWidth="1"/>
    <col min="260" max="260" width="7.265625" style="3" customWidth="1"/>
    <col min="261" max="261" width="6.1328125" style="3" customWidth="1"/>
    <col min="262" max="262" width="6.3984375" style="3" customWidth="1"/>
    <col min="263" max="263" width="7" style="3" customWidth="1"/>
    <col min="264" max="264" width="7.73046875" style="3" customWidth="1"/>
    <col min="265" max="265" width="6.73046875" style="3" customWidth="1"/>
    <col min="266" max="266" width="5.86328125" style="3" customWidth="1"/>
    <col min="267" max="267" width="7.1328125" style="3" customWidth="1"/>
    <col min="268" max="268" width="5.73046875" style="3" customWidth="1"/>
    <col min="269" max="269" width="8.265625" style="3" customWidth="1"/>
    <col min="270" max="507" width="9" style="3"/>
    <col min="508" max="508" width="8.265625" style="3" customWidth="1"/>
    <col min="509" max="509" width="9" style="3" hidden="1" customWidth="1"/>
    <col min="510" max="510" width="5.59765625" style="3" customWidth="1"/>
    <col min="511" max="511" width="9.265625" style="3" customWidth="1"/>
    <col min="512" max="512" width="9.86328125" style="3" customWidth="1"/>
    <col min="513" max="513" width="10.46484375" style="3" customWidth="1"/>
    <col min="514" max="514" width="14.59765625" style="3" customWidth="1"/>
    <col min="515" max="515" width="8.265625" style="3" customWidth="1"/>
    <col min="516" max="516" width="7.265625" style="3" customWidth="1"/>
    <col min="517" max="517" width="6.1328125" style="3" customWidth="1"/>
    <col min="518" max="518" width="6.3984375" style="3" customWidth="1"/>
    <col min="519" max="519" width="7" style="3" customWidth="1"/>
    <col min="520" max="520" width="7.73046875" style="3" customWidth="1"/>
    <col min="521" max="521" width="6.73046875" style="3" customWidth="1"/>
    <col min="522" max="522" width="5.86328125" style="3" customWidth="1"/>
    <col min="523" max="523" width="7.1328125" style="3" customWidth="1"/>
    <col min="524" max="524" width="5.73046875" style="3" customWidth="1"/>
    <col min="525" max="525" width="8.265625" style="3" customWidth="1"/>
    <col min="526" max="763" width="9" style="3"/>
    <col min="764" max="764" width="8.265625" style="3" customWidth="1"/>
    <col min="765" max="765" width="9" style="3" hidden="1" customWidth="1"/>
    <col min="766" max="766" width="5.59765625" style="3" customWidth="1"/>
    <col min="767" max="767" width="9.265625" style="3" customWidth="1"/>
    <col min="768" max="768" width="9.86328125" style="3" customWidth="1"/>
    <col min="769" max="769" width="10.46484375" style="3" customWidth="1"/>
    <col min="770" max="770" width="14.59765625" style="3" customWidth="1"/>
    <col min="771" max="771" width="8.265625" style="3" customWidth="1"/>
    <col min="772" max="772" width="7.265625" style="3" customWidth="1"/>
    <col min="773" max="773" width="6.1328125" style="3" customWidth="1"/>
    <col min="774" max="774" width="6.3984375" style="3" customWidth="1"/>
    <col min="775" max="775" width="7" style="3" customWidth="1"/>
    <col min="776" max="776" width="7.73046875" style="3" customWidth="1"/>
    <col min="777" max="777" width="6.73046875" style="3" customWidth="1"/>
    <col min="778" max="778" width="5.86328125" style="3" customWidth="1"/>
    <col min="779" max="779" width="7.1328125" style="3" customWidth="1"/>
    <col min="780" max="780" width="5.73046875" style="3" customWidth="1"/>
    <col min="781" max="781" width="8.265625" style="3" customWidth="1"/>
    <col min="782" max="1019" width="9" style="3"/>
    <col min="1020" max="1020" width="8.265625" style="3" customWidth="1"/>
    <col min="1021" max="1021" width="9" style="3" hidden="1" customWidth="1"/>
    <col min="1022" max="1022" width="5.59765625" style="3" customWidth="1"/>
    <col min="1023" max="1023" width="9.265625" style="3" customWidth="1"/>
    <col min="1024" max="1024" width="9.86328125" style="3" customWidth="1"/>
    <col min="1025" max="1025" width="10.46484375" style="3" customWidth="1"/>
    <col min="1026" max="1026" width="14.59765625" style="3" customWidth="1"/>
    <col min="1027" max="1027" width="8.265625" style="3" customWidth="1"/>
    <col min="1028" max="1028" width="7.265625" style="3" customWidth="1"/>
    <col min="1029" max="1029" width="6.1328125" style="3" customWidth="1"/>
    <col min="1030" max="1030" width="6.3984375" style="3" customWidth="1"/>
    <col min="1031" max="1031" width="7" style="3" customWidth="1"/>
    <col min="1032" max="1032" width="7.73046875" style="3" customWidth="1"/>
    <col min="1033" max="1033" width="6.73046875" style="3" customWidth="1"/>
    <col min="1034" max="1034" width="5.86328125" style="3" customWidth="1"/>
    <col min="1035" max="1035" width="7.1328125" style="3" customWidth="1"/>
    <col min="1036" max="1036" width="5.73046875" style="3" customWidth="1"/>
    <col min="1037" max="1037" width="8.265625" style="3" customWidth="1"/>
    <col min="1038" max="1275" width="9" style="3"/>
    <col min="1276" max="1276" width="8.265625" style="3" customWidth="1"/>
    <col min="1277" max="1277" width="9" style="3" hidden="1" customWidth="1"/>
    <col min="1278" max="1278" width="5.59765625" style="3" customWidth="1"/>
    <col min="1279" max="1279" width="9.265625" style="3" customWidth="1"/>
    <col min="1280" max="1280" width="9.86328125" style="3" customWidth="1"/>
    <col min="1281" max="1281" width="10.46484375" style="3" customWidth="1"/>
    <col min="1282" max="1282" width="14.59765625" style="3" customWidth="1"/>
    <col min="1283" max="1283" width="8.265625" style="3" customWidth="1"/>
    <col min="1284" max="1284" width="7.265625" style="3" customWidth="1"/>
    <col min="1285" max="1285" width="6.1328125" style="3" customWidth="1"/>
    <col min="1286" max="1286" width="6.3984375" style="3" customWidth="1"/>
    <col min="1287" max="1287" width="7" style="3" customWidth="1"/>
    <col min="1288" max="1288" width="7.73046875" style="3" customWidth="1"/>
    <col min="1289" max="1289" width="6.73046875" style="3" customWidth="1"/>
    <col min="1290" max="1290" width="5.86328125" style="3" customWidth="1"/>
    <col min="1291" max="1291" width="7.1328125" style="3" customWidth="1"/>
    <col min="1292" max="1292" width="5.73046875" style="3" customWidth="1"/>
    <col min="1293" max="1293" width="8.265625" style="3" customWidth="1"/>
    <col min="1294" max="1531" width="9" style="3"/>
    <col min="1532" max="1532" width="8.265625" style="3" customWidth="1"/>
    <col min="1533" max="1533" width="9" style="3" hidden="1" customWidth="1"/>
    <col min="1534" max="1534" width="5.59765625" style="3" customWidth="1"/>
    <col min="1535" max="1535" width="9.265625" style="3" customWidth="1"/>
    <col min="1536" max="1536" width="9.86328125" style="3" customWidth="1"/>
    <col min="1537" max="1537" width="10.46484375" style="3" customWidth="1"/>
    <col min="1538" max="1538" width="14.59765625" style="3" customWidth="1"/>
    <col min="1539" max="1539" width="8.265625" style="3" customWidth="1"/>
    <col min="1540" max="1540" width="7.265625" style="3" customWidth="1"/>
    <col min="1541" max="1541" width="6.1328125" style="3" customWidth="1"/>
    <col min="1542" max="1542" width="6.3984375" style="3" customWidth="1"/>
    <col min="1543" max="1543" width="7" style="3" customWidth="1"/>
    <col min="1544" max="1544" width="7.73046875" style="3" customWidth="1"/>
    <col min="1545" max="1545" width="6.73046875" style="3" customWidth="1"/>
    <col min="1546" max="1546" width="5.86328125" style="3" customWidth="1"/>
    <col min="1547" max="1547" width="7.1328125" style="3" customWidth="1"/>
    <col min="1548" max="1548" width="5.73046875" style="3" customWidth="1"/>
    <col min="1549" max="1549" width="8.265625" style="3" customWidth="1"/>
    <col min="1550" max="1787" width="9" style="3"/>
    <col min="1788" max="1788" width="8.265625" style="3" customWidth="1"/>
    <col min="1789" max="1789" width="9" style="3" hidden="1" customWidth="1"/>
    <col min="1790" max="1790" width="5.59765625" style="3" customWidth="1"/>
    <col min="1791" max="1791" width="9.265625" style="3" customWidth="1"/>
    <col min="1792" max="1792" width="9.86328125" style="3" customWidth="1"/>
    <col min="1793" max="1793" width="10.46484375" style="3" customWidth="1"/>
    <col min="1794" max="1794" width="14.59765625" style="3" customWidth="1"/>
    <col min="1795" max="1795" width="8.265625" style="3" customWidth="1"/>
    <col min="1796" max="1796" width="7.265625" style="3" customWidth="1"/>
    <col min="1797" max="1797" width="6.1328125" style="3" customWidth="1"/>
    <col min="1798" max="1798" width="6.3984375" style="3" customWidth="1"/>
    <col min="1799" max="1799" width="7" style="3" customWidth="1"/>
    <col min="1800" max="1800" width="7.73046875" style="3" customWidth="1"/>
    <col min="1801" max="1801" width="6.73046875" style="3" customWidth="1"/>
    <col min="1802" max="1802" width="5.86328125" style="3" customWidth="1"/>
    <col min="1803" max="1803" width="7.1328125" style="3" customWidth="1"/>
    <col min="1804" max="1804" width="5.73046875" style="3" customWidth="1"/>
    <col min="1805" max="1805" width="8.265625" style="3" customWidth="1"/>
    <col min="1806" max="2043" width="9" style="3"/>
    <col min="2044" max="2044" width="8.265625" style="3" customWidth="1"/>
    <col min="2045" max="2045" width="9" style="3" hidden="1" customWidth="1"/>
    <col min="2046" max="2046" width="5.59765625" style="3" customWidth="1"/>
    <col min="2047" max="2047" width="9.265625" style="3" customWidth="1"/>
    <col min="2048" max="2048" width="9.86328125" style="3" customWidth="1"/>
    <col min="2049" max="2049" width="10.46484375" style="3" customWidth="1"/>
    <col min="2050" max="2050" width="14.59765625" style="3" customWidth="1"/>
    <col min="2051" max="2051" width="8.265625" style="3" customWidth="1"/>
    <col min="2052" max="2052" width="7.265625" style="3" customWidth="1"/>
    <col min="2053" max="2053" width="6.1328125" style="3" customWidth="1"/>
    <col min="2054" max="2054" width="6.3984375" style="3" customWidth="1"/>
    <col min="2055" max="2055" width="7" style="3" customWidth="1"/>
    <col min="2056" max="2056" width="7.73046875" style="3" customWidth="1"/>
    <col min="2057" max="2057" width="6.73046875" style="3" customWidth="1"/>
    <col min="2058" max="2058" width="5.86328125" style="3" customWidth="1"/>
    <col min="2059" max="2059" width="7.1328125" style="3" customWidth="1"/>
    <col min="2060" max="2060" width="5.73046875" style="3" customWidth="1"/>
    <col min="2061" max="2061" width="8.265625" style="3" customWidth="1"/>
    <col min="2062" max="2299" width="9" style="3"/>
    <col min="2300" max="2300" width="8.265625" style="3" customWidth="1"/>
    <col min="2301" max="2301" width="9" style="3" hidden="1" customWidth="1"/>
    <col min="2302" max="2302" width="5.59765625" style="3" customWidth="1"/>
    <col min="2303" max="2303" width="9.265625" style="3" customWidth="1"/>
    <col min="2304" max="2304" width="9.86328125" style="3" customWidth="1"/>
    <col min="2305" max="2305" width="10.46484375" style="3" customWidth="1"/>
    <col min="2306" max="2306" width="14.59765625" style="3" customWidth="1"/>
    <col min="2307" max="2307" width="8.265625" style="3" customWidth="1"/>
    <col min="2308" max="2308" width="7.265625" style="3" customWidth="1"/>
    <col min="2309" max="2309" width="6.1328125" style="3" customWidth="1"/>
    <col min="2310" max="2310" width="6.3984375" style="3" customWidth="1"/>
    <col min="2311" max="2311" width="7" style="3" customWidth="1"/>
    <col min="2312" max="2312" width="7.73046875" style="3" customWidth="1"/>
    <col min="2313" max="2313" width="6.73046875" style="3" customWidth="1"/>
    <col min="2314" max="2314" width="5.86328125" style="3" customWidth="1"/>
    <col min="2315" max="2315" width="7.1328125" style="3" customWidth="1"/>
    <col min="2316" max="2316" width="5.73046875" style="3" customWidth="1"/>
    <col min="2317" max="2317" width="8.265625" style="3" customWidth="1"/>
    <col min="2318" max="2555" width="9" style="3"/>
    <col min="2556" max="2556" width="8.265625" style="3" customWidth="1"/>
    <col min="2557" max="2557" width="9" style="3" hidden="1" customWidth="1"/>
    <col min="2558" max="2558" width="5.59765625" style="3" customWidth="1"/>
    <col min="2559" max="2559" width="9.265625" style="3" customWidth="1"/>
    <col min="2560" max="2560" width="9.86328125" style="3" customWidth="1"/>
    <col min="2561" max="2561" width="10.46484375" style="3" customWidth="1"/>
    <col min="2562" max="2562" width="14.59765625" style="3" customWidth="1"/>
    <col min="2563" max="2563" width="8.265625" style="3" customWidth="1"/>
    <col min="2564" max="2564" width="7.265625" style="3" customWidth="1"/>
    <col min="2565" max="2565" width="6.1328125" style="3" customWidth="1"/>
    <col min="2566" max="2566" width="6.3984375" style="3" customWidth="1"/>
    <col min="2567" max="2567" width="7" style="3" customWidth="1"/>
    <col min="2568" max="2568" width="7.73046875" style="3" customWidth="1"/>
    <col min="2569" max="2569" width="6.73046875" style="3" customWidth="1"/>
    <col min="2570" max="2570" width="5.86328125" style="3" customWidth="1"/>
    <col min="2571" max="2571" width="7.1328125" style="3" customWidth="1"/>
    <col min="2572" max="2572" width="5.73046875" style="3" customWidth="1"/>
    <col min="2573" max="2573" width="8.265625" style="3" customWidth="1"/>
    <col min="2574" max="2811" width="9" style="3"/>
    <col min="2812" max="2812" width="8.265625" style="3" customWidth="1"/>
    <col min="2813" max="2813" width="9" style="3" hidden="1" customWidth="1"/>
    <col min="2814" max="2814" width="5.59765625" style="3" customWidth="1"/>
    <col min="2815" max="2815" width="9.265625" style="3" customWidth="1"/>
    <col min="2816" max="2816" width="9.86328125" style="3" customWidth="1"/>
    <col min="2817" max="2817" width="10.46484375" style="3" customWidth="1"/>
    <col min="2818" max="2818" width="14.59765625" style="3" customWidth="1"/>
    <col min="2819" max="2819" width="8.265625" style="3" customWidth="1"/>
    <col min="2820" max="2820" width="7.265625" style="3" customWidth="1"/>
    <col min="2821" max="2821" width="6.1328125" style="3" customWidth="1"/>
    <col min="2822" max="2822" width="6.3984375" style="3" customWidth="1"/>
    <col min="2823" max="2823" width="7" style="3" customWidth="1"/>
    <col min="2824" max="2824" width="7.73046875" style="3" customWidth="1"/>
    <col min="2825" max="2825" width="6.73046875" style="3" customWidth="1"/>
    <col min="2826" max="2826" width="5.86328125" style="3" customWidth="1"/>
    <col min="2827" max="2827" width="7.1328125" style="3" customWidth="1"/>
    <col min="2828" max="2828" width="5.73046875" style="3" customWidth="1"/>
    <col min="2829" max="2829" width="8.265625" style="3" customWidth="1"/>
    <col min="2830" max="3067" width="9" style="3"/>
    <col min="3068" max="3068" width="8.265625" style="3" customWidth="1"/>
    <col min="3069" max="3069" width="9" style="3" hidden="1" customWidth="1"/>
    <col min="3070" max="3070" width="5.59765625" style="3" customWidth="1"/>
    <col min="3071" max="3071" width="9.265625" style="3" customWidth="1"/>
    <col min="3072" max="3072" width="9.86328125" style="3" customWidth="1"/>
    <col min="3073" max="3073" width="10.46484375" style="3" customWidth="1"/>
    <col min="3074" max="3074" width="14.59765625" style="3" customWidth="1"/>
    <col min="3075" max="3075" width="8.265625" style="3" customWidth="1"/>
    <col min="3076" max="3076" width="7.265625" style="3" customWidth="1"/>
    <col min="3077" max="3077" width="6.1328125" style="3" customWidth="1"/>
    <col min="3078" max="3078" width="6.3984375" style="3" customWidth="1"/>
    <col min="3079" max="3079" width="7" style="3" customWidth="1"/>
    <col min="3080" max="3080" width="7.73046875" style="3" customWidth="1"/>
    <col min="3081" max="3081" width="6.73046875" style="3" customWidth="1"/>
    <col min="3082" max="3082" width="5.86328125" style="3" customWidth="1"/>
    <col min="3083" max="3083" width="7.1328125" style="3" customWidth="1"/>
    <col min="3084" max="3084" width="5.73046875" style="3" customWidth="1"/>
    <col min="3085" max="3085" width="8.265625" style="3" customWidth="1"/>
    <col min="3086" max="3323" width="9" style="3"/>
    <col min="3324" max="3324" width="8.265625" style="3" customWidth="1"/>
    <col min="3325" max="3325" width="9" style="3" hidden="1" customWidth="1"/>
    <col min="3326" max="3326" width="5.59765625" style="3" customWidth="1"/>
    <col min="3327" max="3327" width="9.265625" style="3" customWidth="1"/>
    <col min="3328" max="3328" width="9.86328125" style="3" customWidth="1"/>
    <col min="3329" max="3329" width="10.46484375" style="3" customWidth="1"/>
    <col min="3330" max="3330" width="14.59765625" style="3" customWidth="1"/>
    <col min="3331" max="3331" width="8.265625" style="3" customWidth="1"/>
    <col min="3332" max="3332" width="7.265625" style="3" customWidth="1"/>
    <col min="3333" max="3333" width="6.1328125" style="3" customWidth="1"/>
    <col min="3334" max="3334" width="6.3984375" style="3" customWidth="1"/>
    <col min="3335" max="3335" width="7" style="3" customWidth="1"/>
    <col min="3336" max="3336" width="7.73046875" style="3" customWidth="1"/>
    <col min="3337" max="3337" width="6.73046875" style="3" customWidth="1"/>
    <col min="3338" max="3338" width="5.86328125" style="3" customWidth="1"/>
    <col min="3339" max="3339" width="7.1328125" style="3" customWidth="1"/>
    <col min="3340" max="3340" width="5.73046875" style="3" customWidth="1"/>
    <col min="3341" max="3341" width="8.265625" style="3" customWidth="1"/>
    <col min="3342" max="3579" width="9" style="3"/>
    <col min="3580" max="3580" width="8.265625" style="3" customWidth="1"/>
    <col min="3581" max="3581" width="9" style="3" hidden="1" customWidth="1"/>
    <col min="3582" max="3582" width="5.59765625" style="3" customWidth="1"/>
    <col min="3583" max="3583" width="9.265625" style="3" customWidth="1"/>
    <col min="3584" max="3584" width="9.86328125" style="3" customWidth="1"/>
    <col min="3585" max="3585" width="10.46484375" style="3" customWidth="1"/>
    <col min="3586" max="3586" width="14.59765625" style="3" customWidth="1"/>
    <col min="3587" max="3587" width="8.265625" style="3" customWidth="1"/>
    <col min="3588" max="3588" width="7.265625" style="3" customWidth="1"/>
    <col min="3589" max="3589" width="6.1328125" style="3" customWidth="1"/>
    <col min="3590" max="3590" width="6.3984375" style="3" customWidth="1"/>
    <col min="3591" max="3591" width="7" style="3" customWidth="1"/>
    <col min="3592" max="3592" width="7.73046875" style="3" customWidth="1"/>
    <col min="3593" max="3593" width="6.73046875" style="3" customWidth="1"/>
    <col min="3594" max="3594" width="5.86328125" style="3" customWidth="1"/>
    <col min="3595" max="3595" width="7.1328125" style="3" customWidth="1"/>
    <col min="3596" max="3596" width="5.73046875" style="3" customWidth="1"/>
    <col min="3597" max="3597" width="8.265625" style="3" customWidth="1"/>
    <col min="3598" max="3835" width="9" style="3"/>
    <col min="3836" max="3836" width="8.265625" style="3" customWidth="1"/>
    <col min="3837" max="3837" width="9" style="3" hidden="1" customWidth="1"/>
    <col min="3838" max="3838" width="5.59765625" style="3" customWidth="1"/>
    <col min="3839" max="3839" width="9.265625" style="3" customWidth="1"/>
    <col min="3840" max="3840" width="9.86328125" style="3" customWidth="1"/>
    <col min="3841" max="3841" width="10.46484375" style="3" customWidth="1"/>
    <col min="3842" max="3842" width="14.59765625" style="3" customWidth="1"/>
    <col min="3843" max="3843" width="8.265625" style="3" customWidth="1"/>
    <col min="3844" max="3844" width="7.265625" style="3" customWidth="1"/>
    <col min="3845" max="3845" width="6.1328125" style="3" customWidth="1"/>
    <col min="3846" max="3846" width="6.3984375" style="3" customWidth="1"/>
    <col min="3847" max="3847" width="7" style="3" customWidth="1"/>
    <col min="3848" max="3848" width="7.73046875" style="3" customWidth="1"/>
    <col min="3849" max="3849" width="6.73046875" style="3" customWidth="1"/>
    <col min="3850" max="3850" width="5.86328125" style="3" customWidth="1"/>
    <col min="3851" max="3851" width="7.1328125" style="3" customWidth="1"/>
    <col min="3852" max="3852" width="5.73046875" style="3" customWidth="1"/>
    <col min="3853" max="3853" width="8.265625" style="3" customWidth="1"/>
    <col min="3854" max="4091" width="9" style="3"/>
    <col min="4092" max="4092" width="8.265625" style="3" customWidth="1"/>
    <col min="4093" max="4093" width="9" style="3" hidden="1" customWidth="1"/>
    <col min="4094" max="4094" width="5.59765625" style="3" customWidth="1"/>
    <col min="4095" max="4095" width="9.265625" style="3" customWidth="1"/>
    <col min="4096" max="4096" width="9.86328125" style="3" customWidth="1"/>
    <col min="4097" max="4097" width="10.46484375" style="3" customWidth="1"/>
    <col min="4098" max="4098" width="14.59765625" style="3" customWidth="1"/>
    <col min="4099" max="4099" width="8.265625" style="3" customWidth="1"/>
    <col min="4100" max="4100" width="7.265625" style="3" customWidth="1"/>
    <col min="4101" max="4101" width="6.1328125" style="3" customWidth="1"/>
    <col min="4102" max="4102" width="6.3984375" style="3" customWidth="1"/>
    <col min="4103" max="4103" width="7" style="3" customWidth="1"/>
    <col min="4104" max="4104" width="7.73046875" style="3" customWidth="1"/>
    <col min="4105" max="4105" width="6.73046875" style="3" customWidth="1"/>
    <col min="4106" max="4106" width="5.86328125" style="3" customWidth="1"/>
    <col min="4107" max="4107" width="7.1328125" style="3" customWidth="1"/>
    <col min="4108" max="4108" width="5.73046875" style="3" customWidth="1"/>
    <col min="4109" max="4109" width="8.265625" style="3" customWidth="1"/>
    <col min="4110" max="4347" width="9" style="3"/>
    <col min="4348" max="4348" width="8.265625" style="3" customWidth="1"/>
    <col min="4349" max="4349" width="9" style="3" hidden="1" customWidth="1"/>
    <col min="4350" max="4350" width="5.59765625" style="3" customWidth="1"/>
    <col min="4351" max="4351" width="9.265625" style="3" customWidth="1"/>
    <col min="4352" max="4352" width="9.86328125" style="3" customWidth="1"/>
    <col min="4353" max="4353" width="10.46484375" style="3" customWidth="1"/>
    <col min="4354" max="4354" width="14.59765625" style="3" customWidth="1"/>
    <col min="4355" max="4355" width="8.265625" style="3" customWidth="1"/>
    <col min="4356" max="4356" width="7.265625" style="3" customWidth="1"/>
    <col min="4357" max="4357" width="6.1328125" style="3" customWidth="1"/>
    <col min="4358" max="4358" width="6.3984375" style="3" customWidth="1"/>
    <col min="4359" max="4359" width="7" style="3" customWidth="1"/>
    <col min="4360" max="4360" width="7.73046875" style="3" customWidth="1"/>
    <col min="4361" max="4361" width="6.73046875" style="3" customWidth="1"/>
    <col min="4362" max="4362" width="5.86328125" style="3" customWidth="1"/>
    <col min="4363" max="4363" width="7.1328125" style="3" customWidth="1"/>
    <col min="4364" max="4364" width="5.73046875" style="3" customWidth="1"/>
    <col min="4365" max="4365" width="8.265625" style="3" customWidth="1"/>
    <col min="4366" max="4603" width="9" style="3"/>
    <col min="4604" max="4604" width="8.265625" style="3" customWidth="1"/>
    <col min="4605" max="4605" width="9" style="3" hidden="1" customWidth="1"/>
    <col min="4606" max="4606" width="5.59765625" style="3" customWidth="1"/>
    <col min="4607" max="4607" width="9.265625" style="3" customWidth="1"/>
    <col min="4608" max="4608" width="9.86328125" style="3" customWidth="1"/>
    <col min="4609" max="4609" width="10.46484375" style="3" customWidth="1"/>
    <col min="4610" max="4610" width="14.59765625" style="3" customWidth="1"/>
    <col min="4611" max="4611" width="8.265625" style="3" customWidth="1"/>
    <col min="4612" max="4612" width="7.265625" style="3" customWidth="1"/>
    <col min="4613" max="4613" width="6.1328125" style="3" customWidth="1"/>
    <col min="4614" max="4614" width="6.3984375" style="3" customWidth="1"/>
    <col min="4615" max="4615" width="7" style="3" customWidth="1"/>
    <col min="4616" max="4616" width="7.73046875" style="3" customWidth="1"/>
    <col min="4617" max="4617" width="6.73046875" style="3" customWidth="1"/>
    <col min="4618" max="4618" width="5.86328125" style="3" customWidth="1"/>
    <col min="4619" max="4619" width="7.1328125" style="3" customWidth="1"/>
    <col min="4620" max="4620" width="5.73046875" style="3" customWidth="1"/>
    <col min="4621" max="4621" width="8.265625" style="3" customWidth="1"/>
    <col min="4622" max="4859" width="9" style="3"/>
    <col min="4860" max="4860" width="8.265625" style="3" customWidth="1"/>
    <col min="4861" max="4861" width="9" style="3" hidden="1" customWidth="1"/>
    <col min="4862" max="4862" width="5.59765625" style="3" customWidth="1"/>
    <col min="4863" max="4863" width="9.265625" style="3" customWidth="1"/>
    <col min="4864" max="4864" width="9.86328125" style="3" customWidth="1"/>
    <col min="4865" max="4865" width="10.46484375" style="3" customWidth="1"/>
    <col min="4866" max="4866" width="14.59765625" style="3" customWidth="1"/>
    <col min="4867" max="4867" width="8.265625" style="3" customWidth="1"/>
    <col min="4868" max="4868" width="7.265625" style="3" customWidth="1"/>
    <col min="4869" max="4869" width="6.1328125" style="3" customWidth="1"/>
    <col min="4870" max="4870" width="6.3984375" style="3" customWidth="1"/>
    <col min="4871" max="4871" width="7" style="3" customWidth="1"/>
    <col min="4872" max="4872" width="7.73046875" style="3" customWidth="1"/>
    <col min="4873" max="4873" width="6.73046875" style="3" customWidth="1"/>
    <col min="4874" max="4874" width="5.86328125" style="3" customWidth="1"/>
    <col min="4875" max="4875" width="7.1328125" style="3" customWidth="1"/>
    <col min="4876" max="4876" width="5.73046875" style="3" customWidth="1"/>
    <col min="4877" max="4877" width="8.265625" style="3" customWidth="1"/>
    <col min="4878" max="5115" width="9" style="3"/>
    <col min="5116" max="5116" width="8.265625" style="3" customWidth="1"/>
    <col min="5117" max="5117" width="9" style="3" hidden="1" customWidth="1"/>
    <col min="5118" max="5118" width="5.59765625" style="3" customWidth="1"/>
    <col min="5119" max="5119" width="9.265625" style="3" customWidth="1"/>
    <col min="5120" max="5120" width="9.86328125" style="3" customWidth="1"/>
    <col min="5121" max="5121" width="10.46484375" style="3" customWidth="1"/>
    <col min="5122" max="5122" width="14.59765625" style="3" customWidth="1"/>
    <col min="5123" max="5123" width="8.265625" style="3" customWidth="1"/>
    <col min="5124" max="5124" width="7.265625" style="3" customWidth="1"/>
    <col min="5125" max="5125" width="6.1328125" style="3" customWidth="1"/>
    <col min="5126" max="5126" width="6.3984375" style="3" customWidth="1"/>
    <col min="5127" max="5127" width="7" style="3" customWidth="1"/>
    <col min="5128" max="5128" width="7.73046875" style="3" customWidth="1"/>
    <col min="5129" max="5129" width="6.73046875" style="3" customWidth="1"/>
    <col min="5130" max="5130" width="5.86328125" style="3" customWidth="1"/>
    <col min="5131" max="5131" width="7.1328125" style="3" customWidth="1"/>
    <col min="5132" max="5132" width="5.73046875" style="3" customWidth="1"/>
    <col min="5133" max="5133" width="8.265625" style="3" customWidth="1"/>
    <col min="5134" max="5371" width="9" style="3"/>
    <col min="5372" max="5372" width="8.265625" style="3" customWidth="1"/>
    <col min="5373" max="5373" width="9" style="3" hidden="1" customWidth="1"/>
    <col min="5374" max="5374" width="5.59765625" style="3" customWidth="1"/>
    <col min="5375" max="5375" width="9.265625" style="3" customWidth="1"/>
    <col min="5376" max="5376" width="9.86328125" style="3" customWidth="1"/>
    <col min="5377" max="5377" width="10.46484375" style="3" customWidth="1"/>
    <col min="5378" max="5378" width="14.59765625" style="3" customWidth="1"/>
    <col min="5379" max="5379" width="8.265625" style="3" customWidth="1"/>
    <col min="5380" max="5380" width="7.265625" style="3" customWidth="1"/>
    <col min="5381" max="5381" width="6.1328125" style="3" customWidth="1"/>
    <col min="5382" max="5382" width="6.3984375" style="3" customWidth="1"/>
    <col min="5383" max="5383" width="7" style="3" customWidth="1"/>
    <col min="5384" max="5384" width="7.73046875" style="3" customWidth="1"/>
    <col min="5385" max="5385" width="6.73046875" style="3" customWidth="1"/>
    <col min="5386" max="5386" width="5.86328125" style="3" customWidth="1"/>
    <col min="5387" max="5387" width="7.1328125" style="3" customWidth="1"/>
    <col min="5388" max="5388" width="5.73046875" style="3" customWidth="1"/>
    <col min="5389" max="5389" width="8.265625" style="3" customWidth="1"/>
    <col min="5390" max="5627" width="9" style="3"/>
    <col min="5628" max="5628" width="8.265625" style="3" customWidth="1"/>
    <col min="5629" max="5629" width="9" style="3" hidden="1" customWidth="1"/>
    <col min="5630" max="5630" width="5.59765625" style="3" customWidth="1"/>
    <col min="5631" max="5631" width="9.265625" style="3" customWidth="1"/>
    <col min="5632" max="5632" width="9.86328125" style="3" customWidth="1"/>
    <col min="5633" max="5633" width="10.46484375" style="3" customWidth="1"/>
    <col min="5634" max="5634" width="14.59765625" style="3" customWidth="1"/>
    <col min="5635" max="5635" width="8.265625" style="3" customWidth="1"/>
    <col min="5636" max="5636" width="7.265625" style="3" customWidth="1"/>
    <col min="5637" max="5637" width="6.1328125" style="3" customWidth="1"/>
    <col min="5638" max="5638" width="6.3984375" style="3" customWidth="1"/>
    <col min="5639" max="5639" width="7" style="3" customWidth="1"/>
    <col min="5640" max="5640" width="7.73046875" style="3" customWidth="1"/>
    <col min="5641" max="5641" width="6.73046875" style="3" customWidth="1"/>
    <col min="5642" max="5642" width="5.86328125" style="3" customWidth="1"/>
    <col min="5643" max="5643" width="7.1328125" style="3" customWidth="1"/>
    <col min="5644" max="5644" width="5.73046875" style="3" customWidth="1"/>
    <col min="5645" max="5645" width="8.265625" style="3" customWidth="1"/>
    <col min="5646" max="5883" width="9" style="3"/>
    <col min="5884" max="5884" width="8.265625" style="3" customWidth="1"/>
    <col min="5885" max="5885" width="9" style="3" hidden="1" customWidth="1"/>
    <col min="5886" max="5886" width="5.59765625" style="3" customWidth="1"/>
    <col min="5887" max="5887" width="9.265625" style="3" customWidth="1"/>
    <col min="5888" max="5888" width="9.86328125" style="3" customWidth="1"/>
    <col min="5889" max="5889" width="10.46484375" style="3" customWidth="1"/>
    <col min="5890" max="5890" width="14.59765625" style="3" customWidth="1"/>
    <col min="5891" max="5891" width="8.265625" style="3" customWidth="1"/>
    <col min="5892" max="5892" width="7.265625" style="3" customWidth="1"/>
    <col min="5893" max="5893" width="6.1328125" style="3" customWidth="1"/>
    <col min="5894" max="5894" width="6.3984375" style="3" customWidth="1"/>
    <col min="5895" max="5895" width="7" style="3" customWidth="1"/>
    <col min="5896" max="5896" width="7.73046875" style="3" customWidth="1"/>
    <col min="5897" max="5897" width="6.73046875" style="3" customWidth="1"/>
    <col min="5898" max="5898" width="5.86328125" style="3" customWidth="1"/>
    <col min="5899" max="5899" width="7.1328125" style="3" customWidth="1"/>
    <col min="5900" max="5900" width="5.73046875" style="3" customWidth="1"/>
    <col min="5901" max="5901" width="8.265625" style="3" customWidth="1"/>
    <col min="5902" max="6139" width="9" style="3"/>
    <col min="6140" max="6140" width="8.265625" style="3" customWidth="1"/>
    <col min="6141" max="6141" width="9" style="3" hidden="1" customWidth="1"/>
    <col min="6142" max="6142" width="5.59765625" style="3" customWidth="1"/>
    <col min="6143" max="6143" width="9.265625" style="3" customWidth="1"/>
    <col min="6144" max="6144" width="9.86328125" style="3" customWidth="1"/>
    <col min="6145" max="6145" width="10.46484375" style="3" customWidth="1"/>
    <col min="6146" max="6146" width="14.59765625" style="3" customWidth="1"/>
    <col min="6147" max="6147" width="8.265625" style="3" customWidth="1"/>
    <col min="6148" max="6148" width="7.265625" style="3" customWidth="1"/>
    <col min="6149" max="6149" width="6.1328125" style="3" customWidth="1"/>
    <col min="6150" max="6150" width="6.3984375" style="3" customWidth="1"/>
    <col min="6151" max="6151" width="7" style="3" customWidth="1"/>
    <col min="6152" max="6152" width="7.73046875" style="3" customWidth="1"/>
    <col min="6153" max="6153" width="6.73046875" style="3" customWidth="1"/>
    <col min="6154" max="6154" width="5.86328125" style="3" customWidth="1"/>
    <col min="6155" max="6155" width="7.1328125" style="3" customWidth="1"/>
    <col min="6156" max="6156" width="5.73046875" style="3" customWidth="1"/>
    <col min="6157" max="6157" width="8.265625" style="3" customWidth="1"/>
    <col min="6158" max="6395" width="9" style="3"/>
    <col min="6396" max="6396" width="8.265625" style="3" customWidth="1"/>
    <col min="6397" max="6397" width="9" style="3" hidden="1" customWidth="1"/>
    <col min="6398" max="6398" width="5.59765625" style="3" customWidth="1"/>
    <col min="6399" max="6399" width="9.265625" style="3" customWidth="1"/>
    <col min="6400" max="6400" width="9.86328125" style="3" customWidth="1"/>
    <col min="6401" max="6401" width="10.46484375" style="3" customWidth="1"/>
    <col min="6402" max="6402" width="14.59765625" style="3" customWidth="1"/>
    <col min="6403" max="6403" width="8.265625" style="3" customWidth="1"/>
    <col min="6404" max="6404" width="7.265625" style="3" customWidth="1"/>
    <col min="6405" max="6405" width="6.1328125" style="3" customWidth="1"/>
    <col min="6406" max="6406" width="6.3984375" style="3" customWidth="1"/>
    <col min="6407" max="6407" width="7" style="3" customWidth="1"/>
    <col min="6408" max="6408" width="7.73046875" style="3" customWidth="1"/>
    <col min="6409" max="6409" width="6.73046875" style="3" customWidth="1"/>
    <col min="6410" max="6410" width="5.86328125" style="3" customWidth="1"/>
    <col min="6411" max="6411" width="7.1328125" style="3" customWidth="1"/>
    <col min="6412" max="6412" width="5.73046875" style="3" customWidth="1"/>
    <col min="6413" max="6413" width="8.265625" style="3" customWidth="1"/>
    <col min="6414" max="6651" width="9" style="3"/>
    <col min="6652" max="6652" width="8.265625" style="3" customWidth="1"/>
    <col min="6653" max="6653" width="9" style="3" hidden="1" customWidth="1"/>
    <col min="6654" max="6654" width="5.59765625" style="3" customWidth="1"/>
    <col min="6655" max="6655" width="9.265625" style="3" customWidth="1"/>
    <col min="6656" max="6656" width="9.86328125" style="3" customWidth="1"/>
    <col min="6657" max="6657" width="10.46484375" style="3" customWidth="1"/>
    <col min="6658" max="6658" width="14.59765625" style="3" customWidth="1"/>
    <col min="6659" max="6659" width="8.265625" style="3" customWidth="1"/>
    <col min="6660" max="6660" width="7.265625" style="3" customWidth="1"/>
    <col min="6661" max="6661" width="6.1328125" style="3" customWidth="1"/>
    <col min="6662" max="6662" width="6.3984375" style="3" customWidth="1"/>
    <col min="6663" max="6663" width="7" style="3" customWidth="1"/>
    <col min="6664" max="6664" width="7.73046875" style="3" customWidth="1"/>
    <col min="6665" max="6665" width="6.73046875" style="3" customWidth="1"/>
    <col min="6666" max="6666" width="5.86328125" style="3" customWidth="1"/>
    <col min="6667" max="6667" width="7.1328125" style="3" customWidth="1"/>
    <col min="6668" max="6668" width="5.73046875" style="3" customWidth="1"/>
    <col min="6669" max="6669" width="8.265625" style="3" customWidth="1"/>
    <col min="6670" max="6907" width="9" style="3"/>
    <col min="6908" max="6908" width="8.265625" style="3" customWidth="1"/>
    <col min="6909" max="6909" width="9" style="3" hidden="1" customWidth="1"/>
    <col min="6910" max="6910" width="5.59765625" style="3" customWidth="1"/>
    <col min="6911" max="6911" width="9.265625" style="3" customWidth="1"/>
    <col min="6912" max="6912" width="9.86328125" style="3" customWidth="1"/>
    <col min="6913" max="6913" width="10.46484375" style="3" customWidth="1"/>
    <col min="6914" max="6914" width="14.59765625" style="3" customWidth="1"/>
    <col min="6915" max="6915" width="8.265625" style="3" customWidth="1"/>
    <col min="6916" max="6916" width="7.265625" style="3" customWidth="1"/>
    <col min="6917" max="6917" width="6.1328125" style="3" customWidth="1"/>
    <col min="6918" max="6918" width="6.3984375" style="3" customWidth="1"/>
    <col min="6919" max="6919" width="7" style="3" customWidth="1"/>
    <col min="6920" max="6920" width="7.73046875" style="3" customWidth="1"/>
    <col min="6921" max="6921" width="6.73046875" style="3" customWidth="1"/>
    <col min="6922" max="6922" width="5.86328125" style="3" customWidth="1"/>
    <col min="6923" max="6923" width="7.1328125" style="3" customWidth="1"/>
    <col min="6924" max="6924" width="5.73046875" style="3" customWidth="1"/>
    <col min="6925" max="6925" width="8.265625" style="3" customWidth="1"/>
    <col min="6926" max="7163" width="9" style="3"/>
    <col min="7164" max="7164" width="8.265625" style="3" customWidth="1"/>
    <col min="7165" max="7165" width="9" style="3" hidden="1" customWidth="1"/>
    <col min="7166" max="7166" width="5.59765625" style="3" customWidth="1"/>
    <col min="7167" max="7167" width="9.265625" style="3" customWidth="1"/>
    <col min="7168" max="7168" width="9.86328125" style="3" customWidth="1"/>
    <col min="7169" max="7169" width="10.46484375" style="3" customWidth="1"/>
    <col min="7170" max="7170" width="14.59765625" style="3" customWidth="1"/>
    <col min="7171" max="7171" width="8.265625" style="3" customWidth="1"/>
    <col min="7172" max="7172" width="7.265625" style="3" customWidth="1"/>
    <col min="7173" max="7173" width="6.1328125" style="3" customWidth="1"/>
    <col min="7174" max="7174" width="6.3984375" style="3" customWidth="1"/>
    <col min="7175" max="7175" width="7" style="3" customWidth="1"/>
    <col min="7176" max="7176" width="7.73046875" style="3" customWidth="1"/>
    <col min="7177" max="7177" width="6.73046875" style="3" customWidth="1"/>
    <col min="7178" max="7178" width="5.86328125" style="3" customWidth="1"/>
    <col min="7179" max="7179" width="7.1328125" style="3" customWidth="1"/>
    <col min="7180" max="7180" width="5.73046875" style="3" customWidth="1"/>
    <col min="7181" max="7181" width="8.265625" style="3" customWidth="1"/>
    <col min="7182" max="7419" width="9" style="3"/>
    <col min="7420" max="7420" width="8.265625" style="3" customWidth="1"/>
    <col min="7421" max="7421" width="9" style="3" hidden="1" customWidth="1"/>
    <col min="7422" max="7422" width="5.59765625" style="3" customWidth="1"/>
    <col min="7423" max="7423" width="9.265625" style="3" customWidth="1"/>
    <col min="7424" max="7424" width="9.86328125" style="3" customWidth="1"/>
    <col min="7425" max="7425" width="10.46484375" style="3" customWidth="1"/>
    <col min="7426" max="7426" width="14.59765625" style="3" customWidth="1"/>
    <col min="7427" max="7427" width="8.265625" style="3" customWidth="1"/>
    <col min="7428" max="7428" width="7.265625" style="3" customWidth="1"/>
    <col min="7429" max="7429" width="6.1328125" style="3" customWidth="1"/>
    <col min="7430" max="7430" width="6.3984375" style="3" customWidth="1"/>
    <col min="7431" max="7431" width="7" style="3" customWidth="1"/>
    <col min="7432" max="7432" width="7.73046875" style="3" customWidth="1"/>
    <col min="7433" max="7433" width="6.73046875" style="3" customWidth="1"/>
    <col min="7434" max="7434" width="5.86328125" style="3" customWidth="1"/>
    <col min="7435" max="7435" width="7.1328125" style="3" customWidth="1"/>
    <col min="7436" max="7436" width="5.73046875" style="3" customWidth="1"/>
    <col min="7437" max="7437" width="8.265625" style="3" customWidth="1"/>
    <col min="7438" max="7675" width="9" style="3"/>
    <col min="7676" max="7676" width="8.265625" style="3" customWidth="1"/>
    <col min="7677" max="7677" width="9" style="3" hidden="1" customWidth="1"/>
    <col min="7678" max="7678" width="5.59765625" style="3" customWidth="1"/>
    <col min="7679" max="7679" width="9.265625" style="3" customWidth="1"/>
    <col min="7680" max="7680" width="9.86328125" style="3" customWidth="1"/>
    <col min="7681" max="7681" width="10.46484375" style="3" customWidth="1"/>
    <col min="7682" max="7682" width="14.59765625" style="3" customWidth="1"/>
    <col min="7683" max="7683" width="8.265625" style="3" customWidth="1"/>
    <col min="7684" max="7684" width="7.265625" style="3" customWidth="1"/>
    <col min="7685" max="7685" width="6.1328125" style="3" customWidth="1"/>
    <col min="7686" max="7686" width="6.3984375" style="3" customWidth="1"/>
    <col min="7687" max="7687" width="7" style="3" customWidth="1"/>
    <col min="7688" max="7688" width="7.73046875" style="3" customWidth="1"/>
    <col min="7689" max="7689" width="6.73046875" style="3" customWidth="1"/>
    <col min="7690" max="7690" width="5.86328125" style="3" customWidth="1"/>
    <col min="7691" max="7691" width="7.1328125" style="3" customWidth="1"/>
    <col min="7692" max="7692" width="5.73046875" style="3" customWidth="1"/>
    <col min="7693" max="7693" width="8.265625" style="3" customWidth="1"/>
    <col min="7694" max="7931" width="9" style="3"/>
    <col min="7932" max="7932" width="8.265625" style="3" customWidth="1"/>
    <col min="7933" max="7933" width="9" style="3" hidden="1" customWidth="1"/>
    <col min="7934" max="7934" width="5.59765625" style="3" customWidth="1"/>
    <col min="7935" max="7935" width="9.265625" style="3" customWidth="1"/>
    <col min="7936" max="7936" width="9.86328125" style="3" customWidth="1"/>
    <col min="7937" max="7937" width="10.46484375" style="3" customWidth="1"/>
    <col min="7938" max="7938" width="14.59765625" style="3" customWidth="1"/>
    <col min="7939" max="7939" width="8.265625" style="3" customWidth="1"/>
    <col min="7940" max="7940" width="7.265625" style="3" customWidth="1"/>
    <col min="7941" max="7941" width="6.1328125" style="3" customWidth="1"/>
    <col min="7942" max="7942" width="6.3984375" style="3" customWidth="1"/>
    <col min="7943" max="7943" width="7" style="3" customWidth="1"/>
    <col min="7944" max="7944" width="7.73046875" style="3" customWidth="1"/>
    <col min="7945" max="7945" width="6.73046875" style="3" customWidth="1"/>
    <col min="7946" max="7946" width="5.86328125" style="3" customWidth="1"/>
    <col min="7947" max="7947" width="7.1328125" style="3" customWidth="1"/>
    <col min="7948" max="7948" width="5.73046875" style="3" customWidth="1"/>
    <col min="7949" max="7949" width="8.265625" style="3" customWidth="1"/>
    <col min="7950" max="8187" width="9" style="3"/>
    <col min="8188" max="8188" width="8.265625" style="3" customWidth="1"/>
    <col min="8189" max="8189" width="9" style="3" hidden="1" customWidth="1"/>
    <col min="8190" max="8190" width="5.59765625" style="3" customWidth="1"/>
    <col min="8191" max="8191" width="9.265625" style="3" customWidth="1"/>
    <col min="8192" max="8192" width="9.86328125" style="3" customWidth="1"/>
    <col min="8193" max="8193" width="10.46484375" style="3" customWidth="1"/>
    <col min="8194" max="8194" width="14.59765625" style="3" customWidth="1"/>
    <col min="8195" max="8195" width="8.265625" style="3" customWidth="1"/>
    <col min="8196" max="8196" width="7.265625" style="3" customWidth="1"/>
    <col min="8197" max="8197" width="6.1328125" style="3" customWidth="1"/>
    <col min="8198" max="8198" width="6.3984375" style="3" customWidth="1"/>
    <col min="8199" max="8199" width="7" style="3" customWidth="1"/>
    <col min="8200" max="8200" width="7.73046875" style="3" customWidth="1"/>
    <col min="8201" max="8201" width="6.73046875" style="3" customWidth="1"/>
    <col min="8202" max="8202" width="5.86328125" style="3" customWidth="1"/>
    <col min="8203" max="8203" width="7.1328125" style="3" customWidth="1"/>
    <col min="8204" max="8204" width="5.73046875" style="3" customWidth="1"/>
    <col min="8205" max="8205" width="8.265625" style="3" customWidth="1"/>
    <col min="8206" max="8443" width="9" style="3"/>
    <col min="8444" max="8444" width="8.265625" style="3" customWidth="1"/>
    <col min="8445" max="8445" width="9" style="3" hidden="1" customWidth="1"/>
    <col min="8446" max="8446" width="5.59765625" style="3" customWidth="1"/>
    <col min="8447" max="8447" width="9.265625" style="3" customWidth="1"/>
    <col min="8448" max="8448" width="9.86328125" style="3" customWidth="1"/>
    <col min="8449" max="8449" width="10.46484375" style="3" customWidth="1"/>
    <col min="8450" max="8450" width="14.59765625" style="3" customWidth="1"/>
    <col min="8451" max="8451" width="8.265625" style="3" customWidth="1"/>
    <col min="8452" max="8452" width="7.265625" style="3" customWidth="1"/>
    <col min="8453" max="8453" width="6.1328125" style="3" customWidth="1"/>
    <col min="8454" max="8454" width="6.3984375" style="3" customWidth="1"/>
    <col min="8455" max="8455" width="7" style="3" customWidth="1"/>
    <col min="8456" max="8456" width="7.73046875" style="3" customWidth="1"/>
    <col min="8457" max="8457" width="6.73046875" style="3" customWidth="1"/>
    <col min="8458" max="8458" width="5.86328125" style="3" customWidth="1"/>
    <col min="8459" max="8459" width="7.1328125" style="3" customWidth="1"/>
    <col min="8460" max="8460" width="5.73046875" style="3" customWidth="1"/>
    <col min="8461" max="8461" width="8.265625" style="3" customWidth="1"/>
    <col min="8462" max="8699" width="9" style="3"/>
    <col min="8700" max="8700" width="8.265625" style="3" customWidth="1"/>
    <col min="8701" max="8701" width="9" style="3" hidden="1" customWidth="1"/>
    <col min="8702" max="8702" width="5.59765625" style="3" customWidth="1"/>
    <col min="8703" max="8703" width="9.265625" style="3" customWidth="1"/>
    <col min="8704" max="8704" width="9.86328125" style="3" customWidth="1"/>
    <col min="8705" max="8705" width="10.46484375" style="3" customWidth="1"/>
    <col min="8706" max="8706" width="14.59765625" style="3" customWidth="1"/>
    <col min="8707" max="8707" width="8.265625" style="3" customWidth="1"/>
    <col min="8708" max="8708" width="7.265625" style="3" customWidth="1"/>
    <col min="8709" max="8709" width="6.1328125" style="3" customWidth="1"/>
    <col min="8710" max="8710" width="6.3984375" style="3" customWidth="1"/>
    <col min="8711" max="8711" width="7" style="3" customWidth="1"/>
    <col min="8712" max="8712" width="7.73046875" style="3" customWidth="1"/>
    <col min="8713" max="8713" width="6.73046875" style="3" customWidth="1"/>
    <col min="8714" max="8714" width="5.86328125" style="3" customWidth="1"/>
    <col min="8715" max="8715" width="7.1328125" style="3" customWidth="1"/>
    <col min="8716" max="8716" width="5.73046875" style="3" customWidth="1"/>
    <col min="8717" max="8717" width="8.265625" style="3" customWidth="1"/>
    <col min="8718" max="8955" width="9" style="3"/>
    <col min="8956" max="8956" width="8.265625" style="3" customWidth="1"/>
    <col min="8957" max="8957" width="9" style="3" hidden="1" customWidth="1"/>
    <col min="8958" max="8958" width="5.59765625" style="3" customWidth="1"/>
    <col min="8959" max="8959" width="9.265625" style="3" customWidth="1"/>
    <col min="8960" max="8960" width="9.86328125" style="3" customWidth="1"/>
    <col min="8961" max="8961" width="10.46484375" style="3" customWidth="1"/>
    <col min="8962" max="8962" width="14.59765625" style="3" customWidth="1"/>
    <col min="8963" max="8963" width="8.265625" style="3" customWidth="1"/>
    <col min="8964" max="8964" width="7.265625" style="3" customWidth="1"/>
    <col min="8965" max="8965" width="6.1328125" style="3" customWidth="1"/>
    <col min="8966" max="8966" width="6.3984375" style="3" customWidth="1"/>
    <col min="8967" max="8967" width="7" style="3" customWidth="1"/>
    <col min="8968" max="8968" width="7.73046875" style="3" customWidth="1"/>
    <col min="8969" max="8969" width="6.73046875" style="3" customWidth="1"/>
    <col min="8970" max="8970" width="5.86328125" style="3" customWidth="1"/>
    <col min="8971" max="8971" width="7.1328125" style="3" customWidth="1"/>
    <col min="8972" max="8972" width="5.73046875" style="3" customWidth="1"/>
    <col min="8973" max="8973" width="8.265625" style="3" customWidth="1"/>
    <col min="8974" max="9211" width="9" style="3"/>
    <col min="9212" max="9212" width="8.265625" style="3" customWidth="1"/>
    <col min="9213" max="9213" width="9" style="3" hidden="1" customWidth="1"/>
    <col min="9214" max="9214" width="5.59765625" style="3" customWidth="1"/>
    <col min="9215" max="9215" width="9.265625" style="3" customWidth="1"/>
    <col min="9216" max="9216" width="9.86328125" style="3" customWidth="1"/>
    <col min="9217" max="9217" width="10.46484375" style="3" customWidth="1"/>
    <col min="9218" max="9218" width="14.59765625" style="3" customWidth="1"/>
    <col min="9219" max="9219" width="8.265625" style="3" customWidth="1"/>
    <col min="9220" max="9220" width="7.265625" style="3" customWidth="1"/>
    <col min="9221" max="9221" width="6.1328125" style="3" customWidth="1"/>
    <col min="9222" max="9222" width="6.3984375" style="3" customWidth="1"/>
    <col min="9223" max="9223" width="7" style="3" customWidth="1"/>
    <col min="9224" max="9224" width="7.73046875" style="3" customWidth="1"/>
    <col min="9225" max="9225" width="6.73046875" style="3" customWidth="1"/>
    <col min="9226" max="9226" width="5.86328125" style="3" customWidth="1"/>
    <col min="9227" max="9227" width="7.1328125" style="3" customWidth="1"/>
    <col min="9228" max="9228" width="5.73046875" style="3" customWidth="1"/>
    <col min="9229" max="9229" width="8.265625" style="3" customWidth="1"/>
    <col min="9230" max="9467" width="9" style="3"/>
    <col min="9468" max="9468" width="8.265625" style="3" customWidth="1"/>
    <col min="9469" max="9469" width="9" style="3" hidden="1" customWidth="1"/>
    <col min="9470" max="9470" width="5.59765625" style="3" customWidth="1"/>
    <col min="9471" max="9471" width="9.265625" style="3" customWidth="1"/>
    <col min="9472" max="9472" width="9.86328125" style="3" customWidth="1"/>
    <col min="9473" max="9473" width="10.46484375" style="3" customWidth="1"/>
    <col min="9474" max="9474" width="14.59765625" style="3" customWidth="1"/>
    <col min="9475" max="9475" width="8.265625" style="3" customWidth="1"/>
    <col min="9476" max="9476" width="7.265625" style="3" customWidth="1"/>
    <col min="9477" max="9477" width="6.1328125" style="3" customWidth="1"/>
    <col min="9478" max="9478" width="6.3984375" style="3" customWidth="1"/>
    <col min="9479" max="9479" width="7" style="3" customWidth="1"/>
    <col min="9480" max="9480" width="7.73046875" style="3" customWidth="1"/>
    <col min="9481" max="9481" width="6.73046875" style="3" customWidth="1"/>
    <col min="9482" max="9482" width="5.86328125" style="3" customWidth="1"/>
    <col min="9483" max="9483" width="7.1328125" style="3" customWidth="1"/>
    <col min="9484" max="9484" width="5.73046875" style="3" customWidth="1"/>
    <col min="9485" max="9485" width="8.265625" style="3" customWidth="1"/>
    <col min="9486" max="9723" width="9" style="3"/>
    <col min="9724" max="9724" width="8.265625" style="3" customWidth="1"/>
    <col min="9725" max="9725" width="9" style="3" hidden="1" customWidth="1"/>
    <col min="9726" max="9726" width="5.59765625" style="3" customWidth="1"/>
    <col min="9727" max="9727" width="9.265625" style="3" customWidth="1"/>
    <col min="9728" max="9728" width="9.86328125" style="3" customWidth="1"/>
    <col min="9729" max="9729" width="10.46484375" style="3" customWidth="1"/>
    <col min="9730" max="9730" width="14.59765625" style="3" customWidth="1"/>
    <col min="9731" max="9731" width="8.265625" style="3" customWidth="1"/>
    <col min="9732" max="9732" width="7.265625" style="3" customWidth="1"/>
    <col min="9733" max="9733" width="6.1328125" style="3" customWidth="1"/>
    <col min="9734" max="9734" width="6.3984375" style="3" customWidth="1"/>
    <col min="9735" max="9735" width="7" style="3" customWidth="1"/>
    <col min="9736" max="9736" width="7.73046875" style="3" customWidth="1"/>
    <col min="9737" max="9737" width="6.73046875" style="3" customWidth="1"/>
    <col min="9738" max="9738" width="5.86328125" style="3" customWidth="1"/>
    <col min="9739" max="9739" width="7.1328125" style="3" customWidth="1"/>
    <col min="9740" max="9740" width="5.73046875" style="3" customWidth="1"/>
    <col min="9741" max="9741" width="8.265625" style="3" customWidth="1"/>
    <col min="9742" max="9979" width="9" style="3"/>
    <col min="9980" max="9980" width="8.265625" style="3" customWidth="1"/>
    <col min="9981" max="9981" width="9" style="3" hidden="1" customWidth="1"/>
    <col min="9982" max="9982" width="5.59765625" style="3" customWidth="1"/>
    <col min="9983" max="9983" width="9.265625" style="3" customWidth="1"/>
    <col min="9984" max="9984" width="9.86328125" style="3" customWidth="1"/>
    <col min="9985" max="9985" width="10.46484375" style="3" customWidth="1"/>
    <col min="9986" max="9986" width="14.59765625" style="3" customWidth="1"/>
    <col min="9987" max="9987" width="8.265625" style="3" customWidth="1"/>
    <col min="9988" max="9988" width="7.265625" style="3" customWidth="1"/>
    <col min="9989" max="9989" width="6.1328125" style="3" customWidth="1"/>
    <col min="9990" max="9990" width="6.3984375" style="3" customWidth="1"/>
    <col min="9991" max="9991" width="7" style="3" customWidth="1"/>
    <col min="9992" max="9992" width="7.73046875" style="3" customWidth="1"/>
    <col min="9993" max="9993" width="6.73046875" style="3" customWidth="1"/>
    <col min="9994" max="9994" width="5.86328125" style="3" customWidth="1"/>
    <col min="9995" max="9995" width="7.1328125" style="3" customWidth="1"/>
    <col min="9996" max="9996" width="5.73046875" style="3" customWidth="1"/>
    <col min="9997" max="9997" width="8.265625" style="3" customWidth="1"/>
    <col min="9998" max="10235" width="9" style="3"/>
    <col min="10236" max="10236" width="8.265625" style="3" customWidth="1"/>
    <col min="10237" max="10237" width="9" style="3" hidden="1" customWidth="1"/>
    <col min="10238" max="10238" width="5.59765625" style="3" customWidth="1"/>
    <col min="10239" max="10239" width="9.265625" style="3" customWidth="1"/>
    <col min="10240" max="10240" width="9.86328125" style="3" customWidth="1"/>
    <col min="10241" max="10241" width="10.46484375" style="3" customWidth="1"/>
    <col min="10242" max="10242" width="14.59765625" style="3" customWidth="1"/>
    <col min="10243" max="10243" width="8.265625" style="3" customWidth="1"/>
    <col min="10244" max="10244" width="7.265625" style="3" customWidth="1"/>
    <col min="10245" max="10245" width="6.1328125" style="3" customWidth="1"/>
    <col min="10246" max="10246" width="6.3984375" style="3" customWidth="1"/>
    <col min="10247" max="10247" width="7" style="3" customWidth="1"/>
    <col min="10248" max="10248" width="7.73046875" style="3" customWidth="1"/>
    <col min="10249" max="10249" width="6.73046875" style="3" customWidth="1"/>
    <col min="10250" max="10250" width="5.86328125" style="3" customWidth="1"/>
    <col min="10251" max="10251" width="7.1328125" style="3" customWidth="1"/>
    <col min="10252" max="10252" width="5.73046875" style="3" customWidth="1"/>
    <col min="10253" max="10253" width="8.265625" style="3" customWidth="1"/>
    <col min="10254" max="10491" width="9" style="3"/>
    <col min="10492" max="10492" width="8.265625" style="3" customWidth="1"/>
    <col min="10493" max="10493" width="9" style="3" hidden="1" customWidth="1"/>
    <col min="10494" max="10494" width="5.59765625" style="3" customWidth="1"/>
    <col min="10495" max="10495" width="9.265625" style="3" customWidth="1"/>
    <col min="10496" max="10496" width="9.86328125" style="3" customWidth="1"/>
    <col min="10497" max="10497" width="10.46484375" style="3" customWidth="1"/>
    <col min="10498" max="10498" width="14.59765625" style="3" customWidth="1"/>
    <col min="10499" max="10499" width="8.265625" style="3" customWidth="1"/>
    <col min="10500" max="10500" width="7.265625" style="3" customWidth="1"/>
    <col min="10501" max="10501" width="6.1328125" style="3" customWidth="1"/>
    <col min="10502" max="10502" width="6.3984375" style="3" customWidth="1"/>
    <col min="10503" max="10503" width="7" style="3" customWidth="1"/>
    <col min="10504" max="10504" width="7.73046875" style="3" customWidth="1"/>
    <col min="10505" max="10505" width="6.73046875" style="3" customWidth="1"/>
    <col min="10506" max="10506" width="5.86328125" style="3" customWidth="1"/>
    <col min="10507" max="10507" width="7.1328125" style="3" customWidth="1"/>
    <col min="10508" max="10508" width="5.73046875" style="3" customWidth="1"/>
    <col min="10509" max="10509" width="8.265625" style="3" customWidth="1"/>
    <col min="10510" max="10747" width="9" style="3"/>
    <col min="10748" max="10748" width="8.265625" style="3" customWidth="1"/>
    <col min="10749" max="10749" width="9" style="3" hidden="1" customWidth="1"/>
    <col min="10750" max="10750" width="5.59765625" style="3" customWidth="1"/>
    <col min="10751" max="10751" width="9.265625" style="3" customWidth="1"/>
    <col min="10752" max="10752" width="9.86328125" style="3" customWidth="1"/>
    <col min="10753" max="10753" width="10.46484375" style="3" customWidth="1"/>
    <col min="10754" max="10754" width="14.59765625" style="3" customWidth="1"/>
    <col min="10755" max="10755" width="8.265625" style="3" customWidth="1"/>
    <col min="10756" max="10756" width="7.265625" style="3" customWidth="1"/>
    <col min="10757" max="10757" width="6.1328125" style="3" customWidth="1"/>
    <col min="10758" max="10758" width="6.3984375" style="3" customWidth="1"/>
    <col min="10759" max="10759" width="7" style="3" customWidth="1"/>
    <col min="10760" max="10760" width="7.73046875" style="3" customWidth="1"/>
    <col min="10761" max="10761" width="6.73046875" style="3" customWidth="1"/>
    <col min="10762" max="10762" width="5.86328125" style="3" customWidth="1"/>
    <col min="10763" max="10763" width="7.1328125" style="3" customWidth="1"/>
    <col min="10764" max="10764" width="5.73046875" style="3" customWidth="1"/>
    <col min="10765" max="10765" width="8.265625" style="3" customWidth="1"/>
    <col min="10766" max="11003" width="9" style="3"/>
    <col min="11004" max="11004" width="8.265625" style="3" customWidth="1"/>
    <col min="11005" max="11005" width="9" style="3" hidden="1" customWidth="1"/>
    <col min="11006" max="11006" width="5.59765625" style="3" customWidth="1"/>
    <col min="11007" max="11007" width="9.265625" style="3" customWidth="1"/>
    <col min="11008" max="11008" width="9.86328125" style="3" customWidth="1"/>
    <col min="11009" max="11009" width="10.46484375" style="3" customWidth="1"/>
    <col min="11010" max="11010" width="14.59765625" style="3" customWidth="1"/>
    <col min="11011" max="11011" width="8.265625" style="3" customWidth="1"/>
    <col min="11012" max="11012" width="7.265625" style="3" customWidth="1"/>
    <col min="11013" max="11013" width="6.1328125" style="3" customWidth="1"/>
    <col min="11014" max="11014" width="6.3984375" style="3" customWidth="1"/>
    <col min="11015" max="11015" width="7" style="3" customWidth="1"/>
    <col min="11016" max="11016" width="7.73046875" style="3" customWidth="1"/>
    <col min="11017" max="11017" width="6.73046875" style="3" customWidth="1"/>
    <col min="11018" max="11018" width="5.86328125" style="3" customWidth="1"/>
    <col min="11019" max="11019" width="7.1328125" style="3" customWidth="1"/>
    <col min="11020" max="11020" width="5.73046875" style="3" customWidth="1"/>
    <col min="11021" max="11021" width="8.265625" style="3" customWidth="1"/>
    <col min="11022" max="11259" width="9" style="3"/>
    <col min="11260" max="11260" width="8.265625" style="3" customWidth="1"/>
    <col min="11261" max="11261" width="9" style="3" hidden="1" customWidth="1"/>
    <col min="11262" max="11262" width="5.59765625" style="3" customWidth="1"/>
    <col min="11263" max="11263" width="9.265625" style="3" customWidth="1"/>
    <col min="11264" max="11264" width="9.86328125" style="3" customWidth="1"/>
    <col min="11265" max="11265" width="10.46484375" style="3" customWidth="1"/>
    <col min="11266" max="11266" width="14.59765625" style="3" customWidth="1"/>
    <col min="11267" max="11267" width="8.265625" style="3" customWidth="1"/>
    <col min="11268" max="11268" width="7.265625" style="3" customWidth="1"/>
    <col min="11269" max="11269" width="6.1328125" style="3" customWidth="1"/>
    <col min="11270" max="11270" width="6.3984375" style="3" customWidth="1"/>
    <col min="11271" max="11271" width="7" style="3" customWidth="1"/>
    <col min="11272" max="11272" width="7.73046875" style="3" customWidth="1"/>
    <col min="11273" max="11273" width="6.73046875" style="3" customWidth="1"/>
    <col min="11274" max="11274" width="5.86328125" style="3" customWidth="1"/>
    <col min="11275" max="11275" width="7.1328125" style="3" customWidth="1"/>
    <col min="11276" max="11276" width="5.73046875" style="3" customWidth="1"/>
    <col min="11277" max="11277" width="8.265625" style="3" customWidth="1"/>
    <col min="11278" max="11515" width="9" style="3"/>
    <col min="11516" max="11516" width="8.265625" style="3" customWidth="1"/>
    <col min="11517" max="11517" width="9" style="3" hidden="1" customWidth="1"/>
    <col min="11518" max="11518" width="5.59765625" style="3" customWidth="1"/>
    <col min="11519" max="11519" width="9.265625" style="3" customWidth="1"/>
    <col min="11520" max="11520" width="9.86328125" style="3" customWidth="1"/>
    <col min="11521" max="11521" width="10.46484375" style="3" customWidth="1"/>
    <col min="11522" max="11522" width="14.59765625" style="3" customWidth="1"/>
    <col min="11523" max="11523" width="8.265625" style="3" customWidth="1"/>
    <col min="11524" max="11524" width="7.265625" style="3" customWidth="1"/>
    <col min="11525" max="11525" width="6.1328125" style="3" customWidth="1"/>
    <col min="11526" max="11526" width="6.3984375" style="3" customWidth="1"/>
    <col min="11527" max="11527" width="7" style="3" customWidth="1"/>
    <col min="11528" max="11528" width="7.73046875" style="3" customWidth="1"/>
    <col min="11529" max="11529" width="6.73046875" style="3" customWidth="1"/>
    <col min="11530" max="11530" width="5.86328125" style="3" customWidth="1"/>
    <col min="11531" max="11531" width="7.1328125" style="3" customWidth="1"/>
    <col min="11532" max="11532" width="5.73046875" style="3" customWidth="1"/>
    <col min="11533" max="11533" width="8.265625" style="3" customWidth="1"/>
    <col min="11534" max="11771" width="9" style="3"/>
    <col min="11772" max="11772" width="8.265625" style="3" customWidth="1"/>
    <col min="11773" max="11773" width="9" style="3" hidden="1" customWidth="1"/>
    <col min="11774" max="11774" width="5.59765625" style="3" customWidth="1"/>
    <col min="11775" max="11775" width="9.265625" style="3" customWidth="1"/>
    <col min="11776" max="11776" width="9.86328125" style="3" customWidth="1"/>
    <col min="11777" max="11777" width="10.46484375" style="3" customWidth="1"/>
    <col min="11778" max="11778" width="14.59765625" style="3" customWidth="1"/>
    <col min="11779" max="11779" width="8.265625" style="3" customWidth="1"/>
    <col min="11780" max="11780" width="7.265625" style="3" customWidth="1"/>
    <col min="11781" max="11781" width="6.1328125" style="3" customWidth="1"/>
    <col min="11782" max="11782" width="6.3984375" style="3" customWidth="1"/>
    <col min="11783" max="11783" width="7" style="3" customWidth="1"/>
    <col min="11784" max="11784" width="7.73046875" style="3" customWidth="1"/>
    <col min="11785" max="11785" width="6.73046875" style="3" customWidth="1"/>
    <col min="11786" max="11786" width="5.86328125" style="3" customWidth="1"/>
    <col min="11787" max="11787" width="7.1328125" style="3" customWidth="1"/>
    <col min="11788" max="11788" width="5.73046875" style="3" customWidth="1"/>
    <col min="11789" max="11789" width="8.265625" style="3" customWidth="1"/>
    <col min="11790" max="12027" width="9" style="3"/>
    <col min="12028" max="12028" width="8.265625" style="3" customWidth="1"/>
    <col min="12029" max="12029" width="9" style="3" hidden="1" customWidth="1"/>
    <col min="12030" max="12030" width="5.59765625" style="3" customWidth="1"/>
    <col min="12031" max="12031" width="9.265625" style="3" customWidth="1"/>
    <col min="12032" max="12032" width="9.86328125" style="3" customWidth="1"/>
    <col min="12033" max="12033" width="10.46484375" style="3" customWidth="1"/>
    <col min="12034" max="12034" width="14.59765625" style="3" customWidth="1"/>
    <col min="12035" max="12035" width="8.265625" style="3" customWidth="1"/>
    <col min="12036" max="12036" width="7.265625" style="3" customWidth="1"/>
    <col min="12037" max="12037" width="6.1328125" style="3" customWidth="1"/>
    <col min="12038" max="12038" width="6.3984375" style="3" customWidth="1"/>
    <col min="12039" max="12039" width="7" style="3" customWidth="1"/>
    <col min="12040" max="12040" width="7.73046875" style="3" customWidth="1"/>
    <col min="12041" max="12041" width="6.73046875" style="3" customWidth="1"/>
    <col min="12042" max="12042" width="5.86328125" style="3" customWidth="1"/>
    <col min="12043" max="12043" width="7.1328125" style="3" customWidth="1"/>
    <col min="12044" max="12044" width="5.73046875" style="3" customWidth="1"/>
    <col min="12045" max="12045" width="8.265625" style="3" customWidth="1"/>
    <col min="12046" max="12283" width="9" style="3"/>
    <col min="12284" max="12284" width="8.265625" style="3" customWidth="1"/>
    <col min="12285" max="12285" width="9" style="3" hidden="1" customWidth="1"/>
    <col min="12286" max="12286" width="5.59765625" style="3" customWidth="1"/>
    <col min="12287" max="12287" width="9.265625" style="3" customWidth="1"/>
    <col min="12288" max="12288" width="9.86328125" style="3" customWidth="1"/>
    <col min="12289" max="12289" width="10.46484375" style="3" customWidth="1"/>
    <col min="12290" max="12290" width="14.59765625" style="3" customWidth="1"/>
    <col min="12291" max="12291" width="8.265625" style="3" customWidth="1"/>
    <col min="12292" max="12292" width="7.265625" style="3" customWidth="1"/>
    <col min="12293" max="12293" width="6.1328125" style="3" customWidth="1"/>
    <col min="12294" max="12294" width="6.3984375" style="3" customWidth="1"/>
    <col min="12295" max="12295" width="7" style="3" customWidth="1"/>
    <col min="12296" max="12296" width="7.73046875" style="3" customWidth="1"/>
    <col min="12297" max="12297" width="6.73046875" style="3" customWidth="1"/>
    <col min="12298" max="12298" width="5.86328125" style="3" customWidth="1"/>
    <col min="12299" max="12299" width="7.1328125" style="3" customWidth="1"/>
    <col min="12300" max="12300" width="5.73046875" style="3" customWidth="1"/>
    <col min="12301" max="12301" width="8.265625" style="3" customWidth="1"/>
    <col min="12302" max="12539" width="9" style="3"/>
    <col min="12540" max="12540" width="8.265625" style="3" customWidth="1"/>
    <col min="12541" max="12541" width="9" style="3" hidden="1" customWidth="1"/>
    <col min="12542" max="12542" width="5.59765625" style="3" customWidth="1"/>
    <col min="12543" max="12543" width="9.265625" style="3" customWidth="1"/>
    <col min="12544" max="12544" width="9.86328125" style="3" customWidth="1"/>
    <col min="12545" max="12545" width="10.46484375" style="3" customWidth="1"/>
    <col min="12546" max="12546" width="14.59765625" style="3" customWidth="1"/>
    <col min="12547" max="12547" width="8.265625" style="3" customWidth="1"/>
    <col min="12548" max="12548" width="7.265625" style="3" customWidth="1"/>
    <col min="12549" max="12549" width="6.1328125" style="3" customWidth="1"/>
    <col min="12550" max="12550" width="6.3984375" style="3" customWidth="1"/>
    <col min="12551" max="12551" width="7" style="3" customWidth="1"/>
    <col min="12552" max="12552" width="7.73046875" style="3" customWidth="1"/>
    <col min="12553" max="12553" width="6.73046875" style="3" customWidth="1"/>
    <col min="12554" max="12554" width="5.86328125" style="3" customWidth="1"/>
    <col min="12555" max="12555" width="7.1328125" style="3" customWidth="1"/>
    <col min="12556" max="12556" width="5.73046875" style="3" customWidth="1"/>
    <col min="12557" max="12557" width="8.265625" style="3" customWidth="1"/>
    <col min="12558" max="12795" width="9" style="3"/>
    <col min="12796" max="12796" width="8.265625" style="3" customWidth="1"/>
    <col min="12797" max="12797" width="9" style="3" hidden="1" customWidth="1"/>
    <col min="12798" max="12798" width="5.59765625" style="3" customWidth="1"/>
    <col min="12799" max="12799" width="9.265625" style="3" customWidth="1"/>
    <col min="12800" max="12800" width="9.86328125" style="3" customWidth="1"/>
    <col min="12801" max="12801" width="10.46484375" style="3" customWidth="1"/>
    <col min="12802" max="12802" width="14.59765625" style="3" customWidth="1"/>
    <col min="12803" max="12803" width="8.265625" style="3" customWidth="1"/>
    <col min="12804" max="12804" width="7.265625" style="3" customWidth="1"/>
    <col min="12805" max="12805" width="6.1328125" style="3" customWidth="1"/>
    <col min="12806" max="12806" width="6.3984375" style="3" customWidth="1"/>
    <col min="12807" max="12807" width="7" style="3" customWidth="1"/>
    <col min="12808" max="12808" width="7.73046875" style="3" customWidth="1"/>
    <col min="12809" max="12809" width="6.73046875" style="3" customWidth="1"/>
    <col min="12810" max="12810" width="5.86328125" style="3" customWidth="1"/>
    <col min="12811" max="12811" width="7.1328125" style="3" customWidth="1"/>
    <col min="12812" max="12812" width="5.73046875" style="3" customWidth="1"/>
    <col min="12813" max="12813" width="8.265625" style="3" customWidth="1"/>
    <col min="12814" max="13051" width="9" style="3"/>
    <col min="13052" max="13052" width="8.265625" style="3" customWidth="1"/>
    <col min="13053" max="13053" width="9" style="3" hidden="1" customWidth="1"/>
    <col min="13054" max="13054" width="5.59765625" style="3" customWidth="1"/>
    <col min="13055" max="13055" width="9.265625" style="3" customWidth="1"/>
    <col min="13056" max="13056" width="9.86328125" style="3" customWidth="1"/>
    <col min="13057" max="13057" width="10.46484375" style="3" customWidth="1"/>
    <col min="13058" max="13058" width="14.59765625" style="3" customWidth="1"/>
    <col min="13059" max="13059" width="8.265625" style="3" customWidth="1"/>
    <col min="13060" max="13060" width="7.265625" style="3" customWidth="1"/>
    <col min="13061" max="13061" width="6.1328125" style="3" customWidth="1"/>
    <col min="13062" max="13062" width="6.3984375" style="3" customWidth="1"/>
    <col min="13063" max="13063" width="7" style="3" customWidth="1"/>
    <col min="13064" max="13064" width="7.73046875" style="3" customWidth="1"/>
    <col min="13065" max="13065" width="6.73046875" style="3" customWidth="1"/>
    <col min="13066" max="13066" width="5.86328125" style="3" customWidth="1"/>
    <col min="13067" max="13067" width="7.1328125" style="3" customWidth="1"/>
    <col min="13068" max="13068" width="5.73046875" style="3" customWidth="1"/>
    <col min="13069" max="13069" width="8.265625" style="3" customWidth="1"/>
    <col min="13070" max="13307" width="9" style="3"/>
    <col min="13308" max="13308" width="8.265625" style="3" customWidth="1"/>
    <col min="13309" max="13309" width="9" style="3" hidden="1" customWidth="1"/>
    <col min="13310" max="13310" width="5.59765625" style="3" customWidth="1"/>
    <col min="13311" max="13311" width="9.265625" style="3" customWidth="1"/>
    <col min="13312" max="13312" width="9.86328125" style="3" customWidth="1"/>
    <col min="13313" max="13313" width="10.46484375" style="3" customWidth="1"/>
    <col min="13314" max="13314" width="14.59765625" style="3" customWidth="1"/>
    <col min="13315" max="13315" width="8.265625" style="3" customWidth="1"/>
    <col min="13316" max="13316" width="7.265625" style="3" customWidth="1"/>
    <col min="13317" max="13317" width="6.1328125" style="3" customWidth="1"/>
    <col min="13318" max="13318" width="6.3984375" style="3" customWidth="1"/>
    <col min="13319" max="13319" width="7" style="3" customWidth="1"/>
    <col min="13320" max="13320" width="7.73046875" style="3" customWidth="1"/>
    <col min="13321" max="13321" width="6.73046875" style="3" customWidth="1"/>
    <col min="13322" max="13322" width="5.86328125" style="3" customWidth="1"/>
    <col min="13323" max="13323" width="7.1328125" style="3" customWidth="1"/>
    <col min="13324" max="13324" width="5.73046875" style="3" customWidth="1"/>
    <col min="13325" max="13325" width="8.265625" style="3" customWidth="1"/>
    <col min="13326" max="13563" width="9" style="3"/>
    <col min="13564" max="13564" width="8.265625" style="3" customWidth="1"/>
    <col min="13565" max="13565" width="9" style="3" hidden="1" customWidth="1"/>
    <col min="13566" max="13566" width="5.59765625" style="3" customWidth="1"/>
    <col min="13567" max="13567" width="9.265625" style="3" customWidth="1"/>
    <col min="13568" max="13568" width="9.86328125" style="3" customWidth="1"/>
    <col min="13569" max="13569" width="10.46484375" style="3" customWidth="1"/>
    <col min="13570" max="13570" width="14.59765625" style="3" customWidth="1"/>
    <col min="13571" max="13571" width="8.265625" style="3" customWidth="1"/>
    <col min="13572" max="13572" width="7.265625" style="3" customWidth="1"/>
    <col min="13573" max="13573" width="6.1328125" style="3" customWidth="1"/>
    <col min="13574" max="13574" width="6.3984375" style="3" customWidth="1"/>
    <col min="13575" max="13575" width="7" style="3" customWidth="1"/>
    <col min="13576" max="13576" width="7.73046875" style="3" customWidth="1"/>
    <col min="13577" max="13577" width="6.73046875" style="3" customWidth="1"/>
    <col min="13578" max="13578" width="5.86328125" style="3" customWidth="1"/>
    <col min="13579" max="13579" width="7.1328125" style="3" customWidth="1"/>
    <col min="13580" max="13580" width="5.73046875" style="3" customWidth="1"/>
    <col min="13581" max="13581" width="8.265625" style="3" customWidth="1"/>
    <col min="13582" max="13819" width="9" style="3"/>
    <col min="13820" max="13820" width="8.265625" style="3" customWidth="1"/>
    <col min="13821" max="13821" width="9" style="3" hidden="1" customWidth="1"/>
    <col min="13822" max="13822" width="5.59765625" style="3" customWidth="1"/>
    <col min="13823" max="13823" width="9.265625" style="3" customWidth="1"/>
    <col min="13824" max="13824" width="9.86328125" style="3" customWidth="1"/>
    <col min="13825" max="13825" width="10.46484375" style="3" customWidth="1"/>
    <col min="13826" max="13826" width="14.59765625" style="3" customWidth="1"/>
    <col min="13827" max="13827" width="8.265625" style="3" customWidth="1"/>
    <col min="13828" max="13828" width="7.265625" style="3" customWidth="1"/>
    <col min="13829" max="13829" width="6.1328125" style="3" customWidth="1"/>
    <col min="13830" max="13830" width="6.3984375" style="3" customWidth="1"/>
    <col min="13831" max="13831" width="7" style="3" customWidth="1"/>
    <col min="13832" max="13832" width="7.73046875" style="3" customWidth="1"/>
    <col min="13833" max="13833" width="6.73046875" style="3" customWidth="1"/>
    <col min="13834" max="13834" width="5.86328125" style="3" customWidth="1"/>
    <col min="13835" max="13835" width="7.1328125" style="3" customWidth="1"/>
    <col min="13836" max="13836" width="5.73046875" style="3" customWidth="1"/>
    <col min="13837" max="13837" width="8.265625" style="3" customWidth="1"/>
    <col min="13838" max="14075" width="9" style="3"/>
    <col min="14076" max="14076" width="8.265625" style="3" customWidth="1"/>
    <col min="14077" max="14077" width="9" style="3" hidden="1" customWidth="1"/>
    <col min="14078" max="14078" width="5.59765625" style="3" customWidth="1"/>
    <col min="14079" max="14079" width="9.265625" style="3" customWidth="1"/>
    <col min="14080" max="14080" width="9.86328125" style="3" customWidth="1"/>
    <col min="14081" max="14081" width="10.46484375" style="3" customWidth="1"/>
    <col min="14082" max="14082" width="14.59765625" style="3" customWidth="1"/>
    <col min="14083" max="14083" width="8.265625" style="3" customWidth="1"/>
    <col min="14084" max="14084" width="7.265625" style="3" customWidth="1"/>
    <col min="14085" max="14085" width="6.1328125" style="3" customWidth="1"/>
    <col min="14086" max="14086" width="6.3984375" style="3" customWidth="1"/>
    <col min="14087" max="14087" width="7" style="3" customWidth="1"/>
    <col min="14088" max="14088" width="7.73046875" style="3" customWidth="1"/>
    <col min="14089" max="14089" width="6.73046875" style="3" customWidth="1"/>
    <col min="14090" max="14090" width="5.86328125" style="3" customWidth="1"/>
    <col min="14091" max="14091" width="7.1328125" style="3" customWidth="1"/>
    <col min="14092" max="14092" width="5.73046875" style="3" customWidth="1"/>
    <col min="14093" max="14093" width="8.265625" style="3" customWidth="1"/>
    <col min="14094" max="14331" width="9" style="3"/>
    <col min="14332" max="14332" width="8.265625" style="3" customWidth="1"/>
    <col min="14333" max="14333" width="9" style="3" hidden="1" customWidth="1"/>
    <col min="14334" max="14334" width="5.59765625" style="3" customWidth="1"/>
    <col min="14335" max="14335" width="9.265625" style="3" customWidth="1"/>
    <col min="14336" max="14336" width="9.86328125" style="3" customWidth="1"/>
    <col min="14337" max="14337" width="10.46484375" style="3" customWidth="1"/>
    <col min="14338" max="14338" width="14.59765625" style="3" customWidth="1"/>
    <col min="14339" max="14339" width="8.265625" style="3" customWidth="1"/>
    <col min="14340" max="14340" width="7.265625" style="3" customWidth="1"/>
    <col min="14341" max="14341" width="6.1328125" style="3" customWidth="1"/>
    <col min="14342" max="14342" width="6.3984375" style="3" customWidth="1"/>
    <col min="14343" max="14343" width="7" style="3" customWidth="1"/>
    <col min="14344" max="14344" width="7.73046875" style="3" customWidth="1"/>
    <col min="14345" max="14345" width="6.73046875" style="3" customWidth="1"/>
    <col min="14346" max="14346" width="5.86328125" style="3" customWidth="1"/>
    <col min="14347" max="14347" width="7.1328125" style="3" customWidth="1"/>
    <col min="14348" max="14348" width="5.73046875" style="3" customWidth="1"/>
    <col min="14349" max="14349" width="8.265625" style="3" customWidth="1"/>
    <col min="14350" max="14587" width="9" style="3"/>
    <col min="14588" max="14588" width="8.265625" style="3" customWidth="1"/>
    <col min="14589" max="14589" width="9" style="3" hidden="1" customWidth="1"/>
    <col min="14590" max="14590" width="5.59765625" style="3" customWidth="1"/>
    <col min="14591" max="14591" width="9.265625" style="3" customWidth="1"/>
    <col min="14592" max="14592" width="9.86328125" style="3" customWidth="1"/>
    <col min="14593" max="14593" width="10.46484375" style="3" customWidth="1"/>
    <col min="14594" max="14594" width="14.59765625" style="3" customWidth="1"/>
    <col min="14595" max="14595" width="8.265625" style="3" customWidth="1"/>
    <col min="14596" max="14596" width="7.265625" style="3" customWidth="1"/>
    <col min="14597" max="14597" width="6.1328125" style="3" customWidth="1"/>
    <col min="14598" max="14598" width="6.3984375" style="3" customWidth="1"/>
    <col min="14599" max="14599" width="7" style="3" customWidth="1"/>
    <col min="14600" max="14600" width="7.73046875" style="3" customWidth="1"/>
    <col min="14601" max="14601" width="6.73046875" style="3" customWidth="1"/>
    <col min="14602" max="14602" width="5.86328125" style="3" customWidth="1"/>
    <col min="14603" max="14603" width="7.1328125" style="3" customWidth="1"/>
    <col min="14604" max="14604" width="5.73046875" style="3" customWidth="1"/>
    <col min="14605" max="14605" width="8.265625" style="3" customWidth="1"/>
    <col min="14606" max="14843" width="9" style="3"/>
    <col min="14844" max="14844" width="8.265625" style="3" customWidth="1"/>
    <col min="14845" max="14845" width="9" style="3" hidden="1" customWidth="1"/>
    <col min="14846" max="14846" width="5.59765625" style="3" customWidth="1"/>
    <col min="14847" max="14847" width="9.265625" style="3" customWidth="1"/>
    <col min="14848" max="14848" width="9.86328125" style="3" customWidth="1"/>
    <col min="14849" max="14849" width="10.46484375" style="3" customWidth="1"/>
    <col min="14850" max="14850" width="14.59765625" style="3" customWidth="1"/>
    <col min="14851" max="14851" width="8.265625" style="3" customWidth="1"/>
    <col min="14852" max="14852" width="7.265625" style="3" customWidth="1"/>
    <col min="14853" max="14853" width="6.1328125" style="3" customWidth="1"/>
    <col min="14854" max="14854" width="6.3984375" style="3" customWidth="1"/>
    <col min="14855" max="14855" width="7" style="3" customWidth="1"/>
    <col min="14856" max="14856" width="7.73046875" style="3" customWidth="1"/>
    <col min="14857" max="14857" width="6.73046875" style="3" customWidth="1"/>
    <col min="14858" max="14858" width="5.86328125" style="3" customWidth="1"/>
    <col min="14859" max="14859" width="7.1328125" style="3" customWidth="1"/>
    <col min="14860" max="14860" width="5.73046875" style="3" customWidth="1"/>
    <col min="14861" max="14861" width="8.265625" style="3" customWidth="1"/>
    <col min="14862" max="15099" width="9" style="3"/>
    <col min="15100" max="15100" width="8.265625" style="3" customWidth="1"/>
    <col min="15101" max="15101" width="9" style="3" hidden="1" customWidth="1"/>
    <col min="15102" max="15102" width="5.59765625" style="3" customWidth="1"/>
    <col min="15103" max="15103" width="9.265625" style="3" customWidth="1"/>
    <col min="15104" max="15104" width="9.86328125" style="3" customWidth="1"/>
    <col min="15105" max="15105" width="10.46484375" style="3" customWidth="1"/>
    <col min="15106" max="15106" width="14.59765625" style="3" customWidth="1"/>
    <col min="15107" max="15107" width="8.265625" style="3" customWidth="1"/>
    <col min="15108" max="15108" width="7.265625" style="3" customWidth="1"/>
    <col min="15109" max="15109" width="6.1328125" style="3" customWidth="1"/>
    <col min="15110" max="15110" width="6.3984375" style="3" customWidth="1"/>
    <col min="15111" max="15111" width="7" style="3" customWidth="1"/>
    <col min="15112" max="15112" width="7.73046875" style="3" customWidth="1"/>
    <col min="15113" max="15113" width="6.73046875" style="3" customWidth="1"/>
    <col min="15114" max="15114" width="5.86328125" style="3" customWidth="1"/>
    <col min="15115" max="15115" width="7.1328125" style="3" customWidth="1"/>
    <col min="15116" max="15116" width="5.73046875" style="3" customWidth="1"/>
    <col min="15117" max="15117" width="8.265625" style="3" customWidth="1"/>
    <col min="15118" max="15355" width="9" style="3"/>
    <col min="15356" max="15356" width="8.265625" style="3" customWidth="1"/>
    <col min="15357" max="15357" width="9" style="3" hidden="1" customWidth="1"/>
    <col min="15358" max="15358" width="5.59765625" style="3" customWidth="1"/>
    <col min="15359" max="15359" width="9.265625" style="3" customWidth="1"/>
    <col min="15360" max="15360" width="9.86328125" style="3" customWidth="1"/>
    <col min="15361" max="15361" width="10.46484375" style="3" customWidth="1"/>
    <col min="15362" max="15362" width="14.59765625" style="3" customWidth="1"/>
    <col min="15363" max="15363" width="8.265625" style="3" customWidth="1"/>
    <col min="15364" max="15364" width="7.265625" style="3" customWidth="1"/>
    <col min="15365" max="15365" width="6.1328125" style="3" customWidth="1"/>
    <col min="15366" max="15366" width="6.3984375" style="3" customWidth="1"/>
    <col min="15367" max="15367" width="7" style="3" customWidth="1"/>
    <col min="15368" max="15368" width="7.73046875" style="3" customWidth="1"/>
    <col min="15369" max="15369" width="6.73046875" style="3" customWidth="1"/>
    <col min="15370" max="15370" width="5.86328125" style="3" customWidth="1"/>
    <col min="15371" max="15371" width="7.1328125" style="3" customWidth="1"/>
    <col min="15372" max="15372" width="5.73046875" style="3" customWidth="1"/>
    <col min="15373" max="15373" width="8.265625" style="3" customWidth="1"/>
    <col min="15374" max="15611" width="9" style="3"/>
    <col min="15612" max="15612" width="8.265625" style="3" customWidth="1"/>
    <col min="15613" max="15613" width="9" style="3" hidden="1" customWidth="1"/>
    <col min="15614" max="15614" width="5.59765625" style="3" customWidth="1"/>
    <col min="15615" max="15615" width="9.265625" style="3" customWidth="1"/>
    <col min="15616" max="15616" width="9.86328125" style="3" customWidth="1"/>
    <col min="15617" max="15617" width="10.46484375" style="3" customWidth="1"/>
    <col min="15618" max="15618" width="14.59765625" style="3" customWidth="1"/>
    <col min="15619" max="15619" width="8.265625" style="3" customWidth="1"/>
    <col min="15620" max="15620" width="7.265625" style="3" customWidth="1"/>
    <col min="15621" max="15621" width="6.1328125" style="3" customWidth="1"/>
    <col min="15622" max="15622" width="6.3984375" style="3" customWidth="1"/>
    <col min="15623" max="15623" width="7" style="3" customWidth="1"/>
    <col min="15624" max="15624" width="7.73046875" style="3" customWidth="1"/>
    <col min="15625" max="15625" width="6.73046875" style="3" customWidth="1"/>
    <col min="15626" max="15626" width="5.86328125" style="3" customWidth="1"/>
    <col min="15627" max="15627" width="7.1328125" style="3" customWidth="1"/>
    <col min="15628" max="15628" width="5.73046875" style="3" customWidth="1"/>
    <col min="15629" max="15629" width="8.265625" style="3" customWidth="1"/>
    <col min="15630" max="15867" width="9" style="3"/>
    <col min="15868" max="15868" width="8.265625" style="3" customWidth="1"/>
    <col min="15869" max="15869" width="9" style="3" hidden="1" customWidth="1"/>
    <col min="15870" max="15870" width="5.59765625" style="3" customWidth="1"/>
    <col min="15871" max="15871" width="9.265625" style="3" customWidth="1"/>
    <col min="15872" max="15872" width="9.86328125" style="3" customWidth="1"/>
    <col min="15873" max="15873" width="10.46484375" style="3" customWidth="1"/>
    <col min="15874" max="15874" width="14.59765625" style="3" customWidth="1"/>
    <col min="15875" max="15875" width="8.265625" style="3" customWidth="1"/>
    <col min="15876" max="15876" width="7.265625" style="3" customWidth="1"/>
    <col min="15877" max="15877" width="6.1328125" style="3" customWidth="1"/>
    <col min="15878" max="15878" width="6.3984375" style="3" customWidth="1"/>
    <col min="15879" max="15879" width="7" style="3" customWidth="1"/>
    <col min="15880" max="15880" width="7.73046875" style="3" customWidth="1"/>
    <col min="15881" max="15881" width="6.73046875" style="3" customWidth="1"/>
    <col min="15882" max="15882" width="5.86328125" style="3" customWidth="1"/>
    <col min="15883" max="15883" width="7.1328125" style="3" customWidth="1"/>
    <col min="15884" max="15884" width="5.73046875" style="3" customWidth="1"/>
    <col min="15885" max="15885" width="8.265625" style="3" customWidth="1"/>
    <col min="15886" max="16123" width="9" style="3"/>
    <col min="16124" max="16124" width="8.265625" style="3" customWidth="1"/>
    <col min="16125" max="16125" width="9" style="3" hidden="1" customWidth="1"/>
    <col min="16126" max="16126" width="5.59765625" style="3" customWidth="1"/>
    <col min="16127" max="16127" width="9.265625" style="3" customWidth="1"/>
    <col min="16128" max="16128" width="9.86328125" style="3" customWidth="1"/>
    <col min="16129" max="16129" width="10.46484375" style="3" customWidth="1"/>
    <col min="16130" max="16130" width="14.59765625" style="3" customWidth="1"/>
    <col min="16131" max="16131" width="8.265625" style="3" customWidth="1"/>
    <col min="16132" max="16132" width="7.265625" style="3" customWidth="1"/>
    <col min="16133" max="16133" width="6.1328125" style="3" customWidth="1"/>
    <col min="16134" max="16134" width="6.3984375" style="3" customWidth="1"/>
    <col min="16135" max="16135" width="7" style="3" customWidth="1"/>
    <col min="16136" max="16136" width="7.73046875" style="3" customWidth="1"/>
    <col min="16137" max="16137" width="6.73046875" style="3" customWidth="1"/>
    <col min="16138" max="16138" width="5.86328125" style="3" customWidth="1"/>
    <col min="16139" max="16139" width="7.1328125" style="3" customWidth="1"/>
    <col min="16140" max="16140" width="5.73046875" style="3" customWidth="1"/>
    <col min="16141" max="16141" width="8.265625" style="3" customWidth="1"/>
    <col min="16142" max="16384" width="9" style="3"/>
  </cols>
  <sheetData>
    <row r="1" spans="1:15" ht="20.25" x14ac:dyDescent="0.45">
      <c r="A1" s="151" t="s">
        <v>45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5" s="35" customFormat="1" ht="20.100000000000001" customHeight="1" x14ac:dyDescent="0.3">
      <c r="A2" s="152" t="s">
        <v>57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</row>
    <row r="3" spans="1:15" ht="20.100000000000001" customHeight="1" x14ac:dyDescent="0.3">
      <c r="A3" s="37" t="s">
        <v>6</v>
      </c>
      <c r="B3" s="38" t="s">
        <v>58</v>
      </c>
      <c r="C3" s="37" t="s">
        <v>47</v>
      </c>
      <c r="D3" s="37" t="s">
        <v>9</v>
      </c>
      <c r="E3" s="37" t="s">
        <v>59</v>
      </c>
      <c r="F3" s="37" t="s">
        <v>60</v>
      </c>
      <c r="G3" s="37" t="s">
        <v>61</v>
      </c>
      <c r="H3" s="39" t="s">
        <v>24</v>
      </c>
      <c r="I3" s="37" t="s">
        <v>62</v>
      </c>
      <c r="J3" s="37" t="s">
        <v>63</v>
      </c>
      <c r="K3" s="37" t="s">
        <v>64</v>
      </c>
      <c r="L3" s="37" t="s">
        <v>30</v>
      </c>
      <c r="M3" s="57" t="s">
        <v>65</v>
      </c>
    </row>
    <row r="4" spans="1:15" ht="20.100000000000001" customHeight="1" x14ac:dyDescent="0.4">
      <c r="A4" s="4" t="s">
        <v>37</v>
      </c>
      <c r="B4" s="5">
        <v>9045</v>
      </c>
      <c r="C4" s="6" t="s">
        <v>33</v>
      </c>
      <c r="D4" s="7">
        <v>44195</v>
      </c>
      <c r="E4" s="40" t="s">
        <v>54</v>
      </c>
      <c r="F4" s="41">
        <v>13554915062</v>
      </c>
      <c r="G4" s="42" t="s">
        <v>66</v>
      </c>
      <c r="H4" s="10">
        <v>4600</v>
      </c>
      <c r="I4" s="58">
        <v>176</v>
      </c>
      <c r="J4" s="59">
        <v>23.24</v>
      </c>
      <c r="K4" s="59">
        <v>6.6</v>
      </c>
      <c r="L4" s="60">
        <v>110</v>
      </c>
      <c r="M4" s="61">
        <v>0</v>
      </c>
      <c r="N4" s="62"/>
      <c r="O4" s="63"/>
    </row>
    <row r="5" spans="1:15" ht="20.100000000000001" customHeight="1" x14ac:dyDescent="0.4">
      <c r="A5" s="4" t="s">
        <v>37</v>
      </c>
      <c r="B5" s="5">
        <v>9046</v>
      </c>
      <c r="C5" s="6" t="s">
        <v>34</v>
      </c>
      <c r="D5" s="7">
        <v>44272</v>
      </c>
      <c r="E5" s="40" t="s">
        <v>54</v>
      </c>
      <c r="F5" s="41">
        <v>15077528930</v>
      </c>
      <c r="G5" s="42" t="s">
        <v>67</v>
      </c>
      <c r="H5" s="10">
        <v>3339.12</v>
      </c>
      <c r="I5" s="58">
        <v>176</v>
      </c>
      <c r="J5" s="59">
        <v>23.24</v>
      </c>
      <c r="K5" s="59">
        <v>6.6</v>
      </c>
      <c r="L5" s="60">
        <v>110</v>
      </c>
      <c r="M5" s="61">
        <v>0</v>
      </c>
      <c r="N5" s="62"/>
      <c r="O5" s="63"/>
    </row>
    <row r="6" spans="1:15" ht="20.100000000000001" customHeight="1" x14ac:dyDescent="0.4">
      <c r="A6" s="4" t="s">
        <v>37</v>
      </c>
      <c r="B6" s="5">
        <v>9047</v>
      </c>
      <c r="C6" s="6" t="s">
        <v>35</v>
      </c>
      <c r="D6" s="7">
        <v>44294</v>
      </c>
      <c r="E6" s="40" t="s">
        <v>54</v>
      </c>
      <c r="F6" s="41">
        <v>15090148784</v>
      </c>
      <c r="G6" s="42" t="s">
        <v>68</v>
      </c>
      <c r="H6" s="10">
        <v>4500</v>
      </c>
      <c r="I6" s="58">
        <v>176</v>
      </c>
      <c r="J6" s="59">
        <v>23.24</v>
      </c>
      <c r="K6" s="59">
        <v>6.6</v>
      </c>
      <c r="L6" s="60">
        <v>110</v>
      </c>
      <c r="M6" s="61">
        <v>0</v>
      </c>
      <c r="N6" s="62"/>
      <c r="O6" s="63"/>
    </row>
    <row r="7" spans="1:15" ht="20.100000000000001" customHeight="1" x14ac:dyDescent="0.4">
      <c r="A7" s="4" t="s">
        <v>37</v>
      </c>
      <c r="B7" s="5">
        <v>9048</v>
      </c>
      <c r="C7" s="6" t="s">
        <v>36</v>
      </c>
      <c r="D7" s="7">
        <v>44340</v>
      </c>
      <c r="E7" s="40" t="s">
        <v>54</v>
      </c>
      <c r="F7" s="43">
        <v>15126760924</v>
      </c>
      <c r="G7" s="44" t="s">
        <v>69</v>
      </c>
      <c r="H7" s="10">
        <v>4000</v>
      </c>
      <c r="I7" s="58">
        <v>176</v>
      </c>
      <c r="J7" s="59">
        <v>23.24</v>
      </c>
      <c r="K7" s="59">
        <v>6.6</v>
      </c>
      <c r="L7" s="60">
        <v>110</v>
      </c>
      <c r="M7" s="61">
        <v>0</v>
      </c>
      <c r="N7" s="62"/>
      <c r="O7" s="63"/>
    </row>
    <row r="8" spans="1:15" ht="20.100000000000001" customHeight="1" x14ac:dyDescent="0.4">
      <c r="A8" s="4" t="s">
        <v>37</v>
      </c>
      <c r="B8" s="5">
        <v>9052</v>
      </c>
      <c r="C8" s="6" t="s">
        <v>38</v>
      </c>
      <c r="D8" s="7">
        <v>44461</v>
      </c>
      <c r="E8" s="40" t="s">
        <v>54</v>
      </c>
      <c r="F8" s="43">
        <v>15125157403</v>
      </c>
      <c r="G8" s="44" t="s">
        <v>70</v>
      </c>
      <c r="H8" s="10">
        <v>1321.74</v>
      </c>
      <c r="I8" s="58">
        <v>0</v>
      </c>
      <c r="J8" s="59">
        <v>0</v>
      </c>
      <c r="K8" s="59">
        <v>0</v>
      </c>
      <c r="L8" s="60">
        <v>0</v>
      </c>
      <c r="M8" s="61">
        <v>0</v>
      </c>
      <c r="N8" s="62"/>
      <c r="O8" s="63"/>
    </row>
    <row r="9" spans="1:15" s="35" customFormat="1" ht="20.100000000000001" customHeight="1" x14ac:dyDescent="0.3">
      <c r="A9" s="45"/>
      <c r="B9" s="46"/>
      <c r="C9" s="45" t="s">
        <v>55</v>
      </c>
      <c r="D9" s="47"/>
      <c r="E9" s="48"/>
      <c r="F9" s="48"/>
      <c r="G9" s="49"/>
      <c r="H9" s="50">
        <f t="shared" ref="H9:M9" si="0">SUM(H4:H8)</f>
        <v>17760.86</v>
      </c>
      <c r="I9" s="64">
        <f t="shared" si="0"/>
        <v>704</v>
      </c>
      <c r="J9" s="64">
        <f t="shared" si="0"/>
        <v>92.96</v>
      </c>
      <c r="K9" s="64">
        <f t="shared" si="0"/>
        <v>26.4</v>
      </c>
      <c r="L9" s="64">
        <f t="shared" si="0"/>
        <v>440</v>
      </c>
      <c r="M9" s="64">
        <f t="shared" si="0"/>
        <v>0</v>
      </c>
    </row>
    <row r="10" spans="1:15" s="35" customFormat="1" ht="16.5" customHeight="1" x14ac:dyDescent="0.3">
      <c r="B10" s="51"/>
      <c r="D10" s="52"/>
      <c r="E10" s="53"/>
      <c r="F10" s="54"/>
      <c r="G10" s="55"/>
      <c r="H10" s="55"/>
      <c r="I10" s="65"/>
      <c r="J10" s="65"/>
      <c r="K10" s="65"/>
      <c r="L10" s="66"/>
      <c r="M10" s="67"/>
    </row>
    <row r="11" spans="1:15" s="1" customFormat="1" ht="23.25" customHeight="1" x14ac:dyDescent="0.3">
      <c r="B11" s="1" t="s">
        <v>42</v>
      </c>
      <c r="G11" s="56" t="s">
        <v>43</v>
      </c>
      <c r="H11" s="56"/>
      <c r="I11" s="68"/>
      <c r="J11" s="68"/>
      <c r="L11" s="1" t="s">
        <v>44</v>
      </c>
      <c r="M11" s="69"/>
    </row>
  </sheetData>
  <autoFilter ref="A3:WVE11" xr:uid="{00000000-0009-0000-0000-000003000000}"/>
  <mergeCells count="2">
    <mergeCell ref="A1:M1"/>
    <mergeCell ref="A2:M2"/>
  </mergeCells>
  <phoneticPr fontId="43" type="noConversion"/>
  <pageMargins left="0" right="0" top="0.74791666666666701" bottom="0.74791666666666701" header="0.31388888888888899" footer="0.31388888888888899"/>
  <pageSetup paperSize="9" scale="9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"/>
  <sheetViews>
    <sheetView workbookViewId="0">
      <selection activeCell="D15" sqref="D15"/>
    </sheetView>
  </sheetViews>
  <sheetFormatPr defaultColWidth="9" defaultRowHeight="13.5" x14ac:dyDescent="0.3"/>
  <cols>
    <col min="1" max="1" width="9" style="14"/>
    <col min="2" max="2" width="6.46484375" style="14" customWidth="1"/>
    <col min="3" max="3" width="8.1328125" style="14" customWidth="1"/>
    <col min="4" max="5" width="7.86328125" style="14" customWidth="1"/>
    <col min="6" max="6" width="10.3984375" style="15"/>
    <col min="7" max="7" width="7" style="14" hidden="1" customWidth="1"/>
    <col min="8" max="8" width="10" style="16" customWidth="1"/>
    <col min="9" max="9" width="9.3984375" style="14"/>
    <col min="10" max="10" width="10.3984375" style="14" customWidth="1"/>
    <col min="11" max="257" width="9" style="14"/>
    <col min="258" max="258" width="7" style="14" customWidth="1"/>
    <col min="259" max="259" width="7.86328125" style="14" customWidth="1"/>
    <col min="260" max="260" width="9" style="14"/>
    <col min="261" max="261" width="7" style="14" customWidth="1"/>
    <col min="262" max="262" width="7.86328125" style="14" customWidth="1"/>
    <col min="263" max="513" width="9" style="14"/>
    <col min="514" max="514" width="7" style="14" customWidth="1"/>
    <col min="515" max="515" width="7.86328125" style="14" customWidth="1"/>
    <col min="516" max="516" width="9" style="14"/>
    <col min="517" max="517" width="7" style="14" customWidth="1"/>
    <col min="518" max="518" width="7.86328125" style="14" customWidth="1"/>
    <col min="519" max="769" width="9" style="14"/>
    <col min="770" max="770" width="7" style="14" customWidth="1"/>
    <col min="771" max="771" width="7.86328125" style="14" customWidth="1"/>
    <col min="772" max="772" width="9" style="14"/>
    <col min="773" max="773" width="7" style="14" customWidth="1"/>
    <col min="774" max="774" width="7.86328125" style="14" customWidth="1"/>
    <col min="775" max="1025" width="9" style="14"/>
    <col min="1026" max="1026" width="7" style="14" customWidth="1"/>
    <col min="1027" max="1027" width="7.86328125" style="14" customWidth="1"/>
    <col min="1028" max="1028" width="9" style="14"/>
    <col min="1029" max="1029" width="7" style="14" customWidth="1"/>
    <col min="1030" max="1030" width="7.86328125" style="14" customWidth="1"/>
    <col min="1031" max="1281" width="9" style="14"/>
    <col min="1282" max="1282" width="7" style="14" customWidth="1"/>
    <col min="1283" max="1283" width="7.86328125" style="14" customWidth="1"/>
    <col min="1284" max="1284" width="9" style="14"/>
    <col min="1285" max="1285" width="7" style="14" customWidth="1"/>
    <col min="1286" max="1286" width="7.86328125" style="14" customWidth="1"/>
    <col min="1287" max="1537" width="9" style="14"/>
    <col min="1538" max="1538" width="7" style="14" customWidth="1"/>
    <col min="1539" max="1539" width="7.86328125" style="14" customWidth="1"/>
    <col min="1540" max="1540" width="9" style="14"/>
    <col min="1541" max="1541" width="7" style="14" customWidth="1"/>
    <col min="1542" max="1542" width="7.86328125" style="14" customWidth="1"/>
    <col min="1543" max="1793" width="9" style="14"/>
    <col min="1794" max="1794" width="7" style="14" customWidth="1"/>
    <col min="1795" max="1795" width="7.86328125" style="14" customWidth="1"/>
    <col min="1796" max="1796" width="9" style="14"/>
    <col min="1797" max="1797" width="7" style="14" customWidth="1"/>
    <col min="1798" max="1798" width="7.86328125" style="14" customWidth="1"/>
    <col min="1799" max="2049" width="9" style="14"/>
    <col min="2050" max="2050" width="7" style="14" customWidth="1"/>
    <col min="2051" max="2051" width="7.86328125" style="14" customWidth="1"/>
    <col min="2052" max="2052" width="9" style="14"/>
    <col min="2053" max="2053" width="7" style="14" customWidth="1"/>
    <col min="2054" max="2054" width="7.86328125" style="14" customWidth="1"/>
    <col min="2055" max="2305" width="9" style="14"/>
    <col min="2306" max="2306" width="7" style="14" customWidth="1"/>
    <col min="2307" max="2307" width="7.86328125" style="14" customWidth="1"/>
    <col min="2308" max="2308" width="9" style="14"/>
    <col min="2309" max="2309" width="7" style="14" customWidth="1"/>
    <col min="2310" max="2310" width="7.86328125" style="14" customWidth="1"/>
    <col min="2311" max="2561" width="9" style="14"/>
    <col min="2562" max="2562" width="7" style="14" customWidth="1"/>
    <col min="2563" max="2563" width="7.86328125" style="14" customWidth="1"/>
    <col min="2564" max="2564" width="9" style="14"/>
    <col min="2565" max="2565" width="7" style="14" customWidth="1"/>
    <col min="2566" max="2566" width="7.86328125" style="14" customWidth="1"/>
    <col min="2567" max="2817" width="9" style="14"/>
    <col min="2818" max="2818" width="7" style="14" customWidth="1"/>
    <col min="2819" max="2819" width="7.86328125" style="14" customWidth="1"/>
    <col min="2820" max="2820" width="9" style="14"/>
    <col min="2821" max="2821" width="7" style="14" customWidth="1"/>
    <col min="2822" max="2822" width="7.86328125" style="14" customWidth="1"/>
    <col min="2823" max="3073" width="9" style="14"/>
    <col min="3074" max="3074" width="7" style="14" customWidth="1"/>
    <col min="3075" max="3075" width="7.86328125" style="14" customWidth="1"/>
    <col min="3076" max="3076" width="9" style="14"/>
    <col min="3077" max="3077" width="7" style="14" customWidth="1"/>
    <col min="3078" max="3078" width="7.86328125" style="14" customWidth="1"/>
    <col min="3079" max="3329" width="9" style="14"/>
    <col min="3330" max="3330" width="7" style="14" customWidth="1"/>
    <col min="3331" max="3331" width="7.86328125" style="14" customWidth="1"/>
    <col min="3332" max="3332" width="9" style="14"/>
    <col min="3333" max="3333" width="7" style="14" customWidth="1"/>
    <col min="3334" max="3334" width="7.86328125" style="14" customWidth="1"/>
    <col min="3335" max="3585" width="9" style="14"/>
    <col min="3586" max="3586" width="7" style="14" customWidth="1"/>
    <col min="3587" max="3587" width="7.86328125" style="14" customWidth="1"/>
    <col min="3588" max="3588" width="9" style="14"/>
    <col min="3589" max="3589" width="7" style="14" customWidth="1"/>
    <col min="3590" max="3590" width="7.86328125" style="14" customWidth="1"/>
    <col min="3591" max="3841" width="9" style="14"/>
    <col min="3842" max="3842" width="7" style="14" customWidth="1"/>
    <col min="3843" max="3843" width="7.86328125" style="14" customWidth="1"/>
    <col min="3844" max="3844" width="9" style="14"/>
    <col min="3845" max="3845" width="7" style="14" customWidth="1"/>
    <col min="3846" max="3846" width="7.86328125" style="14" customWidth="1"/>
    <col min="3847" max="4097" width="9" style="14"/>
    <col min="4098" max="4098" width="7" style="14" customWidth="1"/>
    <col min="4099" max="4099" width="7.86328125" style="14" customWidth="1"/>
    <col min="4100" max="4100" width="9" style="14"/>
    <col min="4101" max="4101" width="7" style="14" customWidth="1"/>
    <col min="4102" max="4102" width="7.86328125" style="14" customWidth="1"/>
    <col min="4103" max="4353" width="9" style="14"/>
    <col min="4354" max="4354" width="7" style="14" customWidth="1"/>
    <col min="4355" max="4355" width="7.86328125" style="14" customWidth="1"/>
    <col min="4356" max="4356" width="9" style="14"/>
    <col min="4357" max="4357" width="7" style="14" customWidth="1"/>
    <col min="4358" max="4358" width="7.86328125" style="14" customWidth="1"/>
    <col min="4359" max="4609" width="9" style="14"/>
    <col min="4610" max="4610" width="7" style="14" customWidth="1"/>
    <col min="4611" max="4611" width="7.86328125" style="14" customWidth="1"/>
    <col min="4612" max="4612" width="9" style="14"/>
    <col min="4613" max="4613" width="7" style="14" customWidth="1"/>
    <col min="4614" max="4614" width="7.86328125" style="14" customWidth="1"/>
    <col min="4615" max="4865" width="9" style="14"/>
    <col min="4866" max="4866" width="7" style="14" customWidth="1"/>
    <col min="4867" max="4867" width="7.86328125" style="14" customWidth="1"/>
    <col min="4868" max="4868" width="9" style="14"/>
    <col min="4869" max="4869" width="7" style="14" customWidth="1"/>
    <col min="4870" max="4870" width="7.86328125" style="14" customWidth="1"/>
    <col min="4871" max="5121" width="9" style="14"/>
    <col min="5122" max="5122" width="7" style="14" customWidth="1"/>
    <col min="5123" max="5123" width="7.86328125" style="14" customWidth="1"/>
    <col min="5124" max="5124" width="9" style="14"/>
    <col min="5125" max="5125" width="7" style="14" customWidth="1"/>
    <col min="5126" max="5126" width="7.86328125" style="14" customWidth="1"/>
    <col min="5127" max="5377" width="9" style="14"/>
    <col min="5378" max="5378" width="7" style="14" customWidth="1"/>
    <col min="5379" max="5379" width="7.86328125" style="14" customWidth="1"/>
    <col min="5380" max="5380" width="9" style="14"/>
    <col min="5381" max="5381" width="7" style="14" customWidth="1"/>
    <col min="5382" max="5382" width="7.86328125" style="14" customWidth="1"/>
    <col min="5383" max="5633" width="9" style="14"/>
    <col min="5634" max="5634" width="7" style="14" customWidth="1"/>
    <col min="5635" max="5635" width="7.86328125" style="14" customWidth="1"/>
    <col min="5636" max="5636" width="9" style="14"/>
    <col min="5637" max="5637" width="7" style="14" customWidth="1"/>
    <col min="5638" max="5638" width="7.86328125" style="14" customWidth="1"/>
    <col min="5639" max="5889" width="9" style="14"/>
    <col min="5890" max="5890" width="7" style="14" customWidth="1"/>
    <col min="5891" max="5891" width="7.86328125" style="14" customWidth="1"/>
    <col min="5892" max="5892" width="9" style="14"/>
    <col min="5893" max="5893" width="7" style="14" customWidth="1"/>
    <col min="5894" max="5894" width="7.86328125" style="14" customWidth="1"/>
    <col min="5895" max="6145" width="9" style="14"/>
    <col min="6146" max="6146" width="7" style="14" customWidth="1"/>
    <col min="6147" max="6147" width="7.86328125" style="14" customWidth="1"/>
    <col min="6148" max="6148" width="9" style="14"/>
    <col min="6149" max="6149" width="7" style="14" customWidth="1"/>
    <col min="6150" max="6150" width="7.86328125" style="14" customWidth="1"/>
    <col min="6151" max="6401" width="9" style="14"/>
    <col min="6402" max="6402" width="7" style="14" customWidth="1"/>
    <col min="6403" max="6403" width="7.86328125" style="14" customWidth="1"/>
    <col min="6404" max="6404" width="9" style="14"/>
    <col min="6405" max="6405" width="7" style="14" customWidth="1"/>
    <col min="6406" max="6406" width="7.86328125" style="14" customWidth="1"/>
    <col min="6407" max="6657" width="9" style="14"/>
    <col min="6658" max="6658" width="7" style="14" customWidth="1"/>
    <col min="6659" max="6659" width="7.86328125" style="14" customWidth="1"/>
    <col min="6660" max="6660" width="9" style="14"/>
    <col min="6661" max="6661" width="7" style="14" customWidth="1"/>
    <col min="6662" max="6662" width="7.86328125" style="14" customWidth="1"/>
    <col min="6663" max="6913" width="9" style="14"/>
    <col min="6914" max="6914" width="7" style="14" customWidth="1"/>
    <col min="6915" max="6915" width="7.86328125" style="14" customWidth="1"/>
    <col min="6916" max="6916" width="9" style="14"/>
    <col min="6917" max="6917" width="7" style="14" customWidth="1"/>
    <col min="6918" max="6918" width="7.86328125" style="14" customWidth="1"/>
    <col min="6919" max="7169" width="9" style="14"/>
    <col min="7170" max="7170" width="7" style="14" customWidth="1"/>
    <col min="7171" max="7171" width="7.86328125" style="14" customWidth="1"/>
    <col min="7172" max="7172" width="9" style="14"/>
    <col min="7173" max="7173" width="7" style="14" customWidth="1"/>
    <col min="7174" max="7174" width="7.86328125" style="14" customWidth="1"/>
    <col min="7175" max="7425" width="9" style="14"/>
    <col min="7426" max="7426" width="7" style="14" customWidth="1"/>
    <col min="7427" max="7427" width="7.86328125" style="14" customWidth="1"/>
    <col min="7428" max="7428" width="9" style="14"/>
    <col min="7429" max="7429" width="7" style="14" customWidth="1"/>
    <col min="7430" max="7430" width="7.86328125" style="14" customWidth="1"/>
    <col min="7431" max="7681" width="9" style="14"/>
    <col min="7682" max="7682" width="7" style="14" customWidth="1"/>
    <col min="7683" max="7683" width="7.86328125" style="14" customWidth="1"/>
    <col min="7684" max="7684" width="9" style="14"/>
    <col min="7685" max="7685" width="7" style="14" customWidth="1"/>
    <col min="7686" max="7686" width="7.86328125" style="14" customWidth="1"/>
    <col min="7687" max="7937" width="9" style="14"/>
    <col min="7938" max="7938" width="7" style="14" customWidth="1"/>
    <col min="7939" max="7939" width="7.86328125" style="14" customWidth="1"/>
    <col min="7940" max="7940" width="9" style="14"/>
    <col min="7941" max="7941" width="7" style="14" customWidth="1"/>
    <col min="7942" max="7942" width="7.86328125" style="14" customWidth="1"/>
    <col min="7943" max="8193" width="9" style="14"/>
    <col min="8194" max="8194" width="7" style="14" customWidth="1"/>
    <col min="8195" max="8195" width="7.86328125" style="14" customWidth="1"/>
    <col min="8196" max="8196" width="9" style="14"/>
    <col min="8197" max="8197" width="7" style="14" customWidth="1"/>
    <col min="8198" max="8198" width="7.86328125" style="14" customWidth="1"/>
    <col min="8199" max="8449" width="9" style="14"/>
    <col min="8450" max="8450" width="7" style="14" customWidth="1"/>
    <col min="8451" max="8451" width="7.86328125" style="14" customWidth="1"/>
    <col min="8452" max="8452" width="9" style="14"/>
    <col min="8453" max="8453" width="7" style="14" customWidth="1"/>
    <col min="8454" max="8454" width="7.86328125" style="14" customWidth="1"/>
    <col min="8455" max="8705" width="9" style="14"/>
    <col min="8706" max="8706" width="7" style="14" customWidth="1"/>
    <col min="8707" max="8707" width="7.86328125" style="14" customWidth="1"/>
    <col min="8708" max="8708" width="9" style="14"/>
    <col min="8709" max="8709" width="7" style="14" customWidth="1"/>
    <col min="8710" max="8710" width="7.86328125" style="14" customWidth="1"/>
    <col min="8711" max="8961" width="9" style="14"/>
    <col min="8962" max="8962" width="7" style="14" customWidth="1"/>
    <col min="8963" max="8963" width="7.86328125" style="14" customWidth="1"/>
    <col min="8964" max="8964" width="9" style="14"/>
    <col min="8965" max="8965" width="7" style="14" customWidth="1"/>
    <col min="8966" max="8966" width="7.86328125" style="14" customWidth="1"/>
    <col min="8967" max="9217" width="9" style="14"/>
    <col min="9218" max="9218" width="7" style="14" customWidth="1"/>
    <col min="9219" max="9219" width="7.86328125" style="14" customWidth="1"/>
    <col min="9220" max="9220" width="9" style="14"/>
    <col min="9221" max="9221" width="7" style="14" customWidth="1"/>
    <col min="9222" max="9222" width="7.86328125" style="14" customWidth="1"/>
    <col min="9223" max="9473" width="9" style="14"/>
    <col min="9474" max="9474" width="7" style="14" customWidth="1"/>
    <col min="9475" max="9475" width="7.86328125" style="14" customWidth="1"/>
    <col min="9476" max="9476" width="9" style="14"/>
    <col min="9477" max="9477" width="7" style="14" customWidth="1"/>
    <col min="9478" max="9478" width="7.86328125" style="14" customWidth="1"/>
    <col min="9479" max="9729" width="9" style="14"/>
    <col min="9730" max="9730" width="7" style="14" customWidth="1"/>
    <col min="9731" max="9731" width="7.86328125" style="14" customWidth="1"/>
    <col min="9732" max="9732" width="9" style="14"/>
    <col min="9733" max="9733" width="7" style="14" customWidth="1"/>
    <col min="9734" max="9734" width="7.86328125" style="14" customWidth="1"/>
    <col min="9735" max="9985" width="9" style="14"/>
    <col min="9986" max="9986" width="7" style="14" customWidth="1"/>
    <col min="9987" max="9987" width="7.86328125" style="14" customWidth="1"/>
    <col min="9988" max="9988" width="9" style="14"/>
    <col min="9989" max="9989" width="7" style="14" customWidth="1"/>
    <col min="9990" max="9990" width="7.86328125" style="14" customWidth="1"/>
    <col min="9991" max="10241" width="9" style="14"/>
    <col min="10242" max="10242" width="7" style="14" customWidth="1"/>
    <col min="10243" max="10243" width="7.86328125" style="14" customWidth="1"/>
    <col min="10244" max="10244" width="9" style="14"/>
    <col min="10245" max="10245" width="7" style="14" customWidth="1"/>
    <col min="10246" max="10246" width="7.86328125" style="14" customWidth="1"/>
    <col min="10247" max="10497" width="9" style="14"/>
    <col min="10498" max="10498" width="7" style="14" customWidth="1"/>
    <col min="10499" max="10499" width="7.86328125" style="14" customWidth="1"/>
    <col min="10500" max="10500" width="9" style="14"/>
    <col min="10501" max="10501" width="7" style="14" customWidth="1"/>
    <col min="10502" max="10502" width="7.86328125" style="14" customWidth="1"/>
    <col min="10503" max="10753" width="9" style="14"/>
    <col min="10754" max="10754" width="7" style="14" customWidth="1"/>
    <col min="10755" max="10755" width="7.86328125" style="14" customWidth="1"/>
    <col min="10756" max="10756" width="9" style="14"/>
    <col min="10757" max="10757" width="7" style="14" customWidth="1"/>
    <col min="10758" max="10758" width="7.86328125" style="14" customWidth="1"/>
    <col min="10759" max="11009" width="9" style="14"/>
    <col min="11010" max="11010" width="7" style="14" customWidth="1"/>
    <col min="11011" max="11011" width="7.86328125" style="14" customWidth="1"/>
    <col min="11012" max="11012" width="9" style="14"/>
    <col min="11013" max="11013" width="7" style="14" customWidth="1"/>
    <col min="11014" max="11014" width="7.86328125" style="14" customWidth="1"/>
    <col min="11015" max="11265" width="9" style="14"/>
    <col min="11266" max="11266" width="7" style="14" customWidth="1"/>
    <col min="11267" max="11267" width="7.86328125" style="14" customWidth="1"/>
    <col min="11268" max="11268" width="9" style="14"/>
    <col min="11269" max="11269" width="7" style="14" customWidth="1"/>
    <col min="11270" max="11270" width="7.86328125" style="14" customWidth="1"/>
    <col min="11271" max="11521" width="9" style="14"/>
    <col min="11522" max="11522" width="7" style="14" customWidth="1"/>
    <col min="11523" max="11523" width="7.86328125" style="14" customWidth="1"/>
    <col min="11524" max="11524" width="9" style="14"/>
    <col min="11525" max="11525" width="7" style="14" customWidth="1"/>
    <col min="11526" max="11526" width="7.86328125" style="14" customWidth="1"/>
    <col min="11527" max="11777" width="9" style="14"/>
    <col min="11778" max="11778" width="7" style="14" customWidth="1"/>
    <col min="11779" max="11779" width="7.86328125" style="14" customWidth="1"/>
    <col min="11780" max="11780" width="9" style="14"/>
    <col min="11781" max="11781" width="7" style="14" customWidth="1"/>
    <col min="11782" max="11782" width="7.86328125" style="14" customWidth="1"/>
    <col min="11783" max="12033" width="9" style="14"/>
    <col min="12034" max="12034" width="7" style="14" customWidth="1"/>
    <col min="12035" max="12035" width="7.86328125" style="14" customWidth="1"/>
    <col min="12036" max="12036" width="9" style="14"/>
    <col min="12037" max="12037" width="7" style="14" customWidth="1"/>
    <col min="12038" max="12038" width="7.86328125" style="14" customWidth="1"/>
    <col min="12039" max="12289" width="9" style="14"/>
    <col min="12290" max="12290" width="7" style="14" customWidth="1"/>
    <col min="12291" max="12291" width="7.86328125" style="14" customWidth="1"/>
    <col min="12292" max="12292" width="9" style="14"/>
    <col min="12293" max="12293" width="7" style="14" customWidth="1"/>
    <col min="12294" max="12294" width="7.86328125" style="14" customWidth="1"/>
    <col min="12295" max="12545" width="9" style="14"/>
    <col min="12546" max="12546" width="7" style="14" customWidth="1"/>
    <col min="12547" max="12547" width="7.86328125" style="14" customWidth="1"/>
    <col min="12548" max="12548" width="9" style="14"/>
    <col min="12549" max="12549" width="7" style="14" customWidth="1"/>
    <col min="12550" max="12550" width="7.86328125" style="14" customWidth="1"/>
    <col min="12551" max="12801" width="9" style="14"/>
    <col min="12802" max="12802" width="7" style="14" customWidth="1"/>
    <col min="12803" max="12803" width="7.86328125" style="14" customWidth="1"/>
    <col min="12804" max="12804" width="9" style="14"/>
    <col min="12805" max="12805" width="7" style="14" customWidth="1"/>
    <col min="12806" max="12806" width="7.86328125" style="14" customWidth="1"/>
    <col min="12807" max="13057" width="9" style="14"/>
    <col min="13058" max="13058" width="7" style="14" customWidth="1"/>
    <col min="13059" max="13059" width="7.86328125" style="14" customWidth="1"/>
    <col min="13060" max="13060" width="9" style="14"/>
    <col min="13061" max="13061" width="7" style="14" customWidth="1"/>
    <col min="13062" max="13062" width="7.86328125" style="14" customWidth="1"/>
    <col min="13063" max="13313" width="9" style="14"/>
    <col min="13314" max="13314" width="7" style="14" customWidth="1"/>
    <col min="13315" max="13315" width="7.86328125" style="14" customWidth="1"/>
    <col min="13316" max="13316" width="9" style="14"/>
    <col min="13317" max="13317" width="7" style="14" customWidth="1"/>
    <col min="13318" max="13318" width="7.86328125" style="14" customWidth="1"/>
    <col min="13319" max="13569" width="9" style="14"/>
    <col min="13570" max="13570" width="7" style="14" customWidth="1"/>
    <col min="13571" max="13571" width="7.86328125" style="14" customWidth="1"/>
    <col min="13572" max="13572" width="9" style="14"/>
    <col min="13573" max="13573" width="7" style="14" customWidth="1"/>
    <col min="13574" max="13574" width="7.86328125" style="14" customWidth="1"/>
    <col min="13575" max="13825" width="9" style="14"/>
    <col min="13826" max="13826" width="7" style="14" customWidth="1"/>
    <col min="13827" max="13827" width="7.86328125" style="14" customWidth="1"/>
    <col min="13828" max="13828" width="9" style="14"/>
    <col min="13829" max="13829" width="7" style="14" customWidth="1"/>
    <col min="13830" max="13830" width="7.86328125" style="14" customWidth="1"/>
    <col min="13831" max="14081" width="9" style="14"/>
    <col min="14082" max="14082" width="7" style="14" customWidth="1"/>
    <col min="14083" max="14083" width="7.86328125" style="14" customWidth="1"/>
    <col min="14084" max="14084" width="9" style="14"/>
    <col min="14085" max="14085" width="7" style="14" customWidth="1"/>
    <col min="14086" max="14086" width="7.86328125" style="14" customWidth="1"/>
    <col min="14087" max="14337" width="9" style="14"/>
    <col min="14338" max="14338" width="7" style="14" customWidth="1"/>
    <col min="14339" max="14339" width="7.86328125" style="14" customWidth="1"/>
    <col min="14340" max="14340" width="9" style="14"/>
    <col min="14341" max="14341" width="7" style="14" customWidth="1"/>
    <col min="14342" max="14342" width="7.86328125" style="14" customWidth="1"/>
    <col min="14343" max="14593" width="9" style="14"/>
    <col min="14594" max="14594" width="7" style="14" customWidth="1"/>
    <col min="14595" max="14595" width="7.86328125" style="14" customWidth="1"/>
    <col min="14596" max="14596" width="9" style="14"/>
    <col min="14597" max="14597" width="7" style="14" customWidth="1"/>
    <col min="14598" max="14598" width="7.86328125" style="14" customWidth="1"/>
    <col min="14599" max="14849" width="9" style="14"/>
    <col min="14850" max="14850" width="7" style="14" customWidth="1"/>
    <col min="14851" max="14851" width="7.86328125" style="14" customWidth="1"/>
    <col min="14852" max="14852" width="9" style="14"/>
    <col min="14853" max="14853" width="7" style="14" customWidth="1"/>
    <col min="14854" max="14854" width="7.86328125" style="14" customWidth="1"/>
    <col min="14855" max="15105" width="9" style="14"/>
    <col min="15106" max="15106" width="7" style="14" customWidth="1"/>
    <col min="15107" max="15107" width="7.86328125" style="14" customWidth="1"/>
    <col min="15108" max="15108" width="9" style="14"/>
    <col min="15109" max="15109" width="7" style="14" customWidth="1"/>
    <col min="15110" max="15110" width="7.86328125" style="14" customWidth="1"/>
    <col min="15111" max="15361" width="9" style="14"/>
    <col min="15362" max="15362" width="7" style="14" customWidth="1"/>
    <col min="15363" max="15363" width="7.86328125" style="14" customWidth="1"/>
    <col min="15364" max="15364" width="9" style="14"/>
    <col min="15365" max="15365" width="7" style="14" customWidth="1"/>
    <col min="15366" max="15366" width="7.86328125" style="14" customWidth="1"/>
    <col min="15367" max="15617" width="9" style="14"/>
    <col min="15618" max="15618" width="7" style="14" customWidth="1"/>
    <col min="15619" max="15619" width="7.86328125" style="14" customWidth="1"/>
    <col min="15620" max="15620" width="9" style="14"/>
    <col min="15621" max="15621" width="7" style="14" customWidth="1"/>
    <col min="15622" max="15622" width="7.86328125" style="14" customWidth="1"/>
    <col min="15623" max="15873" width="9" style="14"/>
    <col min="15874" max="15874" width="7" style="14" customWidth="1"/>
    <col min="15875" max="15875" width="7.86328125" style="14" customWidth="1"/>
    <col min="15876" max="15876" width="9" style="14"/>
    <col min="15877" max="15877" width="7" style="14" customWidth="1"/>
    <col min="15878" max="15878" width="7.86328125" style="14" customWidth="1"/>
    <col min="15879" max="16129" width="9" style="14"/>
    <col min="16130" max="16130" width="7" style="14" customWidth="1"/>
    <col min="16131" max="16131" width="7.86328125" style="14" customWidth="1"/>
    <col min="16132" max="16132" width="9" style="14"/>
    <col min="16133" max="16133" width="7" style="14" customWidth="1"/>
    <col min="16134" max="16134" width="7.86328125" style="14" customWidth="1"/>
    <col min="16135" max="16384" width="9" style="14"/>
  </cols>
  <sheetData>
    <row r="1" spans="1:11" s="11" customFormat="1" ht="15.75" x14ac:dyDescent="0.55000000000000004">
      <c r="A1" s="153" t="s">
        <v>71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s="11" customFormat="1" ht="18.75" customHeight="1" x14ac:dyDescent="0.55000000000000004">
      <c r="A2" s="17"/>
      <c r="B2" s="155" t="s">
        <v>72</v>
      </c>
      <c r="C2" s="156"/>
      <c r="D2" s="156"/>
      <c r="E2" s="156"/>
      <c r="F2" s="156"/>
      <c r="G2" s="156"/>
      <c r="H2" s="156"/>
      <c r="I2" s="156"/>
      <c r="J2" s="156"/>
      <c r="K2" s="156"/>
    </row>
    <row r="3" spans="1:11" s="11" customFormat="1" ht="15.75" x14ac:dyDescent="0.55000000000000004">
      <c r="A3" s="160" t="s">
        <v>6</v>
      </c>
      <c r="B3" s="161" t="s">
        <v>58</v>
      </c>
      <c r="C3" s="161" t="s">
        <v>47</v>
      </c>
      <c r="D3" s="157" t="s">
        <v>3</v>
      </c>
      <c r="E3" s="158"/>
      <c r="F3" s="158"/>
      <c r="G3" s="158"/>
      <c r="H3" s="158"/>
      <c r="I3" s="158"/>
      <c r="J3" s="158"/>
      <c r="K3" s="159"/>
    </row>
    <row r="4" spans="1:11" s="11" customFormat="1" ht="27" x14ac:dyDescent="0.55000000000000004">
      <c r="A4" s="160"/>
      <c r="B4" s="161"/>
      <c r="C4" s="161"/>
      <c r="D4" s="18" t="s">
        <v>73</v>
      </c>
      <c r="E4" s="18" t="s">
        <v>28</v>
      </c>
      <c r="F4" s="18" t="s">
        <v>74</v>
      </c>
      <c r="G4" s="18" t="s">
        <v>75</v>
      </c>
      <c r="H4" s="19" t="s">
        <v>65</v>
      </c>
      <c r="I4" s="30" t="s">
        <v>30</v>
      </c>
      <c r="J4" s="30" t="s">
        <v>32</v>
      </c>
      <c r="K4" s="18" t="s">
        <v>53</v>
      </c>
    </row>
    <row r="5" spans="1:11" s="12" customFormat="1" ht="12" customHeight="1" x14ac:dyDescent="0.55000000000000004">
      <c r="A5" s="4" t="s">
        <v>37</v>
      </c>
      <c r="B5" s="5">
        <v>9045</v>
      </c>
      <c r="C5" s="6" t="s">
        <v>33</v>
      </c>
      <c r="D5" s="20">
        <v>0</v>
      </c>
      <c r="E5" s="20">
        <v>0</v>
      </c>
      <c r="F5" s="21">
        <v>205.84</v>
      </c>
      <c r="G5" s="22"/>
      <c r="H5" s="23">
        <v>0</v>
      </c>
      <c r="I5" s="31">
        <v>110</v>
      </c>
      <c r="J5" s="32">
        <f>E5+F5+H5+I5</f>
        <v>315.84000000000003</v>
      </c>
      <c r="K5" s="33"/>
    </row>
    <row r="6" spans="1:11" s="12" customFormat="1" ht="12" customHeight="1" x14ac:dyDescent="0.55000000000000004">
      <c r="A6" s="4" t="s">
        <v>37</v>
      </c>
      <c r="B6" s="5">
        <v>9046</v>
      </c>
      <c r="C6" s="6" t="s">
        <v>34</v>
      </c>
      <c r="D6" s="20">
        <v>0</v>
      </c>
      <c r="E6" s="20">
        <v>0</v>
      </c>
      <c r="F6" s="21">
        <v>205.84</v>
      </c>
      <c r="G6" s="22"/>
      <c r="H6" s="23">
        <v>0</v>
      </c>
      <c r="I6" s="31">
        <v>110</v>
      </c>
      <c r="J6" s="32">
        <f>E6+F6+H6+I6</f>
        <v>315.84000000000003</v>
      </c>
      <c r="K6" s="33"/>
    </row>
    <row r="7" spans="1:11" s="12" customFormat="1" ht="12" customHeight="1" x14ac:dyDescent="0.55000000000000004">
      <c r="A7" s="4" t="s">
        <v>37</v>
      </c>
      <c r="B7" s="5">
        <v>9047</v>
      </c>
      <c r="C7" s="6" t="s">
        <v>35</v>
      </c>
      <c r="D7" s="20">
        <v>0</v>
      </c>
      <c r="E7" s="20">
        <v>139.5</v>
      </c>
      <c r="F7" s="21">
        <v>205.84</v>
      </c>
      <c r="G7" s="22"/>
      <c r="H7" s="23">
        <v>0</v>
      </c>
      <c r="I7" s="31">
        <v>110</v>
      </c>
      <c r="J7" s="32">
        <f>E7+F7+H7+I7</f>
        <v>455.34000000000003</v>
      </c>
      <c r="K7" s="33"/>
    </row>
    <row r="8" spans="1:11" s="12" customFormat="1" ht="12" customHeight="1" x14ac:dyDescent="0.55000000000000004">
      <c r="A8" s="4" t="s">
        <v>37</v>
      </c>
      <c r="B8" s="5">
        <v>9048</v>
      </c>
      <c r="C8" s="6" t="s">
        <v>36</v>
      </c>
      <c r="D8" s="20">
        <v>0</v>
      </c>
      <c r="E8" s="20">
        <v>0</v>
      </c>
      <c r="F8" s="21">
        <v>205.84</v>
      </c>
      <c r="G8" s="22"/>
      <c r="H8" s="23">
        <v>0</v>
      </c>
      <c r="I8" s="31">
        <v>110</v>
      </c>
      <c r="J8" s="32">
        <f t="shared" ref="J8:J9" si="0">E8+F8+H8+I8</f>
        <v>315.84000000000003</v>
      </c>
      <c r="K8" s="33"/>
    </row>
    <row r="9" spans="1:11" s="12" customFormat="1" ht="12" customHeight="1" x14ac:dyDescent="0.55000000000000004">
      <c r="A9" s="4" t="s">
        <v>37</v>
      </c>
      <c r="B9" s="5">
        <v>9052</v>
      </c>
      <c r="C9" s="6" t="s">
        <v>38</v>
      </c>
      <c r="D9" s="20">
        <v>0</v>
      </c>
      <c r="E9" s="20">
        <v>0</v>
      </c>
      <c r="F9" s="21">
        <v>0</v>
      </c>
      <c r="G9" s="22"/>
      <c r="H9" s="23">
        <v>0</v>
      </c>
      <c r="I9" s="31">
        <v>0</v>
      </c>
      <c r="J9" s="32">
        <f t="shared" si="0"/>
        <v>0</v>
      </c>
      <c r="K9" s="33"/>
    </row>
    <row r="10" spans="1:11" s="12" customFormat="1" ht="14.25" customHeight="1" x14ac:dyDescent="0.55000000000000004">
      <c r="A10" s="24"/>
      <c r="B10" s="24" t="s">
        <v>55</v>
      </c>
      <c r="C10" s="24"/>
      <c r="D10" s="25">
        <f>SUM(D5:D9)</f>
        <v>0</v>
      </c>
      <c r="E10" s="25">
        <f>SUM(E5:E9)</f>
        <v>139.5</v>
      </c>
      <c r="F10" s="26">
        <f>SUM(F5:F9)</f>
        <v>823.36</v>
      </c>
      <c r="G10" s="24"/>
      <c r="H10" s="27">
        <f>SUM(H5:H9)</f>
        <v>0</v>
      </c>
      <c r="I10" s="34">
        <f>SUM(I5:I9)</f>
        <v>440</v>
      </c>
      <c r="J10" s="34">
        <f>SUM(J5:J9)</f>
        <v>1402.8600000000001</v>
      </c>
      <c r="K10" s="24"/>
    </row>
    <row r="11" spans="1:11" s="13" customFormat="1" ht="22.5" customHeight="1" x14ac:dyDescent="0.3">
      <c r="A11" s="28" t="s">
        <v>42</v>
      </c>
      <c r="B11" s="28"/>
      <c r="C11" s="28"/>
      <c r="D11" s="28"/>
      <c r="E11" s="28"/>
      <c r="F11" s="28" t="s">
        <v>43</v>
      </c>
      <c r="G11" s="28" t="s">
        <v>43</v>
      </c>
      <c r="H11" s="29"/>
      <c r="I11" s="28"/>
      <c r="J11" s="28" t="s">
        <v>44</v>
      </c>
      <c r="K11" s="28"/>
    </row>
  </sheetData>
  <autoFilter ref="A4:WVN11" xr:uid="{00000000-0009-0000-0000-000004000000}"/>
  <mergeCells count="6">
    <mergeCell ref="A1:K1"/>
    <mergeCell ref="B2:K2"/>
    <mergeCell ref="D3:K3"/>
    <mergeCell ref="A3:A4"/>
    <mergeCell ref="B3:B4"/>
    <mergeCell ref="C3:C4"/>
  </mergeCells>
  <phoneticPr fontId="43" type="noConversion"/>
  <pageMargins left="0" right="0" top="0.74791666666666701" bottom="0.74791666666666701" header="0.31388888888888899" footer="0.31388888888888899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3.5" x14ac:dyDescent="0.3"/>
  <sheetData/>
  <phoneticPr fontId="4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工资条</vt:lpstr>
      <vt:lpstr>202109普工工资</vt:lpstr>
      <vt:lpstr>餐补房补</vt:lpstr>
      <vt:lpstr>扣税</vt:lpstr>
      <vt:lpstr>扣款明细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xdong</cp:lastModifiedBy>
  <cp:lastPrinted>2021-10-19T07:36:41Z</cp:lastPrinted>
  <dcterms:created xsi:type="dcterms:W3CDTF">2019-02-15T03:46:00Z</dcterms:created>
  <dcterms:modified xsi:type="dcterms:W3CDTF">2022-04-22T03:59:17Z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3CCE4D7C15814832BC401DE479CD771C</vt:lpwstr>
  </property>
</Properties>
</file>