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c/Desktop/database/rn2db/"/>
    </mc:Choice>
  </mc:AlternateContent>
  <xr:revisionPtr revIDLastSave="0" documentId="13_ncr:1_{4005FC3F-09F1-FE41-A115-DDF0891A4C19}" xr6:coauthVersionLast="47" xr6:coauthVersionMax="47" xr10:uidLastSave="{00000000-0000-0000-0000-000000000000}"/>
  <bookViews>
    <workbookView xWindow="28800" yWindow="1380" windowWidth="38400" windowHeight="21100" activeTab="2" xr2:uid="{00000000-000D-0000-FFFF-FFFF00000000}"/>
  </bookViews>
  <sheets>
    <sheet name="origin data" sheetId="32" r:id="rId1"/>
    <sheet name="tpcc48" sheetId="31" r:id="rId2"/>
    <sheet name="ycsb48" sheetId="28" r:id="rId3"/>
    <sheet name="scal" sheetId="30" r:id="rId4"/>
    <sheet name="tpcc" sheetId="8" state="hidden" r:id="rId5"/>
    <sheet name="dramsize" sheetId="7" state="hidden" r:id="rId6"/>
    <sheet name="direct" sheetId="5" state="hidden" r:id="rId7"/>
    <sheet name="pic" sheetId="12" r:id="rId8"/>
  </sheets>
  <definedNames>
    <definedName name="_xlnm._FilterDatabase" localSheetId="6" hidden="1">direct!$A$1:$K$8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30" l="1" a="1"/>
  <c r="B29" i="30" s="1"/>
  <c r="B15" i="30" a="1"/>
  <c r="B15" i="30" s="1"/>
  <c r="B2" i="30" a="1"/>
  <c r="B2" i="30" s="1"/>
  <c r="B3" i="28" a="1"/>
  <c r="B3" i="28" s="1"/>
  <c r="C40" i="31" a="1"/>
  <c r="C40" i="31" s="1"/>
  <c r="B3" i="31" a="1"/>
  <c r="B3" i="31" s="1"/>
  <c r="J40" i="31" l="1"/>
  <c r="O41" i="31"/>
  <c r="J43" i="31"/>
  <c r="J45" i="31"/>
  <c r="J47" i="31"/>
  <c r="I47" i="31"/>
  <c r="I45" i="31"/>
  <c r="I43" i="31"/>
  <c r="N41" i="31"/>
  <c r="I40" i="31"/>
  <c r="H47" i="31"/>
  <c r="H45" i="31"/>
  <c r="H43" i="31"/>
  <c r="M41" i="31"/>
  <c r="K46" i="31"/>
  <c r="P43" i="31"/>
  <c r="K42" i="31"/>
  <c r="K41" i="31"/>
  <c r="H40" i="31"/>
  <c r="J46" i="31"/>
  <c r="I46" i="31"/>
  <c r="N43" i="31"/>
  <c r="I42" i="31"/>
  <c r="I41" i="31"/>
  <c r="O43" i="31"/>
  <c r="J42" i="31"/>
  <c r="J41" i="31"/>
  <c r="H46" i="31"/>
  <c r="M43" i="31"/>
  <c r="H42" i="31"/>
  <c r="H41" i="31"/>
  <c r="K47" i="31"/>
  <c r="K45" i="31"/>
  <c r="K43" i="31"/>
  <c r="P41" i="31"/>
  <c r="K40" i="31"/>
  <c r="F74" i="30" l="1"/>
  <c r="H3" i="8"/>
  <c r="H2" i="8"/>
  <c r="F8" i="8"/>
  <c r="H4" i="8"/>
  <c r="H5" i="8"/>
  <c r="E8" i="8"/>
  <c r="C38" i="7"/>
  <c r="D38" i="7"/>
  <c r="E38" i="7"/>
  <c r="C39" i="7"/>
  <c r="D39" i="7"/>
  <c r="E39" i="7"/>
  <c r="C40" i="7"/>
  <c r="D40" i="7"/>
  <c r="E40" i="7"/>
  <c r="D37" i="7"/>
  <c r="E37" i="7"/>
  <c r="C37" i="7"/>
  <c r="D27" i="5"/>
  <c r="D28" i="5"/>
  <c r="D29" i="5"/>
  <c r="D30" i="5"/>
  <c r="D31" i="5"/>
  <c r="D32" i="5"/>
  <c r="L14" i="7"/>
  <c r="L9" i="7"/>
  <c r="L8" i="7"/>
  <c r="L7" i="7"/>
  <c r="L6" i="7"/>
  <c r="E29" i="7"/>
  <c r="E30" i="7"/>
  <c r="E31" i="7"/>
  <c r="E32" i="7"/>
  <c r="E33" i="7"/>
  <c r="E34" i="7"/>
  <c r="E35" i="7"/>
  <c r="E28" i="7"/>
  <c r="D29" i="7"/>
  <c r="D30" i="7"/>
  <c r="D31" i="7"/>
  <c r="D32" i="7"/>
  <c r="D33" i="7"/>
  <c r="D34" i="7"/>
  <c r="D35" i="7"/>
  <c r="D28" i="7"/>
  <c r="C35" i="7"/>
  <c r="C33" i="7"/>
  <c r="C34" i="7"/>
  <c r="C29" i="7"/>
  <c r="C30" i="7"/>
  <c r="C31" i="7"/>
  <c r="C32" i="7"/>
  <c r="C28" i="7"/>
  <c r="L13" i="7"/>
  <c r="L12" i="7"/>
  <c r="L11" i="7"/>
  <c r="L10" i="7"/>
  <c r="K14" i="7"/>
  <c r="K13" i="7"/>
  <c r="K12" i="7"/>
  <c r="K11" i="7"/>
  <c r="K10" i="7"/>
  <c r="K9" i="7"/>
  <c r="K8" i="7"/>
  <c r="K7" i="7"/>
  <c r="K6" i="7"/>
  <c r="K5" i="7"/>
  <c r="K4" i="7"/>
  <c r="L5" i="7"/>
  <c r="L4" i="7"/>
  <c r="L3" i="7"/>
  <c r="K3" i="7"/>
  <c r="B36" i="30" l="1"/>
  <c r="D23" i="30"/>
  <c r="K8" i="30"/>
  <c r="J3" i="30"/>
  <c r="I4" i="30"/>
  <c r="J5" i="30"/>
  <c r="I3" i="30"/>
  <c r="J6" i="30"/>
  <c r="J8" i="30"/>
  <c r="I6" i="30"/>
  <c r="I7" i="30"/>
  <c r="H2" i="30"/>
  <c r="H3" i="30"/>
  <c r="H5" i="30"/>
  <c r="H7" i="30"/>
  <c r="K7" i="30"/>
  <c r="J7" i="30"/>
  <c r="K4" i="30"/>
  <c r="I8" i="30"/>
  <c r="K6" i="30"/>
  <c r="H8" i="30"/>
  <c r="K5" i="30"/>
  <c r="H6" i="30"/>
  <c r="I5" i="30"/>
  <c r="J4" i="30"/>
  <c r="K3" i="30"/>
  <c r="H4" i="30"/>
  <c r="J12" i="28"/>
  <c r="I4" i="28"/>
  <c r="N4" i="28"/>
  <c r="N10" i="28"/>
  <c r="M10" i="28"/>
  <c r="I7" i="28"/>
  <c r="H15" i="28"/>
  <c r="J16" i="28"/>
  <c r="J2" i="30" l="1"/>
  <c r="K2" i="30"/>
  <c r="I2" i="30"/>
  <c r="J7" i="28"/>
  <c r="O5" i="28"/>
  <c r="J15" i="28"/>
  <c r="N3" i="28"/>
  <c r="J6" i="28"/>
  <c r="G4" i="28"/>
  <c r="J13" i="28"/>
  <c r="O4" i="28"/>
  <c r="H4" i="28"/>
  <c r="J5" i="28"/>
  <c r="N6" i="28"/>
  <c r="O6" i="28"/>
  <c r="I16" i="28"/>
  <c r="I6" i="28"/>
  <c r="I12" i="28"/>
  <c r="I13" i="28"/>
  <c r="G15" i="28"/>
  <c r="N5" i="28"/>
  <c r="L3" i="28"/>
  <c r="I15" i="28"/>
  <c r="M3" i="28"/>
  <c r="I10" i="28"/>
  <c r="J10" i="28"/>
  <c r="I5" i="28"/>
  <c r="J4" i="28"/>
  <c r="O3" i="28"/>
  <c r="G10" i="28"/>
  <c r="G5" i="28"/>
  <c r="H10" i="28"/>
  <c r="H5" i="28"/>
  <c r="H7" i="28"/>
  <c r="G7" i="28"/>
  <c r="L10" i="28"/>
  <c r="M5" i="28" l="1"/>
  <c r="H6" i="28"/>
  <c r="M6" i="28"/>
  <c r="H16" i="28"/>
  <c r="H13" i="28"/>
  <c r="H12" i="28"/>
  <c r="M4" i="28"/>
  <c r="L6" i="28"/>
  <c r="G16" i="28"/>
  <c r="G13" i="28"/>
  <c r="L5" i="28"/>
  <c r="G6" i="28"/>
  <c r="L4" i="28"/>
  <c r="G12" i="28"/>
  <c r="J3" i="31"/>
  <c r="J2" i="31" s="1"/>
  <c r="L5" i="31" l="1"/>
  <c r="I7" i="31"/>
  <c r="I5" i="31"/>
  <c r="K6" i="31"/>
  <c r="M3" i="31"/>
  <c r="M2" i="31" s="1"/>
  <c r="N6" i="31"/>
  <c r="I8" i="31"/>
  <c r="L8" i="31"/>
  <c r="F1" i="31"/>
  <c r="Q4" i="31"/>
  <c r="M5" i="31"/>
  <c r="K8" i="31"/>
  <c r="N9" i="31"/>
  <c r="L7" i="31"/>
  <c r="N3" i="31"/>
  <c r="N2" i="31" s="1"/>
  <c r="J9" i="31"/>
  <c r="L10" i="31"/>
  <c r="M6" i="31"/>
  <c r="J8" i="31"/>
  <c r="R4" i="31"/>
  <c r="K5" i="31"/>
  <c r="U8" i="31"/>
  <c r="I6" i="31"/>
  <c r="D1" i="31"/>
  <c r="M9" i="31"/>
  <c r="B1" i="31"/>
  <c r="K3" i="31"/>
  <c r="K2" i="31" s="1"/>
  <c r="P4" i="31"/>
  <c r="M7" i="31"/>
  <c r="C1" i="31"/>
  <c r="G1" i="31"/>
  <c r="L6" i="31"/>
  <c r="K10" i="31"/>
  <c r="S8" i="31"/>
  <c r="R11" i="31"/>
  <c r="J7" i="31"/>
  <c r="N10" i="31"/>
  <c r="K9" i="31"/>
  <c r="T6" i="31"/>
  <c r="T4" i="31"/>
  <c r="M8" i="31"/>
  <c r="J10" i="31"/>
  <c r="R8" i="31"/>
  <c r="S4" i="31"/>
  <c r="U4" i="31"/>
  <c r="P6" i="31"/>
  <c r="P11" i="31"/>
  <c r="J6" i="31"/>
  <c r="N5" i="31"/>
  <c r="Q6" i="31"/>
  <c r="M10" i="31"/>
  <c r="Q11" i="31"/>
  <c r="Q8" i="31"/>
  <c r="I10" i="31"/>
  <c r="N8" i="31"/>
  <c r="P8" i="31"/>
  <c r="T8" i="31"/>
  <c r="R6" i="31"/>
  <c r="U6" i="31"/>
  <c r="S6" i="31"/>
  <c r="N7" i="31"/>
  <c r="K7" i="31"/>
  <c r="E1" i="31"/>
  <c r="L9" i="31"/>
  <c r="J5" i="31"/>
  <c r="I3" i="31"/>
  <c r="I2" i="31" s="1"/>
  <c r="I9" i="31"/>
  <c r="L3" i="31"/>
  <c r="L2" i="3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<sst xmlns="http://schemas.openxmlformats.org/spreadsheetml/2006/main" count="234" uniqueCount="89">
  <si>
    <t>ycsb_ro</t>
  </si>
  <si>
    <t>n2db_local</t>
  </si>
  <si>
    <t>delta</t>
  </si>
  <si>
    <t>append</t>
  </si>
  <si>
    <t>zen_local</t>
  </si>
  <si>
    <t>ycsb_rh</t>
  </si>
  <si>
    <t>ycsb_bl</t>
  </si>
  <si>
    <t>ycsb_wh</t>
  </si>
  <si>
    <t>None</t>
    <phoneticPr fontId="18" type="noConversion"/>
  </si>
  <si>
    <t>High</t>
    <phoneticPr fontId="18" type="noConversion"/>
  </si>
  <si>
    <t>ycsb_bl</t>
    <phoneticPr fontId="18" type="noConversion"/>
  </si>
  <si>
    <t>ycsb_rh</t>
    <phoneticPr fontId="18" type="noConversion"/>
  </si>
  <si>
    <t>ycsb_wh</t>
    <phoneticPr fontId="18" type="noConversion"/>
  </si>
  <si>
    <t>none</t>
    <phoneticPr fontId="18" type="noConversion"/>
  </si>
  <si>
    <t>low</t>
    <phoneticPr fontId="18" type="noConversion"/>
  </si>
  <si>
    <t>high</t>
    <phoneticPr fontId="18" type="noConversion"/>
  </si>
  <si>
    <t>n2db_direct</t>
  </si>
  <si>
    <t>mvto</t>
  </si>
  <si>
    <t>NVM/DRAM=16</t>
    <phoneticPr fontId="18" type="noConversion"/>
  </si>
  <si>
    <t>NVM/DRAM=4</t>
  </si>
  <si>
    <t>NVM/DRAM=4</t>
    <phoneticPr fontId="18" type="noConversion"/>
  </si>
  <si>
    <t>update-local</t>
  </si>
  <si>
    <t>update-direct</t>
    <phoneticPr fontId="18" type="noConversion"/>
  </si>
  <si>
    <t>Zen</t>
    <phoneticPr fontId="18" type="noConversion"/>
  </si>
  <si>
    <t>Low</t>
    <phoneticPr fontId="18" type="noConversion"/>
  </si>
  <si>
    <t>Moly</t>
    <phoneticPr fontId="18" type="noConversion"/>
  </si>
  <si>
    <t>Moly+BP</t>
    <phoneticPr fontId="18" type="noConversion"/>
  </si>
  <si>
    <t>Payment</t>
    <phoneticPr fontId="18" type="noConversion"/>
  </si>
  <si>
    <t>YCSB_RO</t>
    <phoneticPr fontId="18" type="noConversion"/>
  </si>
  <si>
    <t>YCSB_RH</t>
    <phoneticPr fontId="18" type="noConversion"/>
  </si>
  <si>
    <t>YCSB-BL</t>
    <phoneticPr fontId="18" type="noConversion"/>
  </si>
  <si>
    <t>YCSB-WH</t>
    <phoneticPr fontId="18" type="noConversion"/>
  </si>
  <si>
    <t>avg</t>
    <phoneticPr fontId="18" type="noConversion"/>
  </si>
  <si>
    <t>95th</t>
    <phoneticPr fontId="18" type="noConversion"/>
  </si>
  <si>
    <t>Falcon</t>
    <phoneticPr fontId="18" type="noConversion"/>
  </si>
  <si>
    <t>Falcon</t>
  </si>
  <si>
    <t>TO</t>
    <phoneticPr fontId="18" type="noConversion"/>
  </si>
  <si>
    <t>2PL</t>
    <phoneticPr fontId="18" type="noConversion"/>
  </si>
  <si>
    <t>MV2PL</t>
    <phoneticPr fontId="18" type="noConversion"/>
  </si>
  <si>
    <t>MVTO</t>
    <phoneticPr fontId="18" type="noConversion"/>
  </si>
  <si>
    <t>MVOCC</t>
    <phoneticPr fontId="18" type="noConversion"/>
  </si>
  <si>
    <t>OCC</t>
    <phoneticPr fontId="18" type="noConversion"/>
  </si>
  <si>
    <t>Inp</t>
    <phoneticPr fontId="18" type="noConversion"/>
  </si>
  <si>
    <t>Outp</t>
    <phoneticPr fontId="18" type="noConversion"/>
  </si>
  <si>
    <t>ZenS</t>
    <phoneticPr fontId="18" type="noConversion"/>
  </si>
  <si>
    <t>Uniform</t>
    <phoneticPr fontId="18" type="noConversion"/>
  </si>
  <si>
    <t>ZenS (No Flush)</t>
    <phoneticPr fontId="18" type="noConversion"/>
  </si>
  <si>
    <t>Falcon (No Flush)</t>
    <phoneticPr fontId="18" type="noConversion"/>
  </si>
  <si>
    <t>Falcon (DRAM Index)</t>
    <phoneticPr fontId="18" type="noConversion"/>
  </si>
  <si>
    <t>YCSB-F</t>
    <phoneticPr fontId="18" type="noConversion"/>
  </si>
  <si>
    <t>YCSB-A</t>
    <phoneticPr fontId="18" type="noConversion"/>
  </si>
  <si>
    <t>ZenS(No Flush)</t>
    <phoneticPr fontId="18" type="noConversion"/>
  </si>
  <si>
    <t>Falcon (All Flush)</t>
    <phoneticPr fontId="18" type="noConversion"/>
  </si>
  <si>
    <t>New Order</t>
    <phoneticPr fontId="18" type="noConversion"/>
  </si>
  <si>
    <t>Inp (No Flush)</t>
    <phoneticPr fontId="18" type="noConversion"/>
  </si>
  <si>
    <t>Inp (Small Log Window)</t>
    <phoneticPr fontId="18" type="noConversion"/>
  </si>
  <si>
    <t>Inp (Hot Tuple Cache)</t>
    <phoneticPr fontId="18" type="noConversion"/>
  </si>
  <si>
    <t>Zipfian</t>
    <phoneticPr fontId="18" type="noConversion"/>
  </si>
  <si>
    <t>sysname</t>
  </si>
  <si>
    <t>threads</t>
  </si>
  <si>
    <t>OCC</t>
  </si>
  <si>
    <t>Falcon(No Flush)</t>
  </si>
  <si>
    <t>Falcon(All Flush)</t>
  </si>
  <si>
    <t>Inp</t>
  </si>
  <si>
    <t>Outp</t>
  </si>
  <si>
    <t>Falcon(DRAM Index)</t>
  </si>
  <si>
    <t>ZenS</t>
  </si>
  <si>
    <t>TO</t>
  </si>
  <si>
    <t>ZenS(No Flush)</t>
  </si>
  <si>
    <t>MVTO</t>
  </si>
  <si>
    <t>2PL</t>
  </si>
  <si>
    <t>MV2PL</t>
  </si>
  <si>
    <t>MVOCC</t>
  </si>
  <si>
    <t>Inp(No Flush)</t>
  </si>
  <si>
    <t>Inp(Hot Tuple Cache)</t>
  </si>
  <si>
    <t xml:space="preserve">TPCC-48 </t>
  </si>
  <si>
    <t>TPCC-48 Latency</t>
  </si>
  <si>
    <t>new_order-avg</t>
  </si>
  <si>
    <t>new_order-95</t>
  </si>
  <si>
    <t>payment-avg</t>
  </si>
  <si>
    <t>payment-95</t>
  </si>
  <si>
    <t xml:space="preserve">YCSB-48 </t>
  </si>
  <si>
    <t>au</t>
  </si>
  <si>
    <t>az</t>
  </si>
  <si>
    <t>fu</t>
  </si>
  <si>
    <t>fz</t>
  </si>
  <si>
    <t xml:space="preserve">TPCC-scal </t>
  </si>
  <si>
    <t xml:space="preserve">YCSB Zipf=0-scal </t>
  </si>
  <si>
    <t xml:space="preserve">YCSB Zipf=0.99-scal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</si>
</sst>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000000"/>
      <name val="宋体"/>
      <family val="3"/>
      <charset val="134"/>
    </font>
    <font>
      <sz val="26"/>
      <color theme="1"/>
      <name val="等线"/>
      <family val="4"/>
      <charset val="134"/>
      <scheme val="minor"/>
    </font>
    <font>
      <sz val="12"/>
      <color rgb="FFFF0000"/>
      <name val="宋体"/>
      <family val="3"/>
      <charset val="134"/>
    </font>
    <font>
      <sz val="22"/>
      <color rgb="FFFF0000"/>
      <name val="等线"/>
      <family val="4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9" fontId="0" fillId="0" borderId="0" xfId="0" applyNumberFormat="1">
      <alignment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FEAE"/>
      <color rgb="FFFFD1C9"/>
      <color rgb="FF899FFF"/>
      <color rgb="FF2E55FF"/>
      <color rgb="FFC9FFFF"/>
      <color rgb="FFFFBDB1"/>
      <color rgb="FFB08CFD"/>
      <color rgb="FFD5C7F3"/>
      <color rgb="FFAA8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7.4033924098898626E-2"/>
          <c:y val="0.17890224479256861"/>
          <c:w val="0.91758013585102827"/>
          <c:h val="0.686511754345780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tpcc48!$A$3</c:f>
              <c:strCache>
                <c:ptCount val="1"/>
                <c:pt idx="0">
                  <c:v>Falcon (DRAM Index)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chemeClr val="accent1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tpcc48!$B$3:$G$3</c:f>
              <c:numCache>
                <c:formatCode>General</c:formatCode>
                <c:ptCount val="6"/>
                <c:pt idx="0">
                  <c:v>1906069</c:v>
                </c:pt>
                <c:pt idx="1">
                  <c:v>2007094</c:v>
                </c:pt>
                <c:pt idx="2">
                  <c:v>2073275</c:v>
                </c:pt>
                <c:pt idx="3">
                  <c:v>1896002</c:v>
                </c:pt>
                <c:pt idx="4">
                  <c:v>1994081</c:v>
                </c:pt>
                <c:pt idx="5">
                  <c:v>2063006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AD-6E43-8D55-FD955B32A5EB}"/>
            </c:ext>
          </c:extLst>
        </c:ser>
        <c:ser>
          <c:idx val="1"/>
          <c:order val="1"/>
          <c:tx>
            <c:strRef>
              <c:f>tpcc48!$A$4</c:f>
              <c:strCache>
                <c:ptCount val="1"/>
                <c:pt idx="0">
                  <c:v>Falcon</c:v>
                </c:pt>
              </c:strCache>
            </c:strRef>
          </c:tx>
          <c:spPr>
            <a:pattFill prst="ltHorz">
              <a:fgClr>
                <a:schemeClr val="tx1"/>
              </a:fgClr>
              <a:bgClr>
                <a:schemeClr val="accent6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tpcc48!$B$4:$G$4</c:f>
              <c:numCache>
                <c:formatCode>General</c:formatCode>
                <c:ptCount val="6"/>
                <c:pt idx="0">
                  <c:v>1560071</c:v>
                </c:pt>
                <c:pt idx="1">
                  <c:v>1800841</c:v>
                </c:pt>
                <c:pt idx="2">
                  <c:v>1669769</c:v>
                </c:pt>
                <c:pt idx="3">
                  <c:v>1560065</c:v>
                </c:pt>
                <c:pt idx="4">
                  <c:v>1797424</c:v>
                </c:pt>
                <c:pt idx="5">
                  <c:v>1663431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AD-6E43-8D55-FD955B32A5EB}"/>
            </c:ext>
          </c:extLst>
        </c:ser>
        <c:ser>
          <c:idx val="2"/>
          <c:order val="2"/>
          <c:tx>
            <c:strRef>
              <c:f>tpcc48!$A$5</c:f>
              <c:strCache>
                <c:ptCount val="1"/>
                <c:pt idx="0">
                  <c:v>Falcon (All Flush)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accent2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tpcc48!$B$5:$G$5</c:f>
              <c:numCache>
                <c:formatCode>General</c:formatCode>
                <c:ptCount val="6"/>
                <c:pt idx="0">
                  <c:v>1359811</c:v>
                </c:pt>
                <c:pt idx="1">
                  <c:v>1155662</c:v>
                </c:pt>
                <c:pt idx="2">
                  <c:v>1475741</c:v>
                </c:pt>
                <c:pt idx="3">
                  <c:v>1356597</c:v>
                </c:pt>
                <c:pt idx="4">
                  <c:v>1153432</c:v>
                </c:pt>
                <c:pt idx="5">
                  <c:v>1470085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AD-6E43-8D55-FD955B32A5EB}"/>
            </c:ext>
          </c:extLst>
        </c:ser>
        <c:ser>
          <c:idx val="3"/>
          <c:order val="3"/>
          <c:tx>
            <c:strRef>
              <c:f>tpcc48!$A$6</c:f>
              <c:strCache>
                <c:ptCount val="1"/>
                <c:pt idx="0">
                  <c:v>Falcon (No Flush)</c:v>
                </c:pt>
              </c:strCache>
            </c:strRef>
          </c:tx>
          <c:spPr>
            <a:pattFill prst="dashDnDiag">
              <a:fgClr>
                <a:sysClr val="windowText" lastClr="000000"/>
              </a:fgClr>
              <a:bgClr>
                <a:srgbClr val="B08CFD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tpcc48!$B$6:$G$6</c:f>
              <c:numCache>
                <c:formatCode>General</c:formatCode>
                <c:ptCount val="6"/>
                <c:pt idx="0">
                  <c:v>1459001</c:v>
                </c:pt>
                <c:pt idx="1">
                  <c:v>1535246</c:v>
                </c:pt>
                <c:pt idx="2">
                  <c:v>1564954</c:v>
                </c:pt>
                <c:pt idx="3">
                  <c:v>1444843</c:v>
                </c:pt>
                <c:pt idx="4">
                  <c:v>1533930</c:v>
                </c:pt>
                <c:pt idx="5">
                  <c:v>1584732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AD-6E43-8D55-FD955B32A5EB}"/>
            </c:ext>
          </c:extLst>
        </c:ser>
        <c:ser>
          <c:idx val="4"/>
          <c:order val="4"/>
          <c:tx>
            <c:strRef>
              <c:f>tpcc48!$A$7</c:f>
              <c:strCache>
                <c:ptCount val="1"/>
                <c:pt idx="0">
                  <c:v>Inp</c:v>
                </c:pt>
              </c:strCache>
            </c:strRef>
          </c:tx>
          <c:spPr>
            <a:pattFill prst="dashHorz">
              <a:fgClr>
                <a:sysClr val="windowText" lastClr="000000"/>
              </a:fgClr>
              <a:bgClr>
                <a:srgbClr val="FFBDB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tpcc48!$B$7:$G$7</c:f>
              <c:numCache>
                <c:formatCode>General</c:formatCode>
                <c:ptCount val="6"/>
                <c:pt idx="0">
                  <c:v>1181383</c:v>
                </c:pt>
                <c:pt idx="1">
                  <c:v>1045914</c:v>
                </c:pt>
                <c:pt idx="2">
                  <c:v>1308981</c:v>
                </c:pt>
                <c:pt idx="3">
                  <c:v>1202008</c:v>
                </c:pt>
                <c:pt idx="4">
                  <c:v>1163887</c:v>
                </c:pt>
                <c:pt idx="5">
                  <c:v>1312532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AD-6E43-8D55-FD955B32A5EB}"/>
            </c:ext>
          </c:extLst>
        </c:ser>
        <c:ser>
          <c:idx val="5"/>
          <c:order val="5"/>
          <c:tx>
            <c:strRef>
              <c:f>tpcc48!$A$8</c:f>
              <c:strCache>
                <c:ptCount val="1"/>
                <c:pt idx="0">
                  <c:v>Outp</c:v>
                </c:pt>
              </c:strCache>
            </c:strRef>
          </c:tx>
          <c:spPr>
            <a:pattFill prst="wave">
              <a:fgClr>
                <a:sysClr val="windowText" lastClr="000000"/>
              </a:fgClr>
              <a:bgClr>
                <a:srgbClr val="C9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tpcc48!$B$8:$G$8</c:f>
              <c:numCache>
                <c:formatCode>General</c:formatCode>
                <c:ptCount val="6"/>
                <c:pt idx="0">
                  <c:v>643572</c:v>
                </c:pt>
                <c:pt idx="1">
                  <c:v>599731</c:v>
                </c:pt>
                <c:pt idx="2">
                  <c:v>669277</c:v>
                </c:pt>
                <c:pt idx="3">
                  <c:v>650215</c:v>
                </c:pt>
                <c:pt idx="4">
                  <c:v>590299</c:v>
                </c:pt>
                <c:pt idx="5">
                  <c:v>671027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AD-6E43-8D55-FD955B32A5EB}"/>
            </c:ext>
          </c:extLst>
        </c:ser>
        <c:ser>
          <c:idx val="6"/>
          <c:order val="6"/>
          <c:tx>
            <c:strRef>
              <c:f>tpcc48!$A$9</c:f>
              <c:strCache>
                <c:ptCount val="1"/>
                <c:pt idx="0">
                  <c:v>ZenS(No Flush)</c:v>
                </c:pt>
              </c:strCache>
            </c:strRef>
          </c:tx>
          <c:spPr>
            <a:pattFill prst="dashVert">
              <a:fgClr>
                <a:sysClr val="windowText" lastClr="000000"/>
              </a:fgClr>
              <a:bgClr>
                <a:srgbClr val="899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tpcc48!$B$9:$G$9</c:f>
              <c:numCache>
                <c:formatCode>General</c:formatCode>
                <c:ptCount val="6"/>
                <c:pt idx="0">
                  <c:v>758525</c:v>
                </c:pt>
                <c:pt idx="1">
                  <c:v>764700</c:v>
                </c:pt>
                <c:pt idx="2">
                  <c:v>777656</c:v>
                </c:pt>
                <c:pt idx="3">
                  <c:v>753889</c:v>
                </c:pt>
                <c:pt idx="4">
                  <c:v>751287</c:v>
                </c:pt>
                <c:pt idx="5">
                  <c:v>778003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AD-6E43-8D55-FD955B32A5EB}"/>
            </c:ext>
          </c:extLst>
        </c:ser>
        <c:ser>
          <c:idx val="7"/>
          <c:order val="7"/>
          <c:tx>
            <c:strRef>
              <c:f>tpcc48!$A$10</c:f>
              <c:strCache>
                <c:ptCount val="1"/>
                <c:pt idx="0">
                  <c:v>ZenS</c:v>
                </c:pt>
              </c:strCache>
            </c:strRef>
          </c:tx>
          <c:spPr>
            <a:pattFill prst="pct5">
              <a:fgClr>
                <a:sysClr val="windowText" lastClr="000000"/>
              </a:fgClr>
              <a:bgClr>
                <a:srgbClr val="FFFEAE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tpcc48!$B$2:$G$2</c:f>
              <c:strCache>
                <c:ptCount val="6"/>
                <c:pt idx="0">
                  <c:v>2PL</c:v>
                </c:pt>
                <c:pt idx="1">
                  <c:v>TO</c:v>
                </c:pt>
                <c:pt idx="2">
                  <c:v>OCC</c:v>
                </c:pt>
                <c:pt idx="3">
                  <c:v>MV2PL</c:v>
                </c:pt>
                <c:pt idx="4">
                  <c:v>MVTO</c:v>
                </c:pt>
                <c:pt idx="5">
                  <c:v>MVOCC</c:v>
                </c:pt>
              </c:strCache>
            </c:strRef>
          </c:cat>
          <c:val>
            <c:numRef>
              <c:f>tpcc48!$B$10:$G$10</c:f>
              <c:numCache>
                <c:formatCode>General</c:formatCode>
                <c:ptCount val="6"/>
                <c:pt idx="0">
                  <c:v>1114846</c:v>
                </c:pt>
                <c:pt idx="1">
                  <c:v>1120239</c:v>
                </c:pt>
                <c:pt idx="2">
                  <c:v>1163374</c:v>
                </c:pt>
                <c:pt idx="3">
                  <c:v>1012806</c:v>
                </c:pt>
                <c:pt idx="4">
                  <c:v>1027450</c:v>
                </c:pt>
                <c:pt idx="5">
                  <c:v>1051266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AD-6E43-8D55-FD955B32A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axId val="1313909376"/>
        <c:axId val="1301135312"/>
      </c:barChart>
      <c:catAx>
        <c:axId val="131390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301135312"/>
        <c:crosses val="autoZero"/>
        <c:auto val="1"/>
        <c:lblAlgn val="ctr"/>
        <c:lblOffset val="100"/>
        <c:noMultiLvlLbl val="0"/>
      </c:catAx>
      <c:valAx>
        <c:axId val="130113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313909376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0481992311429936E-2"/>
                <c:y val="0.26334815461588695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/>
                    <a:t>Throught</a:t>
                  </a:r>
                  <a:r>
                    <a:rPr lang="zh-CN"/>
                    <a:t> </a:t>
                  </a:r>
                  <a:r>
                    <a:rPr lang="en-US"/>
                    <a:t>(M/s)</a:t>
                  </a:r>
                  <a:endParaRPr lang="zh-CN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7.6042337012005457E-3"/>
          <c:y val="1.879300564776679E-2"/>
          <c:w val="0.99239576629879944"/>
          <c:h val="0.12797772214275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99851970202125"/>
          <c:y val="0.37075456603920509"/>
          <c:w val="0.85729645651154951"/>
          <c:h val="0.466828459768604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tpcc48!$B$40</c:f>
              <c:strCache>
                <c:ptCount val="1"/>
                <c:pt idx="0">
                  <c:v>Falcon (DRAM Index)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chemeClr val="accent1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tpcc48!$C$40:$F$40</c:f>
              <c:numCache>
                <c:formatCode>General</c:formatCode>
                <c:ptCount val="4"/>
                <c:pt idx="0">
                  <c:v>37772.317000000003</c:v>
                </c:pt>
                <c:pt idx="1">
                  <c:v>66217</c:v>
                </c:pt>
                <c:pt idx="2">
                  <c:v>6074.5259999999998</c:v>
                </c:pt>
                <c:pt idx="3">
                  <c:v>13149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4-F44B-9112-6E7364F505E2}"/>
            </c:ext>
          </c:extLst>
        </c:ser>
        <c:ser>
          <c:idx val="1"/>
          <c:order val="1"/>
          <c:tx>
            <c:strRef>
              <c:f>tpcc48!$B$41</c:f>
              <c:strCache>
                <c:ptCount val="1"/>
                <c:pt idx="0">
                  <c:v>Falcon</c:v>
                </c:pt>
              </c:strCache>
            </c:strRef>
          </c:tx>
          <c:spPr>
            <a:pattFill prst="ltHorz">
              <a:fgClr>
                <a:schemeClr val="tx1"/>
              </a:fgClr>
              <a:bgClr>
                <a:schemeClr val="accent6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tpcc48!$C$41:$F$41</c:f>
              <c:numCache>
                <c:formatCode>General</c:formatCode>
                <c:ptCount val="4"/>
                <c:pt idx="0">
                  <c:v>45805.917000000001</c:v>
                </c:pt>
                <c:pt idx="1">
                  <c:v>76882</c:v>
                </c:pt>
                <c:pt idx="2">
                  <c:v>9053.1039999999994</c:v>
                </c:pt>
                <c:pt idx="3">
                  <c:v>15920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4-F44B-9112-6E7364F505E2}"/>
            </c:ext>
          </c:extLst>
        </c:ser>
        <c:ser>
          <c:idx val="2"/>
          <c:order val="2"/>
          <c:tx>
            <c:strRef>
              <c:f>tpcc48!$B$42</c:f>
              <c:strCache>
                <c:ptCount val="1"/>
                <c:pt idx="0">
                  <c:v>Falcon (All Flush)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accent2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tpcc48!$C$42:$F$42</c:f>
              <c:numCache>
                <c:formatCode>General</c:formatCode>
                <c:ptCount val="4"/>
                <c:pt idx="0">
                  <c:v>51747.957000000002</c:v>
                </c:pt>
                <c:pt idx="1">
                  <c:v>90470</c:v>
                </c:pt>
                <c:pt idx="2">
                  <c:v>10644.99</c:v>
                </c:pt>
                <c:pt idx="3">
                  <c:v>20972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4-F44B-9112-6E7364F505E2}"/>
            </c:ext>
          </c:extLst>
        </c:ser>
        <c:ser>
          <c:idx val="3"/>
          <c:order val="3"/>
          <c:tx>
            <c:strRef>
              <c:f>tpcc48!$B$43</c:f>
              <c:strCache>
                <c:ptCount val="1"/>
                <c:pt idx="0">
                  <c:v>Falcon (No Flush)</c:v>
                </c:pt>
              </c:strCache>
            </c:strRef>
          </c:tx>
          <c:spPr>
            <a:pattFill prst="dashDnDiag">
              <a:fgClr>
                <a:sysClr val="windowText" lastClr="000000"/>
              </a:fgClr>
              <a:bgClr>
                <a:srgbClr val="B08CFD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tpcc48!$C$43:$F$43</c:f>
              <c:numCache>
                <c:formatCode>General</c:formatCode>
                <c:ptCount val="4"/>
                <c:pt idx="0">
                  <c:v>49165.716</c:v>
                </c:pt>
                <c:pt idx="1">
                  <c:v>84674</c:v>
                </c:pt>
                <c:pt idx="2">
                  <c:v>9742.0689999999995</c:v>
                </c:pt>
                <c:pt idx="3">
                  <c:v>13098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D4-F44B-9112-6E7364F505E2}"/>
            </c:ext>
          </c:extLst>
        </c:ser>
        <c:ser>
          <c:idx val="4"/>
          <c:order val="4"/>
          <c:tx>
            <c:strRef>
              <c:f>tpcc48!$B$44</c:f>
              <c:strCache>
                <c:ptCount val="1"/>
                <c:pt idx="0">
                  <c:v>Inp</c:v>
                </c:pt>
              </c:strCache>
            </c:strRef>
          </c:tx>
          <c:spPr>
            <a:pattFill prst="dashHorz">
              <a:fgClr>
                <a:sysClr val="windowText" lastClr="000000"/>
              </a:fgClr>
              <a:bgClr>
                <a:srgbClr val="FFBDB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tpcc48!$C$44:$F$44</c:f>
              <c:numCache>
                <c:formatCode>General</c:formatCode>
                <c:ptCount val="4"/>
                <c:pt idx="0">
                  <c:v>57616.042999999998</c:v>
                </c:pt>
                <c:pt idx="1">
                  <c:v>106788</c:v>
                </c:pt>
                <c:pt idx="2">
                  <c:v>12855.637000000001</c:v>
                </c:pt>
                <c:pt idx="3">
                  <c:v>26331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D4-F44B-9112-6E7364F505E2}"/>
            </c:ext>
          </c:extLst>
        </c:ser>
        <c:ser>
          <c:idx val="5"/>
          <c:order val="5"/>
          <c:tx>
            <c:strRef>
              <c:f>tpcc48!$B$45</c:f>
              <c:strCache>
                <c:ptCount val="1"/>
                <c:pt idx="0">
                  <c:v>Outp</c:v>
                </c:pt>
              </c:strCache>
            </c:strRef>
          </c:tx>
          <c:spPr>
            <a:pattFill prst="wave">
              <a:fgClr>
                <a:sysClr val="windowText" lastClr="000000"/>
              </a:fgClr>
              <a:bgClr>
                <a:srgbClr val="C9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tpcc48!$C$45:$F$45</c:f>
              <c:numCache>
                <c:formatCode>General</c:formatCode>
                <c:ptCount val="4"/>
                <c:pt idx="0">
                  <c:v>98322.839000000007</c:v>
                </c:pt>
                <c:pt idx="1">
                  <c:v>193212</c:v>
                </c:pt>
                <c:pt idx="2">
                  <c:v>35558.665000000001</c:v>
                </c:pt>
                <c:pt idx="3">
                  <c:v>53564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D4-F44B-9112-6E7364F505E2}"/>
            </c:ext>
          </c:extLst>
        </c:ser>
        <c:ser>
          <c:idx val="6"/>
          <c:order val="6"/>
          <c:tx>
            <c:strRef>
              <c:f>tpcc48!$B$46</c:f>
              <c:strCache>
                <c:ptCount val="1"/>
                <c:pt idx="0">
                  <c:v>ZenS(No Flush)</c:v>
                </c:pt>
              </c:strCache>
            </c:strRef>
          </c:tx>
          <c:spPr>
            <a:pattFill prst="dashVert">
              <a:fgClr>
                <a:sysClr val="windowText" lastClr="000000"/>
              </a:fgClr>
              <a:bgClr>
                <a:srgbClr val="899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tpcc48!$C$46:$F$46</c:f>
              <c:numCache>
                <c:formatCode>General</c:formatCode>
                <c:ptCount val="4"/>
                <c:pt idx="0">
                  <c:v>99006.217999999993</c:v>
                </c:pt>
                <c:pt idx="1">
                  <c:v>163524</c:v>
                </c:pt>
                <c:pt idx="2">
                  <c:v>19325.406999999999</c:v>
                </c:pt>
                <c:pt idx="3">
                  <c:v>36144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D4-F44B-9112-6E7364F505E2}"/>
            </c:ext>
          </c:extLst>
        </c:ser>
        <c:ser>
          <c:idx val="7"/>
          <c:order val="7"/>
          <c:tx>
            <c:strRef>
              <c:f>tpcc48!$B$47</c:f>
              <c:strCache>
                <c:ptCount val="1"/>
                <c:pt idx="0">
                  <c:v>ZenS</c:v>
                </c:pt>
              </c:strCache>
            </c:strRef>
          </c:tx>
          <c:spPr>
            <a:pattFill prst="pct5">
              <a:fgClr>
                <a:sysClr val="windowText" lastClr="000000"/>
              </a:fgClr>
              <a:bgClr>
                <a:srgbClr val="FFFEAE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tpcc48!$C$38:$F$39</c:f>
              <c:multiLvlStrCache>
                <c:ptCount val="4"/>
                <c:lvl>
                  <c:pt idx="0">
                    <c:v>avg</c:v>
                  </c:pt>
                  <c:pt idx="1">
                    <c:v>95th</c:v>
                  </c:pt>
                  <c:pt idx="2">
                    <c:v>avg</c:v>
                  </c:pt>
                  <c:pt idx="3">
                    <c:v>95th</c:v>
                  </c:pt>
                </c:lvl>
                <c:lvl>
                  <c:pt idx="0">
                    <c:v>New Order</c:v>
                  </c:pt>
                  <c:pt idx="2">
                    <c:v>Payment</c:v>
                  </c:pt>
                </c:lvl>
              </c:multiLvlStrCache>
            </c:multiLvlStrRef>
          </c:cat>
          <c:val>
            <c:numRef>
              <c:f>tpcc48!$C$47:$F$47</c:f>
              <c:numCache>
                <c:formatCode>General</c:formatCode>
                <c:ptCount val="4"/>
                <c:pt idx="0">
                  <c:v>68372.59</c:v>
                </c:pt>
                <c:pt idx="1">
                  <c:v>151504</c:v>
                </c:pt>
                <c:pt idx="2">
                  <c:v>11773.441999999999</c:v>
                </c:pt>
                <c:pt idx="3">
                  <c:v>28664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D4-F44B-9112-6E7364F50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axId val="1313909376"/>
        <c:axId val="1301135312"/>
      </c:barChart>
      <c:catAx>
        <c:axId val="131390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301135312"/>
        <c:crosses val="autoZero"/>
        <c:auto val="1"/>
        <c:lblAlgn val="ctr"/>
        <c:lblOffset val="100"/>
        <c:noMultiLvlLbl val="0"/>
      </c:catAx>
      <c:valAx>
        <c:axId val="130113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313909376"/>
        <c:crosses val="autoZero"/>
        <c:crossBetween val="between"/>
        <c:dispUnits>
          <c:custUnit val="1000"/>
          <c:dispUnitsLbl>
            <c:layout>
              <c:manualLayout>
                <c:xMode val="edge"/>
                <c:yMode val="edge"/>
                <c:x val="0"/>
                <c:y val="0.44490517506749744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/>
                    <a:t>Latency</a:t>
                  </a:r>
                  <a:r>
                    <a:rPr lang="zh-CN"/>
                    <a:t> </a:t>
                  </a:r>
                  <a:r>
                    <a:rPr lang="en-US"/>
                    <a:t>(us)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6.476806931498641E-2"/>
          <c:y val="2.3091334168002013E-2"/>
          <c:w val="0.93496103481283743"/>
          <c:h val="0.317696679454374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7.972207815568752E-2"/>
          <c:y val="0.20478251111122073"/>
          <c:w val="0.9126584096316307"/>
          <c:h val="0.557548148623162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ycsb48!$A$3</c:f>
              <c:strCache>
                <c:ptCount val="1"/>
                <c:pt idx="0">
                  <c:v>Falcon (DRAM Index)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chemeClr val="accent1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ycsb48!$B$3:$E$3</c:f>
              <c:numCache>
                <c:formatCode>General</c:formatCode>
                <c:ptCount val="4"/>
                <c:pt idx="0">
                  <c:v>10377252</c:v>
                </c:pt>
                <c:pt idx="1">
                  <c:v>14023157</c:v>
                </c:pt>
                <c:pt idx="2">
                  <c:v>5769357</c:v>
                </c:pt>
                <c:pt idx="3">
                  <c:v>9048884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9-2242-98E8-D6CF2A68F7CA}"/>
            </c:ext>
          </c:extLst>
        </c:ser>
        <c:ser>
          <c:idx val="1"/>
          <c:order val="1"/>
          <c:tx>
            <c:strRef>
              <c:f>ycsb48!$A$4</c:f>
              <c:strCache>
                <c:ptCount val="1"/>
                <c:pt idx="0">
                  <c:v>Falcon</c:v>
                </c:pt>
              </c:strCache>
            </c:strRef>
          </c:tx>
          <c:spPr>
            <a:pattFill prst="ltHorz">
              <a:fgClr>
                <a:schemeClr val="tx1"/>
              </a:fgClr>
              <a:bgClr>
                <a:schemeClr val="accent6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ycsb48!$B$4:$E$4</c:f>
              <c:numCache>
                <c:formatCode>General</c:formatCode>
                <c:ptCount val="4"/>
                <c:pt idx="0">
                  <c:v>8888380</c:v>
                </c:pt>
                <c:pt idx="1">
                  <c:v>13026386</c:v>
                </c:pt>
                <c:pt idx="2">
                  <c:v>5298296</c:v>
                </c:pt>
                <c:pt idx="3">
                  <c:v>8478732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C9-2242-98E8-D6CF2A68F7CA}"/>
            </c:ext>
          </c:extLst>
        </c:ser>
        <c:ser>
          <c:idx val="2"/>
          <c:order val="2"/>
          <c:tx>
            <c:strRef>
              <c:f>ycsb48!$A$5</c:f>
              <c:strCache>
                <c:ptCount val="1"/>
                <c:pt idx="0">
                  <c:v>Falcon (All Flush)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accent2">
                  <a:lumMod val="40000"/>
                  <a:lumOff val="60000"/>
                </a:schemeClr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ycsb48!$B$5:$E$5</c:f>
              <c:numCache>
                <c:formatCode>General</c:formatCode>
                <c:ptCount val="4"/>
                <c:pt idx="0">
                  <c:v>8891309</c:v>
                </c:pt>
                <c:pt idx="1">
                  <c:v>7483066</c:v>
                </c:pt>
                <c:pt idx="2">
                  <c:v>5307757</c:v>
                </c:pt>
                <c:pt idx="3">
                  <c:v>3927636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C9-2242-98E8-D6CF2A68F7CA}"/>
            </c:ext>
          </c:extLst>
        </c:ser>
        <c:ser>
          <c:idx val="3"/>
          <c:order val="3"/>
          <c:tx>
            <c:strRef>
              <c:f>ycsb48!$A$6</c:f>
              <c:strCache>
                <c:ptCount val="1"/>
                <c:pt idx="0">
                  <c:v>Falcon (No Flush)</c:v>
                </c:pt>
              </c:strCache>
            </c:strRef>
          </c:tx>
          <c:spPr>
            <a:pattFill prst="dashDnDiag">
              <a:fgClr>
                <a:sysClr val="windowText" lastClr="000000"/>
              </a:fgClr>
              <a:bgClr>
                <a:srgbClr val="B08CFD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ycsb48!$B$6:$E$6</c:f>
              <c:numCache>
                <c:formatCode>General</c:formatCode>
                <c:ptCount val="4"/>
                <c:pt idx="0">
                  <c:v>6240692</c:v>
                </c:pt>
                <c:pt idx="1">
                  <c:v>10959633</c:v>
                </c:pt>
                <c:pt idx="2">
                  <c:v>3221180</c:v>
                </c:pt>
                <c:pt idx="3">
                  <c:v>6141799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1D-7648-8DB6-E2B3EBC4314A}"/>
            </c:ext>
          </c:extLst>
        </c:ser>
        <c:ser>
          <c:idx val="4"/>
          <c:order val="4"/>
          <c:tx>
            <c:strRef>
              <c:f>ycsb48!$A$7</c:f>
              <c:strCache>
                <c:ptCount val="1"/>
                <c:pt idx="0">
                  <c:v>Inp</c:v>
                </c:pt>
              </c:strCache>
            </c:strRef>
          </c:tx>
          <c:spPr>
            <a:pattFill prst="dashHorz">
              <a:fgClr>
                <a:sysClr val="windowText" lastClr="000000"/>
              </a:fgClr>
              <a:bgClr>
                <a:srgbClr val="FFBDB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ycsb48!$B$7:$E$7</c:f>
              <c:numCache>
                <c:formatCode>General</c:formatCode>
                <c:ptCount val="4"/>
                <c:pt idx="0">
                  <c:v>4470561</c:v>
                </c:pt>
                <c:pt idx="1">
                  <c:v>3963234</c:v>
                </c:pt>
                <c:pt idx="2">
                  <c:v>2385649</c:v>
                </c:pt>
                <c:pt idx="3">
                  <c:v>2130997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1D-7648-8DB6-E2B3EBC4314A}"/>
            </c:ext>
          </c:extLst>
        </c:ser>
        <c:ser>
          <c:idx val="5"/>
          <c:order val="5"/>
          <c:tx>
            <c:strRef>
              <c:f>ycsb48!$A$8</c:f>
              <c:strCache>
                <c:ptCount val="1"/>
                <c:pt idx="0">
                  <c:v>Outp</c:v>
                </c:pt>
              </c:strCache>
            </c:strRef>
          </c:tx>
          <c:spPr>
            <a:pattFill prst="wave">
              <a:fgClr>
                <a:sysClr val="windowText" lastClr="000000"/>
              </a:fgClr>
              <a:bgClr>
                <a:srgbClr val="C9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ycsb48!$B$8:$E$8</c:f>
              <c:numCache>
                <c:formatCode>General</c:formatCode>
                <c:ptCount val="4"/>
                <c:pt idx="0">
                  <c:v>5416748</c:v>
                </c:pt>
                <c:pt idx="1">
                  <c:v>6191344</c:v>
                </c:pt>
                <c:pt idx="2">
                  <c:v>2958843</c:v>
                </c:pt>
                <c:pt idx="3">
                  <c:v>3195741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31D-7648-8DB6-E2B3EBC4314A}"/>
            </c:ext>
          </c:extLst>
        </c:ser>
        <c:ser>
          <c:idx val="6"/>
          <c:order val="6"/>
          <c:tx>
            <c:strRef>
              <c:f>ycsb48!$A$9</c:f>
              <c:strCache>
                <c:ptCount val="1"/>
                <c:pt idx="0">
                  <c:v>ZenS (No Flush)</c:v>
                </c:pt>
              </c:strCache>
            </c:strRef>
          </c:tx>
          <c:spPr>
            <a:pattFill prst="dashVert">
              <a:fgClr>
                <a:sysClr val="windowText" lastClr="000000"/>
              </a:fgClr>
              <a:bgClr>
                <a:srgbClr val="899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ycsb48!$B$9:$E$9</c:f>
              <c:numCache>
                <c:formatCode>General</c:formatCode>
                <c:ptCount val="4"/>
                <c:pt idx="0">
                  <c:v>4649822</c:v>
                </c:pt>
                <c:pt idx="1">
                  <c:v>4988667</c:v>
                </c:pt>
                <c:pt idx="2">
                  <c:v>2494642</c:v>
                </c:pt>
                <c:pt idx="3">
                  <c:v>1972644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1D-7648-8DB6-E2B3EBC4314A}"/>
            </c:ext>
          </c:extLst>
        </c:ser>
        <c:ser>
          <c:idx val="7"/>
          <c:order val="7"/>
          <c:tx>
            <c:strRef>
              <c:f>ycsb48!$A$10</c:f>
              <c:strCache>
                <c:ptCount val="1"/>
                <c:pt idx="0">
                  <c:v>ZenS</c:v>
                </c:pt>
              </c:strCache>
            </c:strRef>
          </c:tx>
          <c:spPr>
            <a:pattFill prst="pct5">
              <a:fgClr>
                <a:sysClr val="windowText" lastClr="000000"/>
              </a:fgClr>
              <a:bgClr>
                <a:srgbClr val="FFFEAE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multiLvlStrRef>
              <c:f>ycsb48!$B$1:$E$2</c:f>
              <c:multiLvlStrCache>
                <c:ptCount val="4"/>
                <c:lvl>
                  <c:pt idx="0">
                    <c:v>Uniform</c:v>
                  </c:pt>
                  <c:pt idx="1">
                    <c:v>Zipfian</c:v>
                  </c:pt>
                  <c:pt idx="2">
                    <c:v>Uniform</c:v>
                  </c:pt>
                  <c:pt idx="3">
                    <c:v>Zipfian</c:v>
                  </c:pt>
                </c:lvl>
                <c:lvl>
                  <c:pt idx="0">
                    <c:v>YCSB-A</c:v>
                  </c:pt>
                  <c:pt idx="2">
                    <c:v>YCSB-F</c:v>
                  </c:pt>
                </c:lvl>
              </c:multiLvlStrCache>
            </c:multiLvlStrRef>
          </c:cat>
          <c:val>
            <c:numRef>
              <c:f>ycsb48!$B$10:$E$10</c:f>
              <c:numCache>
                <c:formatCode>General</c:formatCode>
                <c:ptCount val="4"/>
                <c:pt idx="0">
                  <c:v>6590161</c:v>
                </c:pt>
                <c:pt idx="1">
                  <c:v>6368512</c:v>
                </c:pt>
                <c:pt idx="2">
                  <c:v>4009048</c:v>
                </c:pt>
                <c:pt idx="3">
                  <c:v>1900062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D1F-F844-9C25-58955347A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axId val="1313909376"/>
        <c:axId val="1301135312"/>
      </c:barChart>
      <c:catAx>
        <c:axId val="131390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301135312"/>
        <c:crosses val="autoZero"/>
        <c:auto val="1"/>
        <c:lblAlgn val="ctr"/>
        <c:lblOffset val="100"/>
        <c:noMultiLvlLbl val="0"/>
      </c:catAx>
      <c:valAx>
        <c:axId val="130113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313909376"/>
        <c:crosses val="autoZero"/>
        <c:crossBetween val="between"/>
        <c:dispUnits>
          <c:custUnit val="1000000"/>
          <c:dispUnitsLbl>
            <c:layout>
              <c:manualLayout>
                <c:xMode val="edge"/>
                <c:yMode val="edge"/>
                <c:x val="1.5300056881813075E-2"/>
                <c:y val="0.21399212225549147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en-US"/>
                    <a:t>Throughput</a:t>
                  </a:r>
                  <a:r>
                    <a:rPr lang="zh-CN"/>
                    <a:t> </a:t>
                  </a:r>
                  <a:r>
                    <a:rPr lang="en-US"/>
                    <a:t>(M/s)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5.3737468915853581E-3"/>
          <c:y val="5.7165587314540372E-3"/>
          <c:w val="0.99085336736897267"/>
          <c:h val="0.132173669466967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9473653089984543E-2"/>
          <c:y val="0.28852811862984135"/>
          <c:w val="0.86754758155230594"/>
          <c:h val="0.563582128453455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scal!$B$1</c:f>
              <c:strCache>
                <c:ptCount val="1"/>
                <c:pt idx="0">
                  <c:v>Inp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scal!$B$2:$B$8</c:f>
              <c:numCache>
                <c:formatCode>General</c:formatCode>
                <c:ptCount val="7"/>
                <c:pt idx="0">
                  <c:v>118381</c:v>
                </c:pt>
                <c:pt idx="1">
                  <c:v>205560</c:v>
                </c:pt>
                <c:pt idx="2">
                  <c:v>357458</c:v>
                </c:pt>
                <c:pt idx="3">
                  <c:v>609896</c:v>
                </c:pt>
                <c:pt idx="4">
                  <c:v>981136</c:v>
                </c:pt>
                <c:pt idx="5">
                  <c:v>1114072</c:v>
                </c:pt>
                <c:pt idx="6">
                  <c:v>1176096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59-7D4C-8DD2-0FD4F61076FF}"/>
            </c:ext>
          </c:extLst>
        </c:ser>
        <c:ser>
          <c:idx val="1"/>
          <c:order val="1"/>
          <c:tx>
            <c:strRef>
              <c:f>scal!$C$1</c:f>
              <c:strCache>
                <c:ptCount val="1"/>
                <c:pt idx="0">
                  <c:v>Inp (Small Log Window)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scal!$C$2:$C$8</c:f>
              <c:numCache>
                <c:formatCode>General</c:formatCode>
                <c:ptCount val="7"/>
                <c:pt idx="0">
                  <c:v>122818</c:v>
                </c:pt>
                <c:pt idx="1">
                  <c:v>208779</c:v>
                </c:pt>
                <c:pt idx="2">
                  <c:v>362612</c:v>
                </c:pt>
                <c:pt idx="3">
                  <c:v>628888</c:v>
                </c:pt>
                <c:pt idx="4">
                  <c:v>889280</c:v>
                </c:pt>
                <c:pt idx="5">
                  <c:v>1301981</c:v>
                </c:pt>
                <c:pt idx="6">
                  <c:v>1480065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59-7D4C-8DD2-0FD4F61076FF}"/>
            </c:ext>
          </c:extLst>
        </c:ser>
        <c:ser>
          <c:idx val="2"/>
          <c:order val="2"/>
          <c:tx>
            <c:strRef>
              <c:f>scal!$D$1</c:f>
              <c:strCache>
                <c:ptCount val="1"/>
                <c:pt idx="0">
                  <c:v>Inp (No Flush)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scal!$D$2:$D$8</c:f>
              <c:numCache>
                <c:formatCode>General</c:formatCode>
                <c:ptCount val="7"/>
                <c:pt idx="0">
                  <c:v>77976</c:v>
                </c:pt>
                <c:pt idx="1">
                  <c:v>151315</c:v>
                </c:pt>
                <c:pt idx="2">
                  <c:v>288238</c:v>
                </c:pt>
                <c:pt idx="3">
                  <c:v>525358</c:v>
                </c:pt>
                <c:pt idx="4">
                  <c:v>865584</c:v>
                </c:pt>
                <c:pt idx="5">
                  <c:v>1186184</c:v>
                </c:pt>
                <c:pt idx="6">
                  <c:v>1333628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59-7D4C-8DD2-0FD4F61076FF}"/>
            </c:ext>
          </c:extLst>
        </c:ser>
        <c:ser>
          <c:idx val="3"/>
          <c:order val="3"/>
          <c:tx>
            <c:strRef>
              <c:f>scal!$E$1</c:f>
              <c:strCache>
                <c:ptCount val="1"/>
                <c:pt idx="0">
                  <c:v>Inp (Hot Tuple Cache)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scal!$E$2:$E$8</c:f>
              <c:numCache>
                <c:formatCode>General</c:formatCode>
                <c:ptCount val="7"/>
                <c:pt idx="0">
                  <c:v>77292</c:v>
                </c:pt>
                <c:pt idx="1">
                  <c:v>150653</c:v>
                </c:pt>
                <c:pt idx="2">
                  <c:v>277411</c:v>
                </c:pt>
                <c:pt idx="3">
                  <c:v>489340</c:v>
                </c:pt>
                <c:pt idx="4">
                  <c:v>874382</c:v>
                </c:pt>
                <c:pt idx="5">
                  <c:v>1309826</c:v>
                </c:pt>
                <c:pt idx="6">
                  <c:v>1519617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59-7D4C-8DD2-0FD4F61076FF}"/>
            </c:ext>
          </c:extLst>
        </c:ser>
        <c:ser>
          <c:idx val="4"/>
          <c:order val="4"/>
          <c:tx>
            <c:strRef>
              <c:f>scal!$F$1</c:f>
              <c:strCache>
                <c:ptCount val="1"/>
                <c:pt idx="0">
                  <c:v>Falcon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scal!$F$2:$F$8</c:f>
              <c:numCache>
                <c:formatCode>General</c:formatCode>
                <c:ptCount val="7"/>
                <c:pt idx="0">
                  <c:v>129163</c:v>
                </c:pt>
                <c:pt idx="1">
                  <c:v>221785</c:v>
                </c:pt>
                <c:pt idx="2">
                  <c:v>381935</c:v>
                </c:pt>
                <c:pt idx="3">
                  <c:v>653074</c:v>
                </c:pt>
                <c:pt idx="4">
                  <c:v>1117037</c:v>
                </c:pt>
                <c:pt idx="5">
                  <c:v>1647114</c:v>
                </c:pt>
                <c:pt idx="6">
                  <c:v>1884689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59-7D4C-8DD2-0FD4F6107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190224"/>
        <c:axId val="1828477392"/>
      </c:scatterChart>
      <c:valAx>
        <c:axId val="1828190224"/>
        <c:scaling>
          <c:orientation val="minMax"/>
          <c:max val="48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zh-CN" altLang="en-US"/>
                  <a:t>标题</a:t>
                </a:r>
              </a:p>
            </c:rich>
          </c:tx>
          <c:layout>
            <c:manualLayout>
              <c:xMode val="edge"/>
              <c:yMode val="edge"/>
              <c:x val="0.45611614173228349"/>
              <c:y val="0.933631786880298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#,##0;\-#,##0;" sourceLinked="0"/>
        <c:majorTickMark val="in"/>
        <c:minorTickMark val="none"/>
        <c:tickLblPos val="nextTo"/>
        <c:crossAx val="1828477392"/>
        <c:crosses val="autoZero"/>
        <c:crossBetween val="midCat"/>
        <c:majorUnit val="4"/>
        <c:minorUnit val="1"/>
      </c:valAx>
      <c:valAx>
        <c:axId val="18284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190224"/>
        <c:crosses val="autoZero"/>
        <c:crossBetween val="midCat"/>
        <c:dispUnits>
          <c:custUnit val="1000000"/>
          <c:dispUnitsLbl>
            <c:layout>
              <c:manualLayout>
                <c:xMode val="edge"/>
                <c:yMode val="edge"/>
                <c:x val="5.0900590551181098E-3"/>
                <c:y val="0.38575516475074761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zh-CN" altLang="en-US"/>
                    <a:t> 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4.549157934323491E-2"/>
          <c:y val="1.8768490029777746E-3"/>
          <c:w val="0.89613460196735384"/>
          <c:h val="0.205574464482262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0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/>
              <a:t>(a)</a:t>
            </a:r>
            <a:r>
              <a:rPr lang="zh-CN" altLang="en-US" baseline="0"/>
              <a:t> </a:t>
            </a:r>
            <a:r>
              <a:rPr lang="en-US" altLang="zh-CN"/>
              <a:t>TPC-C-NP</a:t>
            </a:r>
            <a:endParaRPr lang="zh-CN" altLang="en-US"/>
          </a:p>
        </c:rich>
      </c:tx>
      <c:layout>
        <c:manualLayout>
          <c:xMode val="edge"/>
          <c:yMode val="edge"/>
          <c:x val="0.29916613848802787"/>
          <c:y val="0.90676883780332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98194262376117"/>
          <c:y val="4.3983065335223899E-2"/>
          <c:w val="0.86754758155230594"/>
          <c:h val="0.660900937531765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scal!$B$1</c:f>
              <c:strCache>
                <c:ptCount val="1"/>
                <c:pt idx="0">
                  <c:v>Inp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scal!$B$2:$B$8</c:f>
              <c:numCache>
                <c:formatCode>General</c:formatCode>
                <c:ptCount val="7"/>
                <c:pt idx="0">
                  <c:v>118381</c:v>
                </c:pt>
                <c:pt idx="1">
                  <c:v>205560</c:v>
                </c:pt>
                <c:pt idx="2">
                  <c:v>357458</c:v>
                </c:pt>
                <c:pt idx="3">
                  <c:v>609896</c:v>
                </c:pt>
                <c:pt idx="4">
                  <c:v>981136</c:v>
                </c:pt>
                <c:pt idx="5">
                  <c:v>1114072</c:v>
                </c:pt>
                <c:pt idx="6">
                  <c:v>1176096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59-7D4C-8DD2-0FD4F61076FF}"/>
            </c:ext>
          </c:extLst>
        </c:ser>
        <c:ser>
          <c:idx val="1"/>
          <c:order val="1"/>
          <c:tx>
            <c:strRef>
              <c:f>scal!$C$1</c:f>
              <c:strCache>
                <c:ptCount val="1"/>
                <c:pt idx="0">
                  <c:v>Inp (Small Log Window)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scal!$C$2:$C$8</c:f>
              <c:numCache>
                <c:formatCode>General</c:formatCode>
                <c:ptCount val="7"/>
                <c:pt idx="0">
                  <c:v>122818</c:v>
                </c:pt>
                <c:pt idx="1">
                  <c:v>208779</c:v>
                </c:pt>
                <c:pt idx="2">
                  <c:v>362612</c:v>
                </c:pt>
                <c:pt idx="3">
                  <c:v>628888</c:v>
                </c:pt>
                <c:pt idx="4">
                  <c:v>889280</c:v>
                </c:pt>
                <c:pt idx="5">
                  <c:v>1301981</c:v>
                </c:pt>
                <c:pt idx="6">
                  <c:v>1480065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59-7D4C-8DD2-0FD4F61076FF}"/>
            </c:ext>
          </c:extLst>
        </c:ser>
        <c:ser>
          <c:idx val="2"/>
          <c:order val="2"/>
          <c:tx>
            <c:strRef>
              <c:f>scal!$D$1</c:f>
              <c:strCache>
                <c:ptCount val="1"/>
                <c:pt idx="0">
                  <c:v>Inp (No Flush)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scal!$D$2:$D$8</c:f>
              <c:numCache>
                <c:formatCode>General</c:formatCode>
                <c:ptCount val="7"/>
                <c:pt idx="0">
                  <c:v>77976</c:v>
                </c:pt>
                <c:pt idx="1">
                  <c:v>151315</c:v>
                </c:pt>
                <c:pt idx="2">
                  <c:v>288238</c:v>
                </c:pt>
                <c:pt idx="3">
                  <c:v>525358</c:v>
                </c:pt>
                <c:pt idx="4">
                  <c:v>865584</c:v>
                </c:pt>
                <c:pt idx="5">
                  <c:v>1186184</c:v>
                </c:pt>
                <c:pt idx="6">
                  <c:v>1333628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59-7D4C-8DD2-0FD4F61076FF}"/>
            </c:ext>
          </c:extLst>
        </c:ser>
        <c:ser>
          <c:idx val="3"/>
          <c:order val="3"/>
          <c:tx>
            <c:strRef>
              <c:f>scal!$E$1</c:f>
              <c:strCache>
                <c:ptCount val="1"/>
                <c:pt idx="0">
                  <c:v>Inp (Hot Tuple Cache)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scal!$E$2:$E$8</c:f>
              <c:numCache>
                <c:formatCode>General</c:formatCode>
                <c:ptCount val="7"/>
                <c:pt idx="0">
                  <c:v>77292</c:v>
                </c:pt>
                <c:pt idx="1">
                  <c:v>150653</c:v>
                </c:pt>
                <c:pt idx="2">
                  <c:v>277411</c:v>
                </c:pt>
                <c:pt idx="3">
                  <c:v>489340</c:v>
                </c:pt>
                <c:pt idx="4">
                  <c:v>874382</c:v>
                </c:pt>
                <c:pt idx="5">
                  <c:v>1309826</c:v>
                </c:pt>
                <c:pt idx="6">
                  <c:v>1519617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59-7D4C-8DD2-0FD4F61076FF}"/>
            </c:ext>
          </c:extLst>
        </c:ser>
        <c:ser>
          <c:idx val="4"/>
          <c:order val="4"/>
          <c:tx>
            <c:strRef>
              <c:f>scal!$F$1</c:f>
              <c:strCache>
                <c:ptCount val="1"/>
                <c:pt idx="0">
                  <c:v>Falcon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scal!$A$2:$A$8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scal!$F$2:$F$8</c:f>
              <c:numCache>
                <c:formatCode>General</c:formatCode>
                <c:ptCount val="7"/>
                <c:pt idx="0">
                  <c:v>129163</c:v>
                </c:pt>
                <c:pt idx="1">
                  <c:v>221785</c:v>
                </c:pt>
                <c:pt idx="2">
                  <c:v>381935</c:v>
                </c:pt>
                <c:pt idx="3">
                  <c:v>653074</c:v>
                </c:pt>
                <c:pt idx="4">
                  <c:v>1117037</c:v>
                </c:pt>
                <c:pt idx="5">
                  <c:v>1647114</c:v>
                </c:pt>
                <c:pt idx="6">
                  <c:v>1884689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59-7D4C-8DD2-0FD4F6107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190224"/>
        <c:axId val="1828477392"/>
      </c:scatterChart>
      <c:valAx>
        <c:axId val="1828190224"/>
        <c:scaling>
          <c:orientation val="minMax"/>
          <c:max val="4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/>
                  <a:t>#threads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39970952779431451"/>
              <c:y val="0.817126336219466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#,##0;\-#,##0;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477392"/>
        <c:crosses val="autoZero"/>
        <c:crossBetween val="midCat"/>
        <c:majorUnit val="8"/>
        <c:minorUnit val="1"/>
      </c:valAx>
      <c:valAx>
        <c:axId val="18284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190224"/>
        <c:crosses val="autoZero"/>
        <c:crossBetween val="midCat"/>
        <c:dispUnits>
          <c:custUnit val="1000000"/>
          <c:dispUnitsLbl>
            <c:layout>
              <c:manualLayout>
                <c:xMode val="edge"/>
                <c:yMode val="edge"/>
                <c:x val="5.0900590551181098E-3"/>
                <c:y val="0.38575516475074761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zh-CN" altLang="en-US"/>
                    <a:t> 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28575" cap="flat" cmpd="sng" algn="ctr">
      <a:noFill/>
      <a:round/>
    </a:ln>
    <a:effectLst/>
  </c:spPr>
  <c:txPr>
    <a:bodyPr/>
    <a:lstStyle/>
    <a:p>
      <a:pPr>
        <a:defRPr sz="2400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/>
              <a:t>(b)</a:t>
            </a:r>
            <a:r>
              <a:rPr lang="zh-CN" altLang="en-US"/>
              <a:t> </a:t>
            </a:r>
            <a:r>
              <a:rPr lang="en-US" altLang="zh-CN"/>
              <a:t>YCSB-A</a:t>
            </a:r>
            <a:r>
              <a:rPr lang="zh-CN" altLang="en-US"/>
              <a:t> </a:t>
            </a:r>
            <a:r>
              <a:rPr lang="en-US" altLang="zh-CN"/>
              <a:t>Uniform</a:t>
            </a:r>
            <a:endParaRPr lang="zh-CN" altLang="en-US"/>
          </a:p>
        </c:rich>
      </c:tx>
      <c:layout>
        <c:manualLayout>
          <c:xMode val="edge"/>
          <c:yMode val="edge"/>
          <c:x val="0.30486665963168313"/>
          <c:y val="0.907523518789594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09571450100507"/>
          <c:y val="3.9606547856702125E-2"/>
          <c:w val="0.86754758155230594"/>
          <c:h val="0.6605104049493812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scal!$B$14</c:f>
              <c:strCache>
                <c:ptCount val="1"/>
                <c:pt idx="0">
                  <c:v>Inp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scal!$A$15:$A$21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scal!$B$15:$B$21</c:f>
              <c:numCache>
                <c:formatCode>General</c:formatCode>
                <c:ptCount val="7"/>
                <c:pt idx="0">
                  <c:v>422653</c:v>
                </c:pt>
                <c:pt idx="1">
                  <c:v>801663</c:v>
                </c:pt>
                <c:pt idx="2">
                  <c:v>1493227</c:v>
                </c:pt>
                <c:pt idx="3">
                  <c:v>2634850</c:v>
                </c:pt>
                <c:pt idx="4">
                  <c:v>3964293</c:v>
                </c:pt>
                <c:pt idx="5">
                  <c:v>4563850</c:v>
                </c:pt>
                <c:pt idx="6">
                  <c:v>4536422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59-7D4C-8DD2-0FD4F61076FF}"/>
            </c:ext>
          </c:extLst>
        </c:ser>
        <c:ser>
          <c:idx val="1"/>
          <c:order val="1"/>
          <c:tx>
            <c:strRef>
              <c:f>scal!$C$14</c:f>
              <c:strCache>
                <c:ptCount val="1"/>
                <c:pt idx="0">
                  <c:v>Inp (Small Log Window)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scal!$A$15:$A$21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scal!$C$15:$C$21</c:f>
              <c:numCache>
                <c:formatCode>General</c:formatCode>
                <c:ptCount val="7"/>
                <c:pt idx="0">
                  <c:v>435583</c:v>
                </c:pt>
                <c:pt idx="1">
                  <c:v>838657</c:v>
                </c:pt>
                <c:pt idx="2">
                  <c:v>1630704</c:v>
                </c:pt>
                <c:pt idx="3">
                  <c:v>3101063</c:v>
                </c:pt>
                <c:pt idx="4">
                  <c:v>5434823</c:v>
                </c:pt>
                <c:pt idx="5">
                  <c:v>8075760</c:v>
                </c:pt>
                <c:pt idx="6">
                  <c:v>9102285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59-7D4C-8DD2-0FD4F61076FF}"/>
            </c:ext>
          </c:extLst>
        </c:ser>
        <c:ser>
          <c:idx val="2"/>
          <c:order val="2"/>
          <c:tx>
            <c:strRef>
              <c:f>scal!$D$14</c:f>
              <c:strCache>
                <c:ptCount val="1"/>
                <c:pt idx="0">
                  <c:v>Inp (No Flush)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scal!$A$15:$A$21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scal!$D$15:$D$21</c:f>
              <c:numCache>
                <c:formatCode>General</c:formatCode>
                <c:ptCount val="7"/>
                <c:pt idx="0">
                  <c:v>424628</c:v>
                </c:pt>
                <c:pt idx="1">
                  <c:v>785017</c:v>
                </c:pt>
                <c:pt idx="2">
                  <c:v>1371217</c:v>
                </c:pt>
                <c:pt idx="3">
                  <c:v>2167123</c:v>
                </c:pt>
                <c:pt idx="4">
                  <c:v>2831186</c:v>
                </c:pt>
                <c:pt idx="5">
                  <c:v>2830904</c:v>
                </c:pt>
                <c:pt idx="6">
                  <c:v>2804558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59-7D4C-8DD2-0FD4F61076FF}"/>
            </c:ext>
          </c:extLst>
        </c:ser>
        <c:ser>
          <c:idx val="3"/>
          <c:order val="3"/>
          <c:tx>
            <c:strRef>
              <c:f>scal!$E$14</c:f>
              <c:strCache>
                <c:ptCount val="1"/>
                <c:pt idx="0">
                  <c:v>Inp (Hot Tuple Cache)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scal!$A$15:$A$21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scal!$E$15:$E$21</c:f>
              <c:numCache>
                <c:formatCode>General</c:formatCode>
                <c:ptCount val="7"/>
                <c:pt idx="0">
                  <c:v>423274</c:v>
                </c:pt>
                <c:pt idx="1">
                  <c:v>795331</c:v>
                </c:pt>
                <c:pt idx="2">
                  <c:v>1466415</c:v>
                </c:pt>
                <c:pt idx="3">
                  <c:v>2549511</c:v>
                </c:pt>
                <c:pt idx="4">
                  <c:v>3928006</c:v>
                </c:pt>
                <c:pt idx="5">
                  <c:v>4579420</c:v>
                </c:pt>
                <c:pt idx="6">
                  <c:v>4529906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59-7D4C-8DD2-0FD4F61076FF}"/>
            </c:ext>
          </c:extLst>
        </c:ser>
        <c:ser>
          <c:idx val="4"/>
          <c:order val="4"/>
          <c:tx>
            <c:strRef>
              <c:f>scal!$F$14</c:f>
              <c:strCache>
                <c:ptCount val="1"/>
                <c:pt idx="0">
                  <c:v>Falcon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scal!$A$15:$A$21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scal!$F$15:$F$21</c:f>
              <c:numCache>
                <c:formatCode>General</c:formatCode>
                <c:ptCount val="7"/>
                <c:pt idx="0">
                  <c:v>432261</c:v>
                </c:pt>
                <c:pt idx="1">
                  <c:v>830137</c:v>
                </c:pt>
                <c:pt idx="2">
                  <c:v>1581262</c:v>
                </c:pt>
                <c:pt idx="3">
                  <c:v>2925252</c:v>
                </c:pt>
                <c:pt idx="4">
                  <c:v>5274789</c:v>
                </c:pt>
                <c:pt idx="5">
                  <c:v>7890552</c:v>
                </c:pt>
                <c:pt idx="6">
                  <c:v>9038466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59-7D4C-8DD2-0FD4F6107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190224"/>
        <c:axId val="1828477392"/>
      </c:scatterChart>
      <c:valAx>
        <c:axId val="1828190224"/>
        <c:scaling>
          <c:orientation val="minMax"/>
          <c:max val="4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/>
                  <a:t>#threads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5611606302958024"/>
              <c:y val="0.80167355479322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#,##0;\-#,##0;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477392"/>
        <c:crosses val="autoZero"/>
        <c:crossBetween val="midCat"/>
        <c:majorUnit val="8"/>
        <c:minorUnit val="1"/>
      </c:valAx>
      <c:valAx>
        <c:axId val="1828477392"/>
        <c:scaling>
          <c:orientation val="minMax"/>
          <c:max val="12000000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190224"/>
        <c:crosses val="autoZero"/>
        <c:crossBetween val="midCat"/>
        <c:majorUnit val="2000000"/>
        <c:dispUnits>
          <c:custUnit val="1000000"/>
          <c:dispUnitsLbl>
            <c:layout>
              <c:manualLayout>
                <c:xMode val="edge"/>
                <c:yMode val="edge"/>
                <c:x val="5.0900590551181098E-3"/>
                <c:y val="0.38575516475074761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zh-CN" altLang="en-US"/>
                    <a:t> 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/>
              <a:t>(c)</a:t>
            </a:r>
            <a:r>
              <a:rPr lang="zh-CN" altLang="en-US" baseline="0"/>
              <a:t> </a:t>
            </a:r>
            <a:r>
              <a:rPr lang="en-US" altLang="zh-CN"/>
              <a:t>YCSB-A</a:t>
            </a:r>
            <a:r>
              <a:rPr lang="zh-CN" altLang="en-US" baseline="0"/>
              <a:t> </a:t>
            </a:r>
            <a:r>
              <a:rPr lang="en-US" altLang="zh-CN" baseline="0"/>
              <a:t>Zipfan</a:t>
            </a:r>
            <a:endParaRPr lang="zh-CN" altLang="en-US"/>
          </a:p>
        </c:rich>
      </c:tx>
      <c:layout>
        <c:manualLayout>
          <c:xMode val="edge"/>
          <c:yMode val="edge"/>
          <c:x val="0.32984812235009087"/>
          <c:y val="0.901765382383841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8380400519375119E-2"/>
          <c:y val="3.6094277972436202E-2"/>
          <c:w val="0.86754758155230594"/>
          <c:h val="0.660508253250866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scal!$B$28</c:f>
              <c:strCache>
                <c:ptCount val="1"/>
                <c:pt idx="0">
                  <c:v>Inp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scal!$A$29:$A$35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scal!$B$29:$B$35</c:f>
              <c:numCache>
                <c:formatCode>General</c:formatCode>
                <c:ptCount val="7"/>
                <c:pt idx="0">
                  <c:v>553939</c:v>
                </c:pt>
                <c:pt idx="1">
                  <c:v>1021130</c:v>
                </c:pt>
                <c:pt idx="2">
                  <c:v>1831156</c:v>
                </c:pt>
                <c:pt idx="3">
                  <c:v>3016925</c:v>
                </c:pt>
                <c:pt idx="4">
                  <c:v>4091017</c:v>
                </c:pt>
                <c:pt idx="5">
                  <c:v>4140847</c:v>
                </c:pt>
                <c:pt idx="6">
                  <c:v>4014047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59-7D4C-8DD2-0FD4F61076FF}"/>
            </c:ext>
          </c:extLst>
        </c:ser>
        <c:ser>
          <c:idx val="1"/>
          <c:order val="1"/>
          <c:tx>
            <c:strRef>
              <c:f>scal!$C$28</c:f>
              <c:strCache>
                <c:ptCount val="1"/>
                <c:pt idx="0">
                  <c:v>Inp (Small Log Window)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scal!$A$29:$A$35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scal!$C$29:$C$35</c:f>
              <c:numCache>
                <c:formatCode>General</c:formatCode>
                <c:ptCount val="7"/>
                <c:pt idx="0">
                  <c:v>611559</c:v>
                </c:pt>
                <c:pt idx="1">
                  <c:v>1151964</c:v>
                </c:pt>
                <c:pt idx="2">
                  <c:v>2186556</c:v>
                </c:pt>
                <c:pt idx="3">
                  <c:v>4056909</c:v>
                </c:pt>
                <c:pt idx="4">
                  <c:v>6699252</c:v>
                </c:pt>
                <c:pt idx="5">
                  <c:v>7530435</c:v>
                </c:pt>
                <c:pt idx="6">
                  <c:v>7295481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59-7D4C-8DD2-0FD4F61076FF}"/>
            </c:ext>
          </c:extLst>
        </c:ser>
        <c:ser>
          <c:idx val="2"/>
          <c:order val="2"/>
          <c:tx>
            <c:strRef>
              <c:f>scal!$D$28</c:f>
              <c:strCache>
                <c:ptCount val="1"/>
                <c:pt idx="0">
                  <c:v>Inp (No Flush)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scal!$A$29:$A$35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scal!$D$29:$D$35</c:f>
              <c:numCache>
                <c:formatCode>General</c:formatCode>
                <c:ptCount val="7"/>
                <c:pt idx="0">
                  <c:v>571979</c:v>
                </c:pt>
                <c:pt idx="1">
                  <c:v>1029276</c:v>
                </c:pt>
                <c:pt idx="2">
                  <c:v>1758630</c:v>
                </c:pt>
                <c:pt idx="3">
                  <c:v>2709009</c:v>
                </c:pt>
                <c:pt idx="4">
                  <c:v>3479090</c:v>
                </c:pt>
                <c:pt idx="5">
                  <c:v>3560202</c:v>
                </c:pt>
                <c:pt idx="6">
                  <c:v>3445168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59-7D4C-8DD2-0FD4F61076FF}"/>
            </c:ext>
          </c:extLst>
        </c:ser>
        <c:ser>
          <c:idx val="3"/>
          <c:order val="3"/>
          <c:tx>
            <c:strRef>
              <c:f>scal!$E$28</c:f>
              <c:strCache>
                <c:ptCount val="1"/>
                <c:pt idx="0">
                  <c:v>Inp (Hot Tuple Cache)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scal!$A$29:$A$35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scal!$E$29:$E$35</c:f>
              <c:numCache>
                <c:formatCode>General</c:formatCode>
                <c:ptCount val="7"/>
                <c:pt idx="0">
                  <c:v>576555</c:v>
                </c:pt>
                <c:pt idx="1">
                  <c:v>1055882</c:v>
                </c:pt>
                <c:pt idx="2">
                  <c:v>1862812</c:v>
                </c:pt>
                <c:pt idx="3">
                  <c:v>3052632</c:v>
                </c:pt>
                <c:pt idx="4">
                  <c:v>4553759</c:v>
                </c:pt>
                <c:pt idx="5">
                  <c:v>5462717</c:v>
                </c:pt>
                <c:pt idx="6">
                  <c:v>5511441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59-7D4C-8DD2-0FD4F61076FF}"/>
            </c:ext>
          </c:extLst>
        </c:ser>
        <c:ser>
          <c:idx val="4"/>
          <c:order val="4"/>
          <c:tx>
            <c:strRef>
              <c:f>scal!$F$28</c:f>
              <c:strCache>
                <c:ptCount val="1"/>
                <c:pt idx="0">
                  <c:v>Falcon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scal!$A$29:$A$35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xVal>
          <c:yVal>
            <c:numRef>
              <c:f>scal!$F$29:$F$35</c:f>
              <c:numCache>
                <c:formatCode>General</c:formatCode>
                <c:ptCount val="7"/>
                <c:pt idx="0">
                  <c:v>626849</c:v>
                </c:pt>
                <c:pt idx="1">
                  <c:v>1183390</c:v>
                </c:pt>
                <c:pt idx="2">
                  <c:v>2238440</c:v>
                </c:pt>
                <c:pt idx="3">
                  <c:v>4106888</c:v>
                </c:pt>
                <c:pt idx="4">
                  <c:v>7235716</c:v>
                </c:pt>
                <c:pt idx="5">
                  <c:v>11031094</c:v>
                </c:pt>
                <c:pt idx="6">
                  <c:v>13312482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59-7D4C-8DD2-0FD4F6107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190224"/>
        <c:axId val="1828477392"/>
      </c:scatterChart>
      <c:valAx>
        <c:axId val="1828190224"/>
        <c:scaling>
          <c:orientation val="minMax"/>
          <c:max val="48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/>
                  <a:t>#threads</a:t>
                </a:r>
              </a:p>
            </c:rich>
          </c:tx>
          <c:layout>
            <c:manualLayout>
              <c:xMode val="edge"/>
              <c:yMode val="edge"/>
              <c:x val="0.43688537250151421"/>
              <c:y val="0.82201095421484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#,##0;\-#,##0;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477392"/>
        <c:crosses val="autoZero"/>
        <c:crossBetween val="midCat"/>
        <c:majorUnit val="8"/>
        <c:minorUnit val="1"/>
      </c:valAx>
      <c:valAx>
        <c:axId val="18284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828190224"/>
        <c:crosses val="autoZero"/>
        <c:crossBetween val="midCat"/>
        <c:dispUnits>
          <c:custUnit val="1000000"/>
          <c:dispUnitsLbl>
            <c:layout>
              <c:manualLayout>
                <c:xMode val="edge"/>
                <c:yMode val="edge"/>
                <c:x val="5.0900590551181098E-3"/>
                <c:y val="0.38575516475074761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r>
                    <a:rPr lang="zh-CN" altLang="en-US"/>
                    <a:t> 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ysClr val="window" lastClr="FFFFFF"/>
    </a:solidFill>
    <a:ln w="22225" cap="flat" cmpd="sng" algn="ctr">
      <a:noFill/>
      <a:round/>
    </a:ln>
    <a:effectLst/>
  </c:spPr>
  <c:txPr>
    <a:bodyPr/>
    <a:lstStyle/>
    <a:p>
      <a:pPr>
        <a:defRPr sz="2400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69563962345847"/>
          <c:y val="6.8831733023967598E-2"/>
          <c:w val="0.7718589733309813"/>
          <c:h val="0.77106731172709997"/>
        </c:manualLayout>
      </c:layout>
      <c:lineChart>
        <c:grouping val="standard"/>
        <c:varyColors val="0"/>
        <c:ser>
          <c:idx val="0"/>
          <c:order val="0"/>
          <c:tx>
            <c:strRef>
              <c:f>tpcc!$B$1</c:f>
              <c:strCache>
                <c:ptCount val="1"/>
                <c:pt idx="0">
                  <c:v>Zen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tpcc!$A$2:$A$9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tpcc!$B$2:$B$9</c:f>
              <c:numCache>
                <c:formatCode>General</c:formatCode>
                <c:ptCount val="8"/>
                <c:pt idx="0">
                  <c:v>108502</c:v>
                </c:pt>
                <c:pt idx="1">
                  <c:v>201731</c:v>
                </c:pt>
                <c:pt idx="2">
                  <c:v>286649</c:v>
                </c:pt>
                <c:pt idx="3">
                  <c:v>353770</c:v>
                </c:pt>
                <c:pt idx="4">
                  <c:v>406959</c:v>
                </c:pt>
                <c:pt idx="5">
                  <c:v>482929</c:v>
                </c:pt>
                <c:pt idx="6">
                  <c:v>530223</c:v>
                </c:pt>
                <c:pt idx="7">
                  <c:v>589289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28F-674A-A869-DC83B15193CE}"/>
            </c:ext>
          </c:extLst>
        </c:ser>
        <c:ser>
          <c:idx val="1"/>
          <c:order val="1"/>
          <c:tx>
            <c:strRef>
              <c:f>tpcc!$C$1</c:f>
              <c:strCache>
                <c:ptCount val="1"/>
                <c:pt idx="0">
                  <c:v>Moly+BP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tpcc!$A$2:$A$9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tpcc!$C$2:$C$9</c:f>
              <c:numCache>
                <c:formatCode>General</c:formatCode>
                <c:ptCount val="8"/>
                <c:pt idx="0">
                  <c:v>117293</c:v>
                </c:pt>
                <c:pt idx="1">
                  <c:v>214003</c:v>
                </c:pt>
                <c:pt idx="2">
                  <c:v>294332</c:v>
                </c:pt>
                <c:pt idx="3">
                  <c:v>367006</c:v>
                </c:pt>
                <c:pt idx="4">
                  <c:v>427531</c:v>
                </c:pt>
                <c:pt idx="5">
                  <c:v>499077</c:v>
                </c:pt>
                <c:pt idx="6">
                  <c:v>555093</c:v>
                </c:pt>
                <c:pt idx="7">
                  <c:v>595796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28F-674A-A869-DC83B15193CE}"/>
            </c:ext>
          </c:extLst>
        </c:ser>
        <c:ser>
          <c:idx val="2"/>
          <c:order val="2"/>
          <c:tx>
            <c:strRef>
              <c:f>tpcc!$D$1</c:f>
              <c:strCache>
                <c:ptCount val="1"/>
                <c:pt idx="0">
                  <c:v>Moly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Ref>
              <c:f>tpcc!$A$2:$A$9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tpcc!$D$2:$D$9</c:f>
              <c:numCache>
                <c:formatCode>General</c:formatCode>
                <c:ptCount val="8"/>
                <c:pt idx="0">
                  <c:v>189928</c:v>
                </c:pt>
                <c:pt idx="1">
                  <c:v>354438</c:v>
                </c:pt>
                <c:pt idx="2">
                  <c:v>510128</c:v>
                </c:pt>
                <c:pt idx="3">
                  <c:v>642541</c:v>
                </c:pt>
                <c:pt idx="4">
                  <c:v>762540</c:v>
                </c:pt>
                <c:pt idx="5">
                  <c:v>868653</c:v>
                </c:pt>
                <c:pt idx="6">
                  <c:v>971149</c:v>
                </c:pt>
                <c:pt idx="7">
                  <c:v>1046832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28F-674A-A869-DC83B1519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254976"/>
        <c:axId val="584667088"/>
      </c:lineChart>
      <c:catAx>
        <c:axId val="57325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667088"/>
        <c:crosses val="autoZero"/>
        <c:auto val="1"/>
        <c:lblAlgn val="ctr"/>
        <c:lblOffset val="100"/>
        <c:noMultiLvlLbl val="0"/>
      </c:catAx>
      <c:valAx>
        <c:axId val="5846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254976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6041984059528208E-2"/>
                <c:y val="0.1601015498062742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Throughput(M/s )</a:t>
                  </a:r>
                  <a:endParaRPr lang="zh-CN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658412263684432"/>
          <c:y val="0.12520018331041946"/>
          <c:w val="0.66345011221423411"/>
          <c:h val="0.118186060075823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dramsize!$K$2</c:f>
              <c:strCache>
                <c:ptCount val="1"/>
                <c:pt idx="0">
                  <c:v>NVM/DRAM=4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rgbClr val="00B050"/>
              </a:bgClr>
            </a:pattFill>
            <a:ln>
              <a:noFill/>
            </a:ln>
            <a:effectLst/>
          </c:spPr>
          <c:invertIfNegative val="0"/>
          <c:cat>
            <c:multiLvlStrRef>
              <c:f>dramsize!$I$3:$J$14</c:f>
              <c:multiLvlStrCache>
                <c:ptCount val="12"/>
                <c:lvl>
                  <c:pt idx="0">
                    <c:v>none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none</c:v>
                  </c:pt>
                  <c:pt idx="4">
                    <c:v>low</c:v>
                  </c:pt>
                  <c:pt idx="5">
                    <c:v>high</c:v>
                  </c:pt>
                  <c:pt idx="6">
                    <c:v>none</c:v>
                  </c:pt>
                  <c:pt idx="7">
                    <c:v>low</c:v>
                  </c:pt>
                  <c:pt idx="8">
                    <c:v>high</c:v>
                  </c:pt>
                  <c:pt idx="9">
                    <c:v>none</c:v>
                  </c:pt>
                  <c:pt idx="10">
                    <c:v>low</c:v>
                  </c:pt>
                  <c:pt idx="11">
                    <c:v>high</c:v>
                  </c:pt>
                </c:lvl>
                <c:lvl>
                  <c:pt idx="0">
                    <c:v>ycsb_ro</c:v>
                  </c:pt>
                  <c:pt idx="3">
                    <c:v>ycsb_rh</c:v>
                  </c:pt>
                  <c:pt idx="6">
                    <c:v>ycsb_bl</c:v>
                  </c:pt>
                  <c:pt idx="9">
                    <c:v>ycsb_wh</c:v>
                  </c:pt>
                </c:lvl>
              </c:multiLvlStrCache>
            </c:multiLvlStrRef>
          </c:cat>
          <c:val>
            <c:numRef>
              <c:f>dramsize!$K$3:$K$14</c:f>
              <c:numCache>
                <c:formatCode>General</c:formatCode>
                <c:ptCount val="12"/>
                <c:pt idx="0">
                  <c:v>429610</c:v>
                </c:pt>
                <c:pt idx="1">
                  <c:v>477235</c:v>
                </c:pt>
                <c:pt idx="2">
                  <c:v>738255</c:v>
                </c:pt>
                <c:pt idx="3">
                  <c:v>331657</c:v>
                </c:pt>
                <c:pt idx="4">
                  <c:v>380829</c:v>
                </c:pt>
                <c:pt idx="5">
                  <c:v>356116</c:v>
                </c:pt>
                <c:pt idx="6">
                  <c:v>211678</c:v>
                </c:pt>
                <c:pt idx="7">
                  <c:v>189095</c:v>
                </c:pt>
                <c:pt idx="8">
                  <c:v>198250</c:v>
                </c:pt>
                <c:pt idx="9">
                  <c:v>130283</c:v>
                </c:pt>
                <c:pt idx="10">
                  <c:v>115415</c:v>
                </c:pt>
                <c:pt idx="11">
                  <c:v>134311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E-F246-A425-BE87C329B87A}"/>
            </c:ext>
          </c:extLst>
        </c:ser>
        <c:ser>
          <c:idx val="1"/>
          <c:order val="1"/>
          <c:tx>
            <c:strRef>
              <c:f>dramsize!$L$2</c:f>
              <c:strCache>
                <c:ptCount val="1"/>
                <c:pt idx="0">
                  <c:v>NVM/DRAM=16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rgbClr val="92D050"/>
              </a:bgClr>
            </a:pattFill>
            <a:ln>
              <a:noFill/>
            </a:ln>
            <a:effectLst/>
          </c:spPr>
          <c:invertIfNegative val="0"/>
          <c:cat>
            <c:multiLvlStrRef>
              <c:f>dramsize!$I$3:$J$14</c:f>
              <c:multiLvlStrCache>
                <c:ptCount val="12"/>
                <c:lvl>
                  <c:pt idx="0">
                    <c:v>none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none</c:v>
                  </c:pt>
                  <c:pt idx="4">
                    <c:v>low</c:v>
                  </c:pt>
                  <c:pt idx="5">
                    <c:v>high</c:v>
                  </c:pt>
                  <c:pt idx="6">
                    <c:v>none</c:v>
                  </c:pt>
                  <c:pt idx="7">
                    <c:v>low</c:v>
                  </c:pt>
                  <c:pt idx="8">
                    <c:v>high</c:v>
                  </c:pt>
                  <c:pt idx="9">
                    <c:v>none</c:v>
                  </c:pt>
                  <c:pt idx="10">
                    <c:v>low</c:v>
                  </c:pt>
                  <c:pt idx="11">
                    <c:v>high</c:v>
                  </c:pt>
                </c:lvl>
                <c:lvl>
                  <c:pt idx="0">
                    <c:v>ycsb_ro</c:v>
                  </c:pt>
                  <c:pt idx="3">
                    <c:v>ycsb_rh</c:v>
                  </c:pt>
                  <c:pt idx="6">
                    <c:v>ycsb_bl</c:v>
                  </c:pt>
                  <c:pt idx="9">
                    <c:v>ycsb_wh</c:v>
                  </c:pt>
                </c:lvl>
              </c:multiLvlStrCache>
            </c:multiLvlStrRef>
          </c:cat>
          <c:val>
            <c:numRef>
              <c:f>dramsize!$L$3:$L$14</c:f>
              <c:numCache>
                <c:formatCode>General</c:formatCode>
                <c:ptCount val="12"/>
                <c:pt idx="0">
                  <c:v>394562</c:v>
                </c:pt>
                <c:pt idx="1">
                  <c:v>421073</c:v>
                </c:pt>
                <c:pt idx="2">
                  <c:v>664080</c:v>
                </c:pt>
                <c:pt idx="3">
                  <c:v>307774</c:v>
                </c:pt>
                <c:pt idx="4">
                  <c:v>342701</c:v>
                </c:pt>
                <c:pt idx="5">
                  <c:v>341385</c:v>
                </c:pt>
                <c:pt idx="6">
                  <c:v>198811</c:v>
                </c:pt>
                <c:pt idx="7">
                  <c:v>189764</c:v>
                </c:pt>
                <c:pt idx="8">
                  <c:v>191403</c:v>
                </c:pt>
                <c:pt idx="9">
                  <c:v>127895</c:v>
                </c:pt>
                <c:pt idx="10">
                  <c:v>113120</c:v>
                </c:pt>
                <c:pt idx="11">
                  <c:v>132181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E-F246-A425-BE87C329B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396687"/>
        <c:axId val="509773583"/>
      </c:barChart>
      <c:catAx>
        <c:axId val="51039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773583"/>
        <c:crosses val="autoZero"/>
        <c:auto val="1"/>
        <c:lblAlgn val="ctr"/>
        <c:lblOffset val="100"/>
        <c:noMultiLvlLbl val="0"/>
      </c:catAx>
      <c:valAx>
        <c:axId val="509773583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0396687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5167930660888408E-2"/>
                <c:y val="0.36443148688046645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algn="ctr" rtl="0"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Throughput(M/s)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algn="ctr" rtl="0"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60745941426878"/>
          <c:y val="5.5757673147999363E-2"/>
          <c:w val="0.71263323124696087"/>
          <c:h val="9.87612772893184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direct!$D$20</c:f>
              <c:strCache>
                <c:ptCount val="1"/>
                <c:pt idx="0">
                  <c:v>update-direct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direct!$B$21:$C$32</c:f>
              <c:multiLvlStrCache>
                <c:ptCount val="12"/>
                <c:lvl>
                  <c:pt idx="0">
                    <c:v>None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None</c:v>
                  </c:pt>
                  <c:pt idx="4">
                    <c:v>Low</c:v>
                  </c:pt>
                  <c:pt idx="5">
                    <c:v>High</c:v>
                  </c:pt>
                  <c:pt idx="6">
                    <c:v>None</c:v>
                  </c:pt>
                  <c:pt idx="7">
                    <c:v>Low</c:v>
                  </c:pt>
                  <c:pt idx="8">
                    <c:v>High</c:v>
                  </c:pt>
                  <c:pt idx="9">
                    <c:v>None</c:v>
                  </c:pt>
                  <c:pt idx="10">
                    <c:v>Low</c:v>
                  </c:pt>
                  <c:pt idx="11">
                    <c:v>High</c:v>
                  </c:pt>
                </c:lvl>
                <c:lvl>
                  <c:pt idx="0">
                    <c:v>YCSB_RO</c:v>
                  </c:pt>
                  <c:pt idx="3">
                    <c:v>YCSB_RH</c:v>
                  </c:pt>
                  <c:pt idx="6">
                    <c:v>YCSB-BL</c:v>
                  </c:pt>
                  <c:pt idx="9">
                    <c:v>YCSB-WH</c:v>
                  </c:pt>
                </c:lvl>
              </c:multiLvlStrCache>
            </c:multiLvlStrRef>
          </c:cat>
          <c:val>
            <c:numRef>
              <c:f>direct!$D$21:$D$32</c:f>
              <c:numCache>
                <c:formatCode>General</c:formatCode>
                <c:ptCount val="12"/>
                <c:pt idx="0">
                  <c:v>545213</c:v>
                </c:pt>
                <c:pt idx="1">
                  <c:v>555452</c:v>
                </c:pt>
                <c:pt idx="2">
                  <c:v>799461</c:v>
                </c:pt>
                <c:pt idx="3">
                  <c:v>534723</c:v>
                </c:pt>
                <c:pt idx="4">
                  <c:v>543168</c:v>
                </c:pt>
                <c:pt idx="5">
                  <c:v>439957</c:v>
                </c:pt>
                <c:pt idx="6">
                  <c:v>502059</c:v>
                </c:pt>
                <c:pt idx="7">
                  <c:v>506977</c:v>
                </c:pt>
                <c:pt idx="8">
                  <c:v>169493</c:v>
                </c:pt>
                <c:pt idx="9">
                  <c:v>482815</c:v>
                </c:pt>
                <c:pt idx="10">
                  <c:v>487445</c:v>
                </c:pt>
                <c:pt idx="11">
                  <c:v>117227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D-1D42-857B-AFB2C3D574BA}"/>
            </c:ext>
          </c:extLst>
        </c:ser>
        <c:ser>
          <c:idx val="1"/>
          <c:order val="1"/>
          <c:tx>
            <c:strRef>
              <c:f>direct!$E$20</c:f>
              <c:strCache>
                <c:ptCount val="1"/>
                <c:pt idx="0">
                  <c:v>update-local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direct!$B$21:$C$32</c:f>
              <c:multiLvlStrCache>
                <c:ptCount val="12"/>
                <c:lvl>
                  <c:pt idx="0">
                    <c:v>None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None</c:v>
                  </c:pt>
                  <c:pt idx="4">
                    <c:v>Low</c:v>
                  </c:pt>
                  <c:pt idx="5">
                    <c:v>High</c:v>
                  </c:pt>
                  <c:pt idx="6">
                    <c:v>None</c:v>
                  </c:pt>
                  <c:pt idx="7">
                    <c:v>Low</c:v>
                  </c:pt>
                  <c:pt idx="8">
                    <c:v>High</c:v>
                  </c:pt>
                  <c:pt idx="9">
                    <c:v>None</c:v>
                  </c:pt>
                  <c:pt idx="10">
                    <c:v>Low</c:v>
                  </c:pt>
                  <c:pt idx="11">
                    <c:v>High</c:v>
                  </c:pt>
                </c:lvl>
                <c:lvl>
                  <c:pt idx="0">
                    <c:v>YCSB_RO</c:v>
                  </c:pt>
                  <c:pt idx="3">
                    <c:v>YCSB_RH</c:v>
                  </c:pt>
                  <c:pt idx="6">
                    <c:v>YCSB-BL</c:v>
                  </c:pt>
                  <c:pt idx="9">
                    <c:v>YCSB-WH</c:v>
                  </c:pt>
                </c:lvl>
              </c:multiLvlStrCache>
            </c:multiLvlStrRef>
          </c:cat>
          <c:val>
            <c:numRef>
              <c:f>direct!$E$21:$E$32</c:f>
              <c:numCache>
                <c:formatCode>General</c:formatCode>
                <c:ptCount val="12"/>
                <c:pt idx="0">
                  <c:v>538015</c:v>
                </c:pt>
                <c:pt idx="1">
                  <c:v>546782</c:v>
                </c:pt>
                <c:pt idx="2">
                  <c:v>788759</c:v>
                </c:pt>
                <c:pt idx="3">
                  <c:v>530571</c:v>
                </c:pt>
                <c:pt idx="4">
                  <c:v>539483</c:v>
                </c:pt>
                <c:pt idx="5">
                  <c:v>540387</c:v>
                </c:pt>
                <c:pt idx="6">
                  <c:v>529461</c:v>
                </c:pt>
                <c:pt idx="7">
                  <c:v>535840</c:v>
                </c:pt>
                <c:pt idx="8">
                  <c:v>401979</c:v>
                </c:pt>
                <c:pt idx="9">
                  <c:v>503415</c:v>
                </c:pt>
                <c:pt idx="10">
                  <c:v>510315</c:v>
                </c:pt>
                <c:pt idx="11">
                  <c:v>434335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6D-1D42-857B-AFB2C3D57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986047"/>
        <c:axId val="26907823"/>
      </c:barChart>
      <c:catAx>
        <c:axId val="53698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907823"/>
        <c:crosses val="autoZero"/>
        <c:auto val="1"/>
        <c:lblAlgn val="ctr"/>
        <c:lblOffset val="100"/>
        <c:noMultiLvlLbl val="0"/>
      </c:catAx>
      <c:valAx>
        <c:axId val="2690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986047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8018018018018018E-2"/>
                <c:y val="0.2664233576642335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" altLang="zh-CN"/>
                    <a:t>Throughput(M/s)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914609491381152"/>
          <c:y val="0.12454336456118167"/>
          <c:w val="0.32564730084415128"/>
          <c:h val="7.6168745330191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227474</xdr:colOff>
      <xdr:row>11</xdr:row>
      <xdr:rowOff>147256</xdr:rowOff>
    </xdr:from>
    <xdr:to>
      <xdr:col>20</xdr:col>
      <xdr:colOff>268147</xdr:colOff>
      <xdr:row>32</xdr:row>
      <xdr:rowOff>147256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BC471AB-8CC8-9F45-985E-538FD478D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622300</xdr:colOff>
      <xdr:row>50</xdr:row>
      <xdr:rowOff>0</xdr:rowOff>
    </xdr:from>
    <xdr:to>
      <xdr:col>11</xdr:col>
      <xdr:colOff>788365</xdr:colOff>
      <xdr:row>66</xdr:row>
      <xdr:rowOff>161564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881A0A8-971C-9540-8364-313E8A467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912252</xdr:colOff>
      <xdr:row>21</xdr:row>
      <xdr:rowOff>11450</xdr:rowOff>
    </xdr:from>
    <xdr:to>
      <xdr:col>16</xdr:col>
      <xdr:colOff>393521</xdr:colOff>
      <xdr:row>46</xdr:row>
      <xdr:rowOff>71550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E3AB419B-4E85-0C67-60D1-BD3F2EA76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452966</xdr:colOff>
      <xdr:row>23</xdr:row>
      <xdr:rowOff>122762</xdr:rowOff>
    </xdr:from>
    <xdr:to>
      <xdr:col>30</xdr:col>
      <xdr:colOff>203200</xdr:colOff>
      <xdr:row>32</xdr:row>
      <xdr:rowOff>152396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49BE5FB-3C82-5904-6F65-DD639DF4B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474133</xdr:colOff>
      <xdr:row>25</xdr:row>
      <xdr:rowOff>74084</xdr:rowOff>
    </xdr:from>
    <xdr:to>
      <xdr:col>14</xdr:col>
      <xdr:colOff>745066</xdr:colOff>
      <xdr:row>49</xdr:row>
      <xdr:rowOff>169334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253235-F9B6-3E9A-B92D-FC5203F2A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745068</xdr:colOff>
      <xdr:row>25</xdr:row>
      <xdr:rowOff>50798</xdr:rowOff>
    </xdr:from>
    <xdr:to>
      <xdr:col>22</xdr:col>
      <xdr:colOff>304800</xdr:colOff>
      <xdr:row>49</xdr:row>
      <xdr:rowOff>186267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B1CBCEC-0628-FC49-B18F-B0ABABC60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287867</xdr:colOff>
      <xdr:row>25</xdr:row>
      <xdr:rowOff>118533</xdr:rowOff>
    </xdr:from>
    <xdr:to>
      <xdr:col>30</xdr:col>
      <xdr:colOff>254000</xdr:colOff>
      <xdr:row>49</xdr:row>
      <xdr:rowOff>169334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1DD7F99-9612-4B0E-C476-ACA0BCE91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9</xdr:row>
      <xdr:rowOff>127000</xdr:rowOff>
    </xdr:from>
    <xdr:to>
      <xdr:col>15</xdr:col>
      <xdr:colOff>647700</xdr:colOff>
      <xdr:row>25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0F6F43F-8404-5C20-D3C8-746350FA9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146050</xdr:colOff>
      <xdr:row>16</xdr:row>
      <xdr:rowOff>88900</xdr:rowOff>
    </xdr:from>
    <xdr:to>
      <xdr:col>14</xdr:col>
      <xdr:colOff>127000</xdr:colOff>
      <xdr:row>37</xdr:row>
      <xdr:rowOff>177800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D03E85C-25BB-B148-8C8D-F882EE946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15</xdr:row>
      <xdr:rowOff>25400</xdr:rowOff>
    </xdr:from>
    <xdr:to>
      <xdr:col>13</xdr:col>
      <xdr:colOff>127000</xdr:colOff>
      <xdr:row>32</xdr:row>
      <xdr:rowOff>50800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39E107-3B19-9642-87A2-68CF2C9F4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2037-9ECA-CD4F-A080-F569908CFD3E}">
  <dimension ref="A1:J310"/>
  <sheetViews>
    <sheetView topLeftCell="A12" workbookViewId="0">
      <selection activeCell="I20" sqref="I20"/>
    </sheetView>
  </sheetViews>
  <sheetFormatPr baseColWidth="10" defaultRowHeight="16"/>
  <sheetData>
    <row r="1" spans="1:10">
      <c r="A1" s="3" t="s">
        <v>75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3" t="s">
        <v>58</v>
      </c>
      <c r="B2" s="3" t="s">
        <v>70</v>
      </c>
      <c r="C2" s="3" t="s">
        <v>67</v>
      </c>
      <c r="D2" s="3" t="s">
        <v>60</v>
      </c>
      <c r="E2" s="3" t="s">
        <v>71</v>
      </c>
      <c r="F2" s="3" t="s">
        <v>69</v>
      </c>
      <c r="G2" s="3" t="s">
        <v>72</v>
      </c>
      <c r="H2" s="3"/>
      <c r="I2" s="3"/>
      <c r="J2" s="3"/>
    </row>
    <row r="3" spans="1:10" ht="32">
      <c r="A3" s="3" t="s">
        <v>65</v>
      </c>
      <c r="B3" s="3">
        <v>1906069</v>
      </c>
      <c r="C3" s="3">
        <v>2007094</v>
      </c>
      <c r="D3" s="3">
        <v>2073275</v>
      </c>
      <c r="E3" s="3">
        <v>1896002</v>
      </c>
      <c r="F3" s="3">
        <v>1994081</v>
      </c>
      <c r="G3" s="3">
        <v>2063006</v>
      </c>
      <c r="H3" s="3"/>
      <c r="I3" s="3"/>
      <c r="J3" s="3"/>
    </row>
    <row r="4" spans="1:10">
      <c r="A4" s="3" t="s">
        <v>35</v>
      </c>
      <c r="B4" s="3">
        <v>1560071</v>
      </c>
      <c r="C4" s="3">
        <v>1800841</v>
      </c>
      <c r="D4" s="3">
        <v>1669769</v>
      </c>
      <c r="E4" s="3">
        <v>1560065</v>
      </c>
      <c r="F4" s="3">
        <v>1797424</v>
      </c>
      <c r="G4" s="3">
        <v>1663431</v>
      </c>
      <c r="H4" s="3"/>
      <c r="I4" s="3"/>
      <c r="J4" s="3"/>
    </row>
    <row r="5" spans="1:10" ht="32">
      <c r="A5" s="3" t="s">
        <v>62</v>
      </c>
      <c r="B5" s="3">
        <v>1359811</v>
      </c>
      <c r="C5" s="3">
        <v>1155662</v>
      </c>
      <c r="D5" s="3">
        <v>1475741</v>
      </c>
      <c r="E5" s="3">
        <v>1356597</v>
      </c>
      <c r="F5" s="3">
        <v>1153432</v>
      </c>
      <c r="G5" s="3">
        <v>1470085</v>
      </c>
      <c r="H5" s="3"/>
      <c r="I5" s="3"/>
      <c r="J5" s="3"/>
    </row>
    <row r="6" spans="1:10" ht="32">
      <c r="A6" s="3" t="s">
        <v>61</v>
      </c>
      <c r="B6" s="3">
        <v>1459001</v>
      </c>
      <c r="C6" s="3">
        <v>1535246</v>
      </c>
      <c r="D6" s="3">
        <v>1564954</v>
      </c>
      <c r="E6" s="3">
        <v>1444843</v>
      </c>
      <c r="F6" s="3">
        <v>1533930</v>
      </c>
      <c r="G6" s="3">
        <v>1584732</v>
      </c>
      <c r="H6" s="3"/>
      <c r="I6" s="3"/>
      <c r="J6" s="3"/>
    </row>
    <row r="7" spans="1:10">
      <c r="A7" s="3" t="s">
        <v>63</v>
      </c>
      <c r="B7" s="3">
        <v>1181383</v>
      </c>
      <c r="C7" s="3">
        <v>1045914</v>
      </c>
      <c r="D7" s="3">
        <v>1308981</v>
      </c>
      <c r="E7" s="3">
        <v>1202008</v>
      </c>
      <c r="F7" s="3">
        <v>1163887</v>
      </c>
      <c r="G7" s="3">
        <v>1312532</v>
      </c>
      <c r="H7" s="3"/>
      <c r="I7" s="3"/>
      <c r="J7" s="3"/>
    </row>
    <row r="8" spans="1:10">
      <c r="A8" s="3" t="s">
        <v>64</v>
      </c>
      <c r="B8" s="3">
        <v>643572</v>
      </c>
      <c r="C8" s="3">
        <v>599731</v>
      </c>
      <c r="D8" s="3">
        <v>669277</v>
      </c>
      <c r="E8" s="3">
        <v>650215</v>
      </c>
      <c r="F8" s="3">
        <v>590299</v>
      </c>
      <c r="G8" s="3">
        <v>671027</v>
      </c>
      <c r="H8" s="3"/>
      <c r="I8" s="3"/>
      <c r="J8" s="3"/>
    </row>
    <row r="9" spans="1:10" ht="32">
      <c r="A9" s="3" t="s">
        <v>68</v>
      </c>
      <c r="B9" s="3">
        <v>758525</v>
      </c>
      <c r="C9" s="3">
        <v>764700</v>
      </c>
      <c r="D9" s="3">
        <v>777656</v>
      </c>
      <c r="E9" s="3">
        <v>753889</v>
      </c>
      <c r="F9" s="3">
        <v>751287</v>
      </c>
      <c r="G9" s="3">
        <v>778003</v>
      </c>
      <c r="H9" s="3"/>
      <c r="I9" s="3"/>
      <c r="J9" s="3"/>
    </row>
    <row r="10" spans="1:10">
      <c r="A10" s="3" t="s">
        <v>66</v>
      </c>
      <c r="B10" s="3">
        <v>1114846</v>
      </c>
      <c r="C10" s="3">
        <v>1120239</v>
      </c>
      <c r="D10" s="3">
        <v>1163374</v>
      </c>
      <c r="E10" s="3">
        <v>1012806</v>
      </c>
      <c r="F10" s="3">
        <v>1027450</v>
      </c>
      <c r="G10" s="3">
        <v>1051266</v>
      </c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32">
      <c r="A12" s="3" t="s">
        <v>76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32">
      <c r="A13" s="3" t="s">
        <v>58</v>
      </c>
      <c r="B13" s="3" t="s">
        <v>77</v>
      </c>
      <c r="C13" s="3" t="s">
        <v>78</v>
      </c>
      <c r="D13" s="3" t="s">
        <v>79</v>
      </c>
      <c r="E13" s="3" t="s">
        <v>80</v>
      </c>
      <c r="F13" s="3"/>
      <c r="G13" s="3"/>
      <c r="H13" s="3"/>
      <c r="I13" s="3"/>
      <c r="J13" s="3"/>
    </row>
    <row r="14" spans="1:10" ht="32">
      <c r="A14" s="3" t="s">
        <v>65</v>
      </c>
      <c r="B14" s="3">
        <v>37772.317000000003</v>
      </c>
      <c r="C14" s="3">
        <v>66217</v>
      </c>
      <c r="D14" s="3">
        <v>6074.5259999999998</v>
      </c>
      <c r="E14" s="3">
        <v>13149</v>
      </c>
      <c r="F14" s="3"/>
      <c r="G14" s="3"/>
      <c r="H14" s="3"/>
      <c r="I14" s="3"/>
      <c r="J14" s="3"/>
    </row>
    <row r="15" spans="1:10">
      <c r="A15" s="3" t="s">
        <v>35</v>
      </c>
      <c r="B15" s="3">
        <v>45805.917000000001</v>
      </c>
      <c r="C15" s="3">
        <v>76882</v>
      </c>
      <c r="D15" s="3">
        <v>9053.1039999999994</v>
      </c>
      <c r="E15" s="3">
        <v>15920</v>
      </c>
      <c r="F15" s="3"/>
      <c r="G15" s="3"/>
      <c r="H15" s="3"/>
      <c r="I15" s="3"/>
      <c r="J15" s="3"/>
    </row>
    <row r="16" spans="1:10" ht="32">
      <c r="A16" s="3" t="s">
        <v>62</v>
      </c>
      <c r="B16" s="3">
        <v>51747.957000000002</v>
      </c>
      <c r="C16" s="3">
        <v>90470</v>
      </c>
      <c r="D16" s="3">
        <v>10644.99</v>
      </c>
      <c r="E16" s="3">
        <v>20972</v>
      </c>
      <c r="F16" s="3"/>
      <c r="G16" s="3"/>
      <c r="H16" s="3"/>
      <c r="I16" s="3"/>
      <c r="J16" s="3"/>
    </row>
    <row r="17" spans="1:10" ht="32">
      <c r="A17" s="3" t="s">
        <v>61</v>
      </c>
      <c r="B17" s="3">
        <v>49165.716</v>
      </c>
      <c r="C17" s="3">
        <v>84674</v>
      </c>
      <c r="D17" s="3">
        <v>9742.0689999999995</v>
      </c>
      <c r="E17" s="3">
        <v>13098</v>
      </c>
      <c r="F17" s="3"/>
      <c r="G17" s="3"/>
      <c r="H17" s="3"/>
      <c r="I17" s="3"/>
      <c r="J17" s="3"/>
    </row>
    <row r="18" spans="1:10">
      <c r="A18" s="3" t="s">
        <v>63</v>
      </c>
      <c r="B18" s="3">
        <v>57616.042999999998</v>
      </c>
      <c r="C18" s="3">
        <v>106788</v>
      </c>
      <c r="D18" s="3">
        <v>12855.637000000001</v>
      </c>
      <c r="E18" s="3">
        <v>26331</v>
      </c>
      <c r="F18" s="3"/>
      <c r="G18" s="3"/>
      <c r="H18" s="3"/>
      <c r="I18" s="3"/>
      <c r="J18" s="3"/>
    </row>
    <row r="19" spans="1:10">
      <c r="A19" s="3" t="s">
        <v>64</v>
      </c>
      <c r="B19" s="3">
        <v>98322.839000000007</v>
      </c>
      <c r="C19" s="3">
        <v>193212</v>
      </c>
      <c r="D19" s="3">
        <v>35558.665000000001</v>
      </c>
      <c r="E19" s="3">
        <v>53564</v>
      </c>
      <c r="F19" s="3"/>
      <c r="G19" s="3"/>
      <c r="H19" s="3"/>
      <c r="I19" s="3"/>
      <c r="J19" s="3"/>
    </row>
    <row r="20" spans="1:10" ht="32">
      <c r="A20" s="3" t="s">
        <v>68</v>
      </c>
      <c r="B20" s="3">
        <v>99006.217999999993</v>
      </c>
      <c r="C20" s="3">
        <v>163524</v>
      </c>
      <c r="D20" s="3">
        <v>19325.406999999999</v>
      </c>
      <c r="E20" s="3">
        <v>36144</v>
      </c>
      <c r="F20" s="3"/>
      <c r="G20" s="3"/>
      <c r="H20" s="3"/>
      <c r="I20" s="3"/>
      <c r="J20" s="3"/>
    </row>
    <row r="21" spans="1:10">
      <c r="A21" s="3" t="s">
        <v>66</v>
      </c>
      <c r="B21" s="3">
        <v>68372.59</v>
      </c>
      <c r="C21" s="3">
        <v>151504</v>
      </c>
      <c r="D21" s="3">
        <v>11773.441999999999</v>
      </c>
      <c r="E21" s="3">
        <v>28664</v>
      </c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81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 t="s">
        <v>58</v>
      </c>
      <c r="B24" s="3" t="s">
        <v>82</v>
      </c>
      <c r="C24" s="3" t="s">
        <v>83</v>
      </c>
      <c r="D24" s="3" t="s">
        <v>84</v>
      </c>
      <c r="E24" s="3" t="s">
        <v>85</v>
      </c>
      <c r="F24" s="3"/>
      <c r="G24" s="3"/>
      <c r="H24" s="3"/>
      <c r="I24" s="3"/>
      <c r="J24" s="3"/>
    </row>
    <row r="25" spans="1:10" ht="32">
      <c r="A25" s="3" t="s">
        <v>65</v>
      </c>
      <c r="B25" s="3">
        <v>10377252</v>
      </c>
      <c r="C25" s="3">
        <v>14023157</v>
      </c>
      <c r="D25" s="3">
        <v>5769357</v>
      </c>
      <c r="E25" s="3">
        <v>9048884</v>
      </c>
      <c r="F25" s="3"/>
      <c r="G25" s="3"/>
      <c r="H25" s="3"/>
      <c r="I25" s="3"/>
      <c r="J25" s="3"/>
    </row>
    <row r="26" spans="1:10">
      <c r="A26" s="3" t="s">
        <v>35</v>
      </c>
      <c r="B26" s="3">
        <v>8888380</v>
      </c>
      <c r="C26" s="3">
        <v>13026386</v>
      </c>
      <c r="D26" s="3">
        <v>5298296</v>
      </c>
      <c r="E26" s="3">
        <v>8478732</v>
      </c>
      <c r="F26" s="3"/>
      <c r="G26" s="3"/>
      <c r="H26" s="3"/>
      <c r="I26" s="3"/>
      <c r="J26" s="3"/>
    </row>
    <row r="27" spans="1:10" ht="32">
      <c r="A27" s="3" t="s">
        <v>62</v>
      </c>
      <c r="B27" s="3">
        <v>8891309</v>
      </c>
      <c r="C27" s="3">
        <v>7483066</v>
      </c>
      <c r="D27" s="3">
        <v>5307757</v>
      </c>
      <c r="E27" s="3">
        <v>3927636</v>
      </c>
      <c r="F27" s="3"/>
      <c r="G27" s="3"/>
      <c r="H27" s="3"/>
      <c r="I27" s="3"/>
      <c r="J27" s="3"/>
    </row>
    <row r="28" spans="1:10" ht="32">
      <c r="A28" s="3" t="s">
        <v>61</v>
      </c>
      <c r="B28" s="3">
        <v>6240692</v>
      </c>
      <c r="C28" s="3">
        <v>10959633</v>
      </c>
      <c r="D28" s="3">
        <v>3221180</v>
      </c>
      <c r="E28" s="3">
        <v>6141799</v>
      </c>
      <c r="F28" s="3"/>
      <c r="G28" s="3"/>
      <c r="H28" s="3"/>
      <c r="I28" s="3"/>
      <c r="J28" s="3"/>
    </row>
    <row r="29" spans="1:10">
      <c r="A29" s="3" t="s">
        <v>63</v>
      </c>
      <c r="B29" s="3">
        <v>4470561</v>
      </c>
      <c r="C29" s="3">
        <v>3963234</v>
      </c>
      <c r="D29" s="3">
        <v>2385649</v>
      </c>
      <c r="E29" s="3">
        <v>2130997</v>
      </c>
      <c r="F29" s="3"/>
      <c r="G29" s="3"/>
      <c r="H29" s="3"/>
      <c r="I29" s="3"/>
      <c r="J29" s="3"/>
    </row>
    <row r="30" spans="1:10">
      <c r="A30" s="3" t="s">
        <v>64</v>
      </c>
      <c r="B30" s="3">
        <v>5416748</v>
      </c>
      <c r="C30" s="3">
        <v>6191344</v>
      </c>
      <c r="D30" s="3">
        <v>2958843</v>
      </c>
      <c r="E30" s="3">
        <v>3195741</v>
      </c>
      <c r="F30" s="3"/>
      <c r="G30" s="3"/>
      <c r="H30" s="3"/>
      <c r="I30" s="3"/>
      <c r="J30" s="3"/>
    </row>
    <row r="31" spans="1:10" ht="32">
      <c r="A31" s="3" t="s">
        <v>68</v>
      </c>
      <c r="B31" s="3">
        <v>4649822</v>
      </c>
      <c r="C31" s="3">
        <v>4988667</v>
      </c>
      <c r="D31" s="3">
        <v>2494642</v>
      </c>
      <c r="E31" s="3">
        <v>1972644</v>
      </c>
      <c r="F31" s="3"/>
      <c r="G31" s="3"/>
      <c r="H31" s="3"/>
      <c r="I31" s="3"/>
      <c r="J31" s="3"/>
    </row>
    <row r="32" spans="1:10">
      <c r="A32" s="3" t="s">
        <v>66</v>
      </c>
      <c r="B32" s="3">
        <v>6590161</v>
      </c>
      <c r="C32" s="3">
        <v>6368512</v>
      </c>
      <c r="D32" s="3">
        <v>4009048</v>
      </c>
      <c r="E32" s="3">
        <v>1900062</v>
      </c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 t="s">
        <v>86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48">
      <c r="A35" s="3" t="s">
        <v>59</v>
      </c>
      <c r="B35" s="3" t="s">
        <v>63</v>
      </c>
      <c r="C35" s="3" t="s">
        <v>62</v>
      </c>
      <c r="D35" s="3" t="s">
        <v>73</v>
      </c>
      <c r="E35" s="3" t="s">
        <v>74</v>
      </c>
      <c r="F35" s="3" t="s">
        <v>35</v>
      </c>
      <c r="G35" s="3"/>
      <c r="H35" s="3"/>
      <c r="I35" s="3"/>
      <c r="J35" s="3"/>
    </row>
    <row r="36" spans="1:10">
      <c r="A36" s="3">
        <v>1</v>
      </c>
      <c r="B36" s="3">
        <v>118381</v>
      </c>
      <c r="C36" s="3">
        <v>122818</v>
      </c>
      <c r="D36" s="3">
        <v>77976</v>
      </c>
      <c r="E36" s="3">
        <v>77292</v>
      </c>
      <c r="F36" s="3">
        <v>129163</v>
      </c>
      <c r="G36" s="3"/>
      <c r="H36" s="3"/>
      <c r="I36" s="3"/>
      <c r="J36" s="3"/>
    </row>
    <row r="37" spans="1:10">
      <c r="A37" s="3">
        <v>2</v>
      </c>
      <c r="B37" s="3">
        <v>205560</v>
      </c>
      <c r="C37" s="3">
        <v>208779</v>
      </c>
      <c r="D37" s="3">
        <v>151315</v>
      </c>
      <c r="E37" s="3">
        <v>150653</v>
      </c>
      <c r="F37" s="3">
        <v>221785</v>
      </c>
      <c r="G37" s="3"/>
      <c r="H37" s="3"/>
      <c r="I37" s="3"/>
      <c r="J37" s="3"/>
    </row>
    <row r="38" spans="1:10">
      <c r="A38" s="3">
        <v>4</v>
      </c>
      <c r="B38" s="3">
        <v>357458</v>
      </c>
      <c r="C38" s="3">
        <v>362612</v>
      </c>
      <c r="D38" s="3">
        <v>288238</v>
      </c>
      <c r="E38" s="3">
        <v>277411</v>
      </c>
      <c r="F38" s="3">
        <v>381935</v>
      </c>
      <c r="G38" s="3"/>
      <c r="H38" s="3"/>
      <c r="I38" s="3"/>
      <c r="J38" s="3"/>
    </row>
    <row r="39" spans="1:10">
      <c r="A39" s="3">
        <v>8</v>
      </c>
      <c r="B39" s="3">
        <v>609896</v>
      </c>
      <c r="C39" s="3">
        <v>628888</v>
      </c>
      <c r="D39" s="3">
        <v>525358</v>
      </c>
      <c r="E39" s="3">
        <v>489340</v>
      </c>
      <c r="F39" s="3">
        <v>653074</v>
      </c>
      <c r="G39" s="3"/>
      <c r="H39" s="3"/>
      <c r="I39" s="3"/>
      <c r="J39" s="3"/>
    </row>
    <row r="40" spans="1:10">
      <c r="A40" s="3">
        <v>16</v>
      </c>
      <c r="B40" s="3">
        <v>981136</v>
      </c>
      <c r="C40" s="3">
        <v>889280</v>
      </c>
      <c r="D40" s="3">
        <v>865584</v>
      </c>
      <c r="E40" s="3">
        <v>874382</v>
      </c>
      <c r="F40" s="3">
        <v>1117037</v>
      </c>
      <c r="G40" s="3"/>
      <c r="H40" s="3"/>
      <c r="I40" s="3"/>
      <c r="J40" s="3"/>
    </row>
    <row r="41" spans="1:10">
      <c r="A41" s="3">
        <v>32</v>
      </c>
      <c r="B41" s="3">
        <v>1114072</v>
      </c>
      <c r="C41" s="3">
        <v>1301981</v>
      </c>
      <c r="D41" s="3">
        <v>1186184</v>
      </c>
      <c r="E41" s="3">
        <v>1309826</v>
      </c>
      <c r="F41" s="3">
        <v>1647114</v>
      </c>
      <c r="G41" s="3"/>
      <c r="H41" s="3"/>
      <c r="I41" s="3"/>
      <c r="J41" s="3"/>
    </row>
    <row r="42" spans="1:10">
      <c r="A42" s="3">
        <v>48</v>
      </c>
      <c r="B42" s="3">
        <v>1176096</v>
      </c>
      <c r="C42" s="3">
        <v>1480065</v>
      </c>
      <c r="D42" s="3">
        <v>1333628</v>
      </c>
      <c r="E42" s="3">
        <v>1519617</v>
      </c>
      <c r="F42" s="3">
        <v>1884689</v>
      </c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48">
      <c r="A44" s="3" t="s">
        <v>87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 ht="48">
      <c r="A45" s="3" t="s">
        <v>59</v>
      </c>
      <c r="B45" s="3" t="s">
        <v>63</v>
      </c>
      <c r="C45" s="3" t="s">
        <v>62</v>
      </c>
      <c r="D45" s="3" t="s">
        <v>73</v>
      </c>
      <c r="E45" s="3" t="s">
        <v>74</v>
      </c>
      <c r="F45" s="3" t="s">
        <v>35</v>
      </c>
      <c r="G45" s="3"/>
      <c r="H45" s="3"/>
      <c r="I45" s="3"/>
      <c r="J45" s="3"/>
    </row>
    <row r="46" spans="1:10">
      <c r="A46" s="3">
        <v>1</v>
      </c>
      <c r="B46" s="3">
        <v>422653</v>
      </c>
      <c r="C46" s="3">
        <v>435583</v>
      </c>
      <c r="D46" s="3">
        <v>424628</v>
      </c>
      <c r="E46" s="3">
        <v>423274</v>
      </c>
      <c r="F46" s="3">
        <v>432261</v>
      </c>
      <c r="G46" s="3"/>
      <c r="H46" s="3"/>
      <c r="I46" s="3"/>
      <c r="J46" s="3"/>
    </row>
    <row r="47" spans="1:10">
      <c r="A47" s="3">
        <v>2</v>
      </c>
      <c r="B47" s="3">
        <v>801663</v>
      </c>
      <c r="C47" s="3">
        <v>838657</v>
      </c>
      <c r="D47" s="3">
        <v>785017</v>
      </c>
      <c r="E47" s="3">
        <v>795331</v>
      </c>
      <c r="F47" s="3">
        <v>830137</v>
      </c>
      <c r="G47" s="3"/>
      <c r="H47" s="3"/>
      <c r="I47" s="3"/>
      <c r="J47" s="3"/>
    </row>
    <row r="48" spans="1:10">
      <c r="A48" s="3">
        <v>4</v>
      </c>
      <c r="B48" s="3">
        <v>1493227</v>
      </c>
      <c r="C48" s="3">
        <v>1630704</v>
      </c>
      <c r="D48" s="3">
        <v>1371217</v>
      </c>
      <c r="E48" s="3">
        <v>1466415</v>
      </c>
      <c r="F48" s="3">
        <v>1581262</v>
      </c>
      <c r="G48" s="3"/>
      <c r="H48" s="3"/>
      <c r="I48" s="3"/>
      <c r="J48" s="3"/>
    </row>
    <row r="49" spans="1:10">
      <c r="A49" s="3">
        <v>8</v>
      </c>
      <c r="B49" s="3">
        <v>2634850</v>
      </c>
      <c r="C49" s="3">
        <v>3101063</v>
      </c>
      <c r="D49" s="3">
        <v>2167123</v>
      </c>
      <c r="E49" s="3">
        <v>2549511</v>
      </c>
      <c r="F49" s="3">
        <v>2925252</v>
      </c>
      <c r="G49" s="3"/>
      <c r="H49" s="3"/>
      <c r="I49" s="3"/>
      <c r="J49" s="3"/>
    </row>
    <row r="50" spans="1:10">
      <c r="A50" s="3">
        <v>16</v>
      </c>
      <c r="B50" s="3">
        <v>3964293</v>
      </c>
      <c r="C50" s="3">
        <v>5434823</v>
      </c>
      <c r="D50" s="3">
        <v>2831186</v>
      </c>
      <c r="E50" s="3">
        <v>3928006</v>
      </c>
      <c r="F50" s="3">
        <v>5274789</v>
      </c>
      <c r="G50" s="3"/>
      <c r="H50" s="3"/>
      <c r="I50" s="3"/>
      <c r="J50" s="3"/>
    </row>
    <row r="51" spans="1:10">
      <c r="A51" s="3">
        <v>32</v>
      </c>
      <c r="B51" s="3">
        <v>4563850</v>
      </c>
      <c r="C51" s="3">
        <v>8075760</v>
      </c>
      <c r="D51" s="3">
        <v>2830904</v>
      </c>
      <c r="E51" s="3">
        <v>4579420</v>
      </c>
      <c r="F51" s="3">
        <v>7890552</v>
      </c>
      <c r="G51" s="3"/>
      <c r="H51" s="3"/>
      <c r="I51" s="3"/>
      <c r="J51" s="3"/>
    </row>
    <row r="52" spans="1:10">
      <c r="A52" s="3">
        <v>48</v>
      </c>
      <c r="B52" s="3">
        <v>4536422</v>
      </c>
      <c r="C52" s="3">
        <v>9102285</v>
      </c>
      <c r="D52" s="3">
        <v>2804558</v>
      </c>
      <c r="E52" s="3">
        <v>4529906</v>
      </c>
      <c r="F52" s="3">
        <v>9038466</v>
      </c>
      <c r="G52" s="3"/>
      <c r="H52" s="3"/>
      <c r="I52" s="3"/>
      <c r="J52" s="3"/>
    </row>
    <row r="53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48">
      <c r="A54" s="3" t="s">
        <v>88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ht="48">
      <c r="A55" s="3" t="s">
        <v>59</v>
      </c>
      <c r="B55" s="3" t="s">
        <v>63</v>
      </c>
      <c r="C55" s="3" t="s">
        <v>62</v>
      </c>
      <c r="D55" s="3" t="s">
        <v>73</v>
      </c>
      <c r="E55" s="3" t="s">
        <v>74</v>
      </c>
      <c r="F55" s="3" t="s">
        <v>35</v>
      </c>
      <c r="G55" s="3"/>
      <c r="H55" s="3"/>
      <c r="I55" s="3"/>
      <c r="J55" s="3"/>
    </row>
    <row r="56" spans="1:10">
      <c r="A56" s="3">
        <v>1</v>
      </c>
      <c r="B56" s="3">
        <v>553939</v>
      </c>
      <c r="C56" s="3">
        <v>611559</v>
      </c>
      <c r="D56" s="3">
        <v>571979</v>
      </c>
      <c r="E56" s="3">
        <v>576555</v>
      </c>
      <c r="F56" s="3">
        <v>626849</v>
      </c>
      <c r="G56" s="3"/>
      <c r="H56" s="3"/>
      <c r="I56" s="3"/>
      <c r="J56" s="3"/>
    </row>
    <row r="57" spans="1:10">
      <c r="A57" s="3">
        <v>2</v>
      </c>
      <c r="B57" s="3">
        <v>1021130</v>
      </c>
      <c r="C57" s="3">
        <v>1151964</v>
      </c>
      <c r="D57" s="3">
        <v>1029276</v>
      </c>
      <c r="E57" s="3">
        <v>1055882</v>
      </c>
      <c r="F57" s="3">
        <v>1183390</v>
      </c>
      <c r="G57" s="3"/>
      <c r="H57" s="3"/>
      <c r="I57" s="3"/>
      <c r="J57" s="3"/>
    </row>
    <row r="58" spans="1:10">
      <c r="A58" s="3">
        <v>4</v>
      </c>
      <c r="B58" s="3">
        <v>1831156</v>
      </c>
      <c r="C58" s="3">
        <v>2186556</v>
      </c>
      <c r="D58" s="3">
        <v>1758630</v>
      </c>
      <c r="E58" s="3">
        <v>1862812</v>
      </c>
      <c r="F58" s="3">
        <v>2238440</v>
      </c>
      <c r="G58" s="3"/>
      <c r="H58" s="3"/>
      <c r="I58" s="3"/>
      <c r="J58" s="3"/>
    </row>
    <row r="59" spans="1:10">
      <c r="A59" s="3">
        <v>8</v>
      </c>
      <c r="B59" s="3">
        <v>3016925</v>
      </c>
      <c r="C59" s="3">
        <v>4056909</v>
      </c>
      <c r="D59" s="3">
        <v>2709009</v>
      </c>
      <c r="E59" s="3">
        <v>3052632</v>
      </c>
      <c r="F59" s="3">
        <v>4106888</v>
      </c>
      <c r="G59" s="3"/>
      <c r="H59" s="3"/>
      <c r="I59" s="3"/>
      <c r="J59" s="3"/>
    </row>
    <row r="60" spans="1:10">
      <c r="A60" s="3">
        <v>16</v>
      </c>
      <c r="B60" s="3">
        <v>4091017</v>
      </c>
      <c r="C60" s="3">
        <v>6699252</v>
      </c>
      <c r="D60" s="3">
        <v>3479090</v>
      </c>
      <c r="E60" s="3">
        <v>4553759</v>
      </c>
      <c r="F60" s="3">
        <v>7235716</v>
      </c>
      <c r="G60" s="3"/>
      <c r="H60" s="3"/>
      <c r="I60" s="3"/>
      <c r="J60" s="3"/>
    </row>
    <row r="61" spans="1:10">
      <c r="A61" s="3">
        <v>32</v>
      </c>
      <c r="B61" s="3">
        <v>4140847</v>
      </c>
      <c r="C61" s="3">
        <v>7530435</v>
      </c>
      <c r="D61" s="3">
        <v>3560202</v>
      </c>
      <c r="E61" s="3">
        <v>5462717</v>
      </c>
      <c r="F61" s="3">
        <v>11031094</v>
      </c>
      <c r="G61" s="3"/>
      <c r="H61" s="3"/>
      <c r="I61" s="3"/>
      <c r="J61" s="3"/>
    </row>
    <row r="62" spans="1:10">
      <c r="A62" s="3">
        <v>48</v>
      </c>
      <c r="B62" s="3">
        <v>4014047</v>
      </c>
      <c r="C62" s="3">
        <v>7295481</v>
      </c>
      <c r="D62" s="3">
        <v>3445168</v>
      </c>
      <c r="E62" s="3">
        <v>5511441</v>
      </c>
      <c r="F62" s="3">
        <v>13312482</v>
      </c>
      <c r="G62" s="3"/>
      <c r="H62" s="3"/>
      <c r="I62" s="3"/>
      <c r="J62" s="3"/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>
      <c r="A310" s="3"/>
      <c r="B310" s="3"/>
      <c r="C310" s="3"/>
      <c r="D310" s="3"/>
      <c r="E310" s="3"/>
      <c r="F310" s="3"/>
      <c r="G310" s="3"/>
      <c r="H310" s="3"/>
      <c r="I310" s="3"/>
      <c r="J310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D71C-6784-A741-9CB2-8D564510C58C}">
  <dimension ref="A1:U97"/>
  <sheetViews>
    <sheetView workbookViewId="0">
      <selection activeCell="B77" sqref="B77"/>
    </sheetView>
  </sheetViews>
  <sheetFormatPr baseColWidth="10" defaultRowHeight="16"/>
  <cols>
    <col min="2" max="2" width="31.33203125" customWidth="1"/>
  </cols>
  <sheetData>
    <row r="1" spans="1:21">
      <c r="B1">
        <f>B4/B10</f>
        <v>1.3993600909901458</v>
      </c>
      <c r="C1">
        <f>C4/C10</f>
        <v>1.6075507101609567</v>
      </c>
      <c r="D1">
        <f>D4/D10</f>
        <v>1.4352813454658606</v>
      </c>
      <c r="E1">
        <f>E4/E10</f>
        <v>1.5403394134710893</v>
      </c>
      <c r="F1">
        <f>F4/F10</f>
        <v>1.7494028906516133</v>
      </c>
      <c r="G1">
        <f>G4/G10</f>
        <v>1.5823121835957787</v>
      </c>
    </row>
    <row r="2" spans="1:21">
      <c r="B2" t="s">
        <v>37</v>
      </c>
      <c r="C2" t="s">
        <v>36</v>
      </c>
      <c r="D2" t="s">
        <v>41</v>
      </c>
      <c r="E2" t="s">
        <v>38</v>
      </c>
      <c r="F2" t="s">
        <v>39</v>
      </c>
      <c r="G2" t="s">
        <v>40</v>
      </c>
      <c r="I2">
        <f>1- 1/I3</f>
        <v>0.18152438342998067</v>
      </c>
      <c r="J2">
        <f>1- 1/J3</f>
        <v>0.10276200317473927</v>
      </c>
      <c r="K2">
        <f>1- 1/K3</f>
        <v>0.19462251751456028</v>
      </c>
      <c r="L2">
        <f>1- 1/L3</f>
        <v>0.17718177512470978</v>
      </c>
      <c r="M2">
        <f>1- 1/M3</f>
        <v>9.8620366976065688E-2</v>
      </c>
      <c r="N2">
        <f>1- 1/N3</f>
        <v>0.19368581574653687</v>
      </c>
    </row>
    <row r="3" spans="1:21">
      <c r="A3" t="s">
        <v>48</v>
      </c>
      <c r="B3" cm="1">
        <f t="array" ref="B3:G10">'origin data'!B3:G10</f>
        <v>1906069</v>
      </c>
      <c r="C3">
        <v>2007094</v>
      </c>
      <c r="D3">
        <v>2073275</v>
      </c>
      <c r="E3">
        <v>1896002</v>
      </c>
      <c r="F3">
        <v>1994081</v>
      </c>
      <c r="G3">
        <v>2063006</v>
      </c>
      <c r="I3">
        <f>B3/B4</f>
        <v>1.2217834957511549</v>
      </c>
      <c r="J3">
        <f>C3/C4</f>
        <v>1.1145314883435018</v>
      </c>
      <c r="K3">
        <f>D3/D4</f>
        <v>1.2416537856434033</v>
      </c>
      <c r="L3">
        <f>E3/E4</f>
        <v>1.2153352584667947</v>
      </c>
      <c r="M3">
        <f>F3/F4</f>
        <v>1.109410467424492</v>
      </c>
      <c r="N3">
        <f>G3/G4</f>
        <v>1.2402113463077218</v>
      </c>
    </row>
    <row r="4" spans="1:21">
      <c r="A4" t="s">
        <v>34</v>
      </c>
      <c r="B4">
        <v>1560071</v>
      </c>
      <c r="C4">
        <v>1800841</v>
      </c>
      <c r="D4">
        <v>1669769</v>
      </c>
      <c r="E4">
        <v>1560065</v>
      </c>
      <c r="F4">
        <v>1797424</v>
      </c>
      <c r="G4">
        <v>1663431</v>
      </c>
      <c r="P4">
        <f>B4/B6-1</f>
        <v>6.9273427502791307E-2</v>
      </c>
      <c r="Q4">
        <f>C4/C6-1</f>
        <v>0.17299833381751206</v>
      </c>
      <c r="R4">
        <f>D4/D6-1</f>
        <v>6.6976409530248082E-2</v>
      </c>
      <c r="S4">
        <f>E4/E6-1</f>
        <v>7.9747072865356206E-2</v>
      </c>
      <c r="T4">
        <f>F4/F6-1</f>
        <v>0.17177706935779335</v>
      </c>
      <c r="U4">
        <f>G4/G6-1</f>
        <v>4.9660762829298655E-2</v>
      </c>
    </row>
    <row r="5" spans="1:21">
      <c r="A5" t="s">
        <v>52</v>
      </c>
      <c r="B5">
        <v>1359811</v>
      </c>
      <c r="C5">
        <v>1155662</v>
      </c>
      <c r="D5">
        <v>1475741</v>
      </c>
      <c r="E5">
        <v>1356597</v>
      </c>
      <c r="F5">
        <v>1153432</v>
      </c>
      <c r="G5">
        <v>1470085</v>
      </c>
      <c r="I5">
        <f>B4/B5</f>
        <v>1.1472704662633264</v>
      </c>
      <c r="J5">
        <f>C4/C5</f>
        <v>1.5582765549096536</v>
      </c>
      <c r="K5">
        <f>D4/D5</f>
        <v>1.1314783556193126</v>
      </c>
      <c r="L5">
        <f>E4/E5</f>
        <v>1.149984114663382</v>
      </c>
      <c r="M5">
        <f>F4/F5</f>
        <v>1.5583268021001671</v>
      </c>
      <c r="N5">
        <f>G4/G5</f>
        <v>1.131520286241952</v>
      </c>
    </row>
    <row r="6" spans="1:21">
      <c r="A6" t="s">
        <v>47</v>
      </c>
      <c r="B6">
        <v>1459001</v>
      </c>
      <c r="C6">
        <v>1535246</v>
      </c>
      <c r="D6">
        <v>1564954</v>
      </c>
      <c r="E6">
        <v>1444843</v>
      </c>
      <c r="F6">
        <v>1533930</v>
      </c>
      <c r="G6">
        <v>1584732</v>
      </c>
      <c r="I6">
        <f>B4/B7</f>
        <v>1.320546342718661</v>
      </c>
      <c r="J6">
        <f>C4/C7</f>
        <v>1.7217868773149609</v>
      </c>
      <c r="K6">
        <f>D4/D7</f>
        <v>1.2756250854672451</v>
      </c>
      <c r="L6">
        <f>E4/E7</f>
        <v>1.2978823768227832</v>
      </c>
      <c r="M6">
        <f>F4/F7</f>
        <v>1.544328616094174</v>
      </c>
      <c r="N6">
        <f>G4/G7</f>
        <v>1.2673451009194443</v>
      </c>
      <c r="P6">
        <f>1-B5/B6</f>
        <v>6.7984874581991428E-2</v>
      </c>
      <c r="Q6">
        <f>1-C5/C6</f>
        <v>0.24724636963717872</v>
      </c>
      <c r="R6">
        <f>1-D5/D6</f>
        <v>5.7006787419949689E-2</v>
      </c>
      <c r="S6">
        <f>1-E5/E6</f>
        <v>6.1076532190694754E-2</v>
      </c>
      <c r="T6">
        <f>1-F5/F6</f>
        <v>0.24805434407045956</v>
      </c>
      <c r="U6">
        <f>1-G5/G6</f>
        <v>7.2344724533864424E-2</v>
      </c>
    </row>
    <row r="7" spans="1:21">
      <c r="A7" t="s">
        <v>42</v>
      </c>
      <c r="B7">
        <v>1181383</v>
      </c>
      <c r="C7">
        <v>1045914</v>
      </c>
      <c r="D7">
        <v>1308981</v>
      </c>
      <c r="E7">
        <v>1202008</v>
      </c>
      <c r="F7">
        <v>1163887</v>
      </c>
      <c r="G7">
        <v>1312532</v>
      </c>
      <c r="I7">
        <f>B5/B7</f>
        <v>1.1510331535158369</v>
      </c>
      <c r="J7">
        <f>C5/C7</f>
        <v>1.1049302332696569</v>
      </c>
      <c r="K7">
        <f>D5/D7</f>
        <v>1.12739680713471</v>
      </c>
      <c r="L7">
        <f>E5/E7</f>
        <v>1.1286089610052512</v>
      </c>
      <c r="M7">
        <f>F5/F7</f>
        <v>0.9910171691925419</v>
      </c>
      <c r="N7">
        <f>G5/G7</f>
        <v>1.1200374543249232</v>
      </c>
    </row>
    <row r="8" spans="1:21">
      <c r="A8" t="s">
        <v>43</v>
      </c>
      <c r="B8">
        <v>643572</v>
      </c>
      <c r="C8">
        <v>599731</v>
      </c>
      <c r="D8">
        <v>669277</v>
      </c>
      <c r="E8">
        <v>650215</v>
      </c>
      <c r="F8">
        <v>590299</v>
      </c>
      <c r="G8">
        <v>671027</v>
      </c>
      <c r="I8">
        <f>1-B9/B10</f>
        <v>0.31961454765949737</v>
      </c>
      <c r="J8">
        <f>1-C9/C10</f>
        <v>0.31737780955671069</v>
      </c>
      <c r="K8">
        <f>1-D9/D10</f>
        <v>0.33155116067575863</v>
      </c>
      <c r="L8">
        <f>1-E9/E10</f>
        <v>0.25564323276125933</v>
      </c>
      <c r="M8">
        <f>1-F9/F10</f>
        <v>0.26878485571074018</v>
      </c>
      <c r="N8">
        <f>1-G9/G10</f>
        <v>0.25993706635618385</v>
      </c>
      <c r="P8">
        <f>B4/B10</f>
        <v>1.3993600909901458</v>
      </c>
      <c r="Q8">
        <f>C4/C10</f>
        <v>1.6075507101609567</v>
      </c>
      <c r="R8">
        <f>D4/D10</f>
        <v>1.4352813454658606</v>
      </c>
      <c r="S8">
        <f>E4/E10</f>
        <v>1.5403394134710893</v>
      </c>
      <c r="T8">
        <f>F4/F10</f>
        <v>1.7494028906516133</v>
      </c>
      <c r="U8">
        <f>G4/G10</f>
        <v>1.5823121835957787</v>
      </c>
    </row>
    <row r="9" spans="1:21">
      <c r="A9" t="s">
        <v>51</v>
      </c>
      <c r="B9">
        <v>758525</v>
      </c>
      <c r="C9">
        <v>764700</v>
      </c>
      <c r="D9">
        <v>777656</v>
      </c>
      <c r="E9">
        <v>753889</v>
      </c>
      <c r="F9">
        <v>751287</v>
      </c>
      <c r="G9">
        <v>778003</v>
      </c>
      <c r="I9">
        <f>1-B9/B10</f>
        <v>0.31961454765949737</v>
      </c>
      <c r="J9">
        <f>1-C9/C10</f>
        <v>0.31737780955671069</v>
      </c>
      <c r="K9">
        <f>1-D9/D10</f>
        <v>0.33155116067575863</v>
      </c>
      <c r="L9">
        <f>1-E9/E10</f>
        <v>0.25564323276125933</v>
      </c>
      <c r="M9">
        <f>1-F9/F10</f>
        <v>0.26878485571074018</v>
      </c>
      <c r="N9">
        <f>1-G9/G10</f>
        <v>0.25993706635618385</v>
      </c>
    </row>
    <row r="10" spans="1:21">
      <c r="A10" t="s">
        <v>44</v>
      </c>
      <c r="B10">
        <v>1114846</v>
      </c>
      <c r="C10">
        <v>1120239</v>
      </c>
      <c r="D10">
        <v>1163374</v>
      </c>
      <c r="E10">
        <v>1012806</v>
      </c>
      <c r="F10">
        <v>1027450</v>
      </c>
      <c r="G10">
        <v>1051266</v>
      </c>
      <c r="I10">
        <f>B10/B8</f>
        <v>1.7322785950911475</v>
      </c>
      <c r="J10">
        <f>C10/C8</f>
        <v>1.8679024429285795</v>
      </c>
      <c r="K10">
        <f>D10/D8</f>
        <v>1.7382548630835961</v>
      </c>
      <c r="L10">
        <f>E10/E8</f>
        <v>1.557647854940289</v>
      </c>
      <c r="M10">
        <f>F10/F8</f>
        <v>1.7405585982696905</v>
      </c>
      <c r="N10">
        <f>G10/G8</f>
        <v>1.5666523105627643</v>
      </c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P11">
        <f>1-E10/B10</f>
        <v>9.1528336649187469E-2</v>
      </c>
      <c r="Q11">
        <f>1-F10/C10</f>
        <v>8.2829646173718241E-2</v>
      </c>
      <c r="R11">
        <f>1-G10/D10</f>
        <v>9.6364539692308737E-2</v>
      </c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</row>
    <row r="38" spans="1:16">
      <c r="A38" s="3"/>
      <c r="C38" s="8" t="s">
        <v>53</v>
      </c>
      <c r="D38" s="8"/>
      <c r="E38" s="8" t="s">
        <v>27</v>
      </c>
      <c r="F38" s="8"/>
    </row>
    <row r="39" spans="1:16">
      <c r="C39" t="s">
        <v>32</v>
      </c>
      <c r="D39" s="5" t="s">
        <v>33</v>
      </c>
      <c r="E39" t="s">
        <v>32</v>
      </c>
      <c r="F39" s="5" t="s">
        <v>33</v>
      </c>
    </row>
    <row r="40" spans="1:16">
      <c r="B40" t="s">
        <v>48</v>
      </c>
      <c r="C40" cm="1">
        <f t="array" ref="C40:F47">'origin data'!B14:E21</f>
        <v>37772.317000000003</v>
      </c>
      <c r="D40">
        <v>66217</v>
      </c>
      <c r="E40">
        <v>6074.5259999999998</v>
      </c>
      <c r="F40">
        <v>13149</v>
      </c>
      <c r="H40">
        <f>1-C40/C41</f>
        <v>0.17538345537324351</v>
      </c>
      <c r="I40">
        <f>1-D40/D41</f>
        <v>0.13871907598657685</v>
      </c>
      <c r="J40">
        <f>1-E40/E41</f>
        <v>0.3290117952914271</v>
      </c>
      <c r="K40">
        <f>1-F40/F41</f>
        <v>0.17405778894472357</v>
      </c>
    </row>
    <row r="41" spans="1:16">
      <c r="B41" t="s">
        <v>34</v>
      </c>
      <c r="C41">
        <v>45805.917000000001</v>
      </c>
      <c r="D41">
        <v>76882</v>
      </c>
      <c r="E41">
        <v>9053.1039999999994</v>
      </c>
      <c r="F41">
        <v>15920</v>
      </c>
      <c r="H41">
        <f>1-C41/C44</f>
        <v>0.20497981786079955</v>
      </c>
      <c r="I41">
        <f>1-D41/D44</f>
        <v>0.28005019290556987</v>
      </c>
      <c r="J41">
        <f>1-E41/E44</f>
        <v>0.2957872099219977</v>
      </c>
      <c r="K41">
        <f>1-F41/F44</f>
        <v>0.39538946488929394</v>
      </c>
      <c r="M41">
        <f>1-C41/C42</f>
        <v>0.11482656213848208</v>
      </c>
      <c r="N41">
        <f>1-D41/D42</f>
        <v>0.15019343428760912</v>
      </c>
      <c r="O41">
        <f>1-E41/E42</f>
        <v>0.14954321234684109</v>
      </c>
      <c r="P41">
        <f>1-F41/F42</f>
        <v>0.24089261872973489</v>
      </c>
    </row>
    <row r="42" spans="1:16">
      <c r="B42" t="s">
        <v>52</v>
      </c>
      <c r="C42">
        <v>51747.957000000002</v>
      </c>
      <c r="D42">
        <v>90470</v>
      </c>
      <c r="E42">
        <v>10644.99</v>
      </c>
      <c r="F42">
        <v>20972</v>
      </c>
      <c r="H42">
        <f>1-C42/C44</f>
        <v>0.10184812587702341</v>
      </c>
      <c r="I42">
        <f>1-D42/D44</f>
        <v>0.15280743154661569</v>
      </c>
      <c r="J42">
        <f>1-E42/E44</f>
        <v>0.17195935137247575</v>
      </c>
      <c r="K42">
        <f>1-F42/F44</f>
        <v>0.20352436291823328</v>
      </c>
    </row>
    <row r="43" spans="1:16">
      <c r="B43" t="s">
        <v>47</v>
      </c>
      <c r="C43">
        <v>49165.716</v>
      </c>
      <c r="D43">
        <v>84674</v>
      </c>
      <c r="E43">
        <v>9742.0689999999995</v>
      </c>
      <c r="F43">
        <v>13098</v>
      </c>
      <c r="H43">
        <f>1-C41/C43</f>
        <v>6.8336216236533631E-2</v>
      </c>
      <c r="I43">
        <f>1-D41/D43</f>
        <v>9.2023525521411575E-2</v>
      </c>
      <c r="J43">
        <f>1-E41/E43</f>
        <v>7.0720603600734067E-2</v>
      </c>
      <c r="K43">
        <f>1-F41/F43</f>
        <v>-0.21545274087646971</v>
      </c>
      <c r="M43">
        <f>C42/C43-1</f>
        <v>5.2521171460210292E-2</v>
      </c>
      <c r="N43">
        <f>D42/D43-1</f>
        <v>6.8450764107045758E-2</v>
      </c>
      <c r="O43">
        <f>E42/E43-1</f>
        <v>9.268267346494885E-2</v>
      </c>
      <c r="P43">
        <f>F42/F43-1</f>
        <v>0.60116048251641474</v>
      </c>
    </row>
    <row r="44" spans="1:16">
      <c r="B44" t="s">
        <v>42</v>
      </c>
      <c r="C44">
        <v>57616.042999999998</v>
      </c>
      <c r="D44">
        <v>106788</v>
      </c>
      <c r="E44">
        <v>12855.637000000001</v>
      </c>
      <c r="F44">
        <v>26331</v>
      </c>
    </row>
    <row r="45" spans="1:16">
      <c r="B45" t="s">
        <v>43</v>
      </c>
      <c r="C45">
        <v>98322.839000000007</v>
      </c>
      <c r="D45">
        <v>193212</v>
      </c>
      <c r="E45">
        <v>35558.665000000001</v>
      </c>
      <c r="F45">
        <v>53564</v>
      </c>
      <c r="H45">
        <f>1-C47/C45</f>
        <v>0.30461131212860937</v>
      </c>
      <c r="I45">
        <f>1-D47/D45</f>
        <v>0.21586650932654283</v>
      </c>
      <c r="J45">
        <f>1-E47/E45</f>
        <v>0.66890089940103215</v>
      </c>
      <c r="K45">
        <f>1-F47/F45</f>
        <v>0.46486446120528713</v>
      </c>
    </row>
    <row r="46" spans="1:16">
      <c r="B46" t="s">
        <v>51</v>
      </c>
      <c r="C46">
        <v>99006.217999999993</v>
      </c>
      <c r="D46">
        <v>163524</v>
      </c>
      <c r="E46">
        <v>19325.406999999999</v>
      </c>
      <c r="F46">
        <v>36144</v>
      </c>
      <c r="H46">
        <f>1-C47/C46</f>
        <v>0.30941115233792693</v>
      </c>
      <c r="I46">
        <f>1-D47/D46</f>
        <v>7.3506029695946773E-2</v>
      </c>
      <c r="J46">
        <f>1-E47/E46</f>
        <v>0.39077909200049454</v>
      </c>
      <c r="K46">
        <f>1-F47/F46</f>
        <v>0.20694997786631253</v>
      </c>
    </row>
    <row r="47" spans="1:16">
      <c r="B47" t="s">
        <v>44</v>
      </c>
      <c r="C47">
        <v>68372.59</v>
      </c>
      <c r="D47">
        <v>151504</v>
      </c>
      <c r="E47">
        <v>11773.441999999999</v>
      </c>
      <c r="F47">
        <v>28664</v>
      </c>
      <c r="H47">
        <f>C46/C47-1</f>
        <v>0.4480396018345949</v>
      </c>
      <c r="I47">
        <f>D46/D47-1</f>
        <v>7.9337839264969956E-2</v>
      </c>
      <c r="J47">
        <f>E46/E47-1</f>
        <v>0.64144071037169925</v>
      </c>
      <c r="K47">
        <f>F46/F47-1</f>
        <v>0.26095450739603687</v>
      </c>
    </row>
    <row r="48" spans="1:16">
      <c r="B48" s="3"/>
      <c r="C48" s="3"/>
      <c r="D48" s="3"/>
      <c r="E48" s="3"/>
      <c r="F48" s="3"/>
      <c r="G48" s="3"/>
      <c r="H48" s="3"/>
      <c r="I48" s="3"/>
    </row>
    <row r="49" spans="1:9">
      <c r="B49" s="3"/>
      <c r="C49" s="3"/>
      <c r="D49" s="3"/>
      <c r="E49" s="3"/>
      <c r="F49" s="3"/>
      <c r="G49" s="3"/>
      <c r="H49" s="3"/>
      <c r="I49" s="3"/>
    </row>
    <row r="57" spans="1:9">
      <c r="A57" s="3"/>
    </row>
    <row r="58" spans="1:9">
      <c r="A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</sheetData>
  <mergeCells count="2">
    <mergeCell ref="E38:F38"/>
    <mergeCell ref="C38:D38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F990-EFFA-EF4A-9179-E0DF2B8D7939}">
  <dimension ref="A1:AI87"/>
  <sheetViews>
    <sheetView tabSelected="1" zoomScale="71" zoomScaleNormal="71" workbookViewId="0">
      <selection activeCell="H51" sqref="H51"/>
    </sheetView>
  </sheetViews>
  <sheetFormatPr baseColWidth="10" defaultRowHeight="16"/>
  <cols>
    <col min="1" max="1" width="32.83203125" customWidth="1"/>
    <col min="2" max="2" width="15.33203125" customWidth="1"/>
    <col min="3" max="3" width="20.1640625" customWidth="1"/>
    <col min="15" max="15" width="21.33203125" customWidth="1"/>
  </cols>
  <sheetData>
    <row r="1" spans="1:35">
      <c r="B1" s="8" t="s">
        <v>50</v>
      </c>
      <c r="C1" s="8"/>
      <c r="D1" s="8" t="s">
        <v>49</v>
      </c>
      <c r="E1" s="8"/>
    </row>
    <row r="2" spans="1:35" ht="48" customHeight="1">
      <c r="B2" t="s">
        <v>45</v>
      </c>
      <c r="C2" t="s">
        <v>57</v>
      </c>
      <c r="D2" t="s">
        <v>45</v>
      </c>
      <c r="E2" t="s">
        <v>57</v>
      </c>
    </row>
    <row r="3" spans="1:35">
      <c r="A3" t="s">
        <v>48</v>
      </c>
      <c r="B3" cm="1">
        <f t="array" ref="B3:E10">'origin data'!B25:E32</f>
        <v>10377252</v>
      </c>
      <c r="C3">
        <v>14023157</v>
      </c>
      <c r="D3">
        <v>5769357</v>
      </c>
      <c r="E3">
        <v>9048884</v>
      </c>
      <c r="L3">
        <f>B4/B5</f>
        <v>0.99967057718947794</v>
      </c>
      <c r="M3">
        <f t="shared" ref="M3:O3" si="0">C4/C5</f>
        <v>1.7407819201380825</v>
      </c>
      <c r="N3">
        <f t="shared" si="0"/>
        <v>0.99821751447928009</v>
      </c>
      <c r="O3">
        <f t="shared" si="0"/>
        <v>2.1587367057436078</v>
      </c>
    </row>
    <row r="4" spans="1:35">
      <c r="A4" t="s">
        <v>34</v>
      </c>
      <c r="B4">
        <v>8888380</v>
      </c>
      <c r="C4">
        <v>13026386</v>
      </c>
      <c r="D4">
        <v>5298296</v>
      </c>
      <c r="E4">
        <v>8478732</v>
      </c>
      <c r="G4">
        <f>B4/B5</f>
        <v>0.99967057718947794</v>
      </c>
      <c r="H4">
        <f t="shared" ref="H4:J4" si="1">C4/C5</f>
        <v>1.7407819201380825</v>
      </c>
      <c r="I4">
        <f t="shared" si="1"/>
        <v>0.99821751447928009</v>
      </c>
      <c r="J4">
        <f t="shared" si="1"/>
        <v>2.1587367057436078</v>
      </c>
      <c r="L4">
        <f>B4/B6</f>
        <v>1.4242619247993653</v>
      </c>
      <c r="M4">
        <f t="shared" ref="M4:O4" si="2">C4/C6</f>
        <v>1.188578668647025</v>
      </c>
      <c r="N4">
        <f t="shared" si="2"/>
        <v>1.6448307762993686</v>
      </c>
      <c r="O4">
        <f t="shared" si="2"/>
        <v>1.3804964962220352</v>
      </c>
      <c r="P4" s="3"/>
      <c r="Q4" s="3"/>
      <c r="R4" s="3"/>
      <c r="S4" s="3"/>
      <c r="T4" s="3"/>
      <c r="U4" s="3"/>
    </row>
    <row r="5" spans="1:35" ht="28">
      <c r="A5" t="s">
        <v>52</v>
      </c>
      <c r="B5">
        <v>8891309</v>
      </c>
      <c r="C5">
        <v>7483066</v>
      </c>
      <c r="D5">
        <v>5307757</v>
      </c>
      <c r="E5">
        <v>3927636</v>
      </c>
      <c r="G5">
        <f>B5/B7</f>
        <v>1.9888575505400776</v>
      </c>
      <c r="H5">
        <f t="shared" ref="H5:J5" si="3">C5/C7</f>
        <v>1.8881211656944807</v>
      </c>
      <c r="I5">
        <f t="shared" si="3"/>
        <v>2.2248692074986725</v>
      </c>
      <c r="J5">
        <f t="shared" si="3"/>
        <v>1.8430978551354131</v>
      </c>
      <c r="L5">
        <f>B5/B6</f>
        <v>1.424731263776517</v>
      </c>
      <c r="M5">
        <f t="shared" ref="M5:O5" si="4">C5/C6</f>
        <v>0.68278435965875861</v>
      </c>
      <c r="N5">
        <f t="shared" si="4"/>
        <v>1.6477678987203448</v>
      </c>
      <c r="O5">
        <f t="shared" si="4"/>
        <v>0.63949276099722574</v>
      </c>
      <c r="AD5" s="7"/>
      <c r="AE5" s="7"/>
      <c r="AF5" s="7"/>
      <c r="AG5" s="7"/>
    </row>
    <row r="6" spans="1:35" ht="48" customHeight="1">
      <c r="A6" t="s">
        <v>47</v>
      </c>
      <c r="B6">
        <v>6240692</v>
      </c>
      <c r="C6">
        <v>10959633</v>
      </c>
      <c r="D6">
        <v>3221180</v>
      </c>
      <c r="E6">
        <v>6141799</v>
      </c>
      <c r="G6">
        <f>B6/B4</f>
        <v>0.70211804625814833</v>
      </c>
      <c r="H6">
        <f>C6/C4</f>
        <v>0.84134102889320184</v>
      </c>
      <c r="I6">
        <f>D6/D4</f>
        <v>0.60796527789311883</v>
      </c>
      <c r="J6">
        <f>E6/E4</f>
        <v>0.72437706487243614</v>
      </c>
      <c r="L6">
        <f>B6/B5</f>
        <v>0.70188675255803168</v>
      </c>
      <c r="M6">
        <f t="shared" ref="M6:O6" si="5">C6/C5</f>
        <v>1.4645912517676578</v>
      </c>
      <c r="N6">
        <f t="shared" si="5"/>
        <v>0.60688158858817387</v>
      </c>
      <c r="O6">
        <f t="shared" si="5"/>
        <v>1.5637393587389463</v>
      </c>
      <c r="AD6" s="6"/>
      <c r="AE6" s="6"/>
      <c r="AF6" s="6"/>
      <c r="AG6" s="6"/>
      <c r="AH6" s="6"/>
      <c r="AI6" s="6"/>
    </row>
    <row r="7" spans="1:35">
      <c r="A7" t="s">
        <v>42</v>
      </c>
      <c r="B7">
        <v>4470561</v>
      </c>
      <c r="C7">
        <v>3963234</v>
      </c>
      <c r="D7">
        <v>2385649</v>
      </c>
      <c r="E7">
        <v>2130997</v>
      </c>
      <c r="G7">
        <f>B4/B7</f>
        <v>1.9882023754960507</v>
      </c>
      <c r="H7">
        <f t="shared" ref="H7:J7" si="6">C4/C7</f>
        <v>3.2868071882709931</v>
      </c>
      <c r="I7">
        <f t="shared" si="6"/>
        <v>2.2209034103508101</v>
      </c>
      <c r="J7">
        <f t="shared" si="6"/>
        <v>3.9787629921581309</v>
      </c>
    </row>
    <row r="8" spans="1:35" ht="48" customHeight="1">
      <c r="A8" t="s">
        <v>43</v>
      </c>
      <c r="B8">
        <v>5416748</v>
      </c>
      <c r="C8">
        <v>6191344</v>
      </c>
      <c r="D8">
        <v>2958843</v>
      </c>
      <c r="E8">
        <v>3195741</v>
      </c>
    </row>
    <row r="9" spans="1:35">
      <c r="A9" t="s">
        <v>46</v>
      </c>
      <c r="B9">
        <v>4649822</v>
      </c>
      <c r="C9">
        <v>4988667</v>
      </c>
      <c r="D9">
        <v>2494642</v>
      </c>
      <c r="E9">
        <v>1972644</v>
      </c>
    </row>
    <row r="10" spans="1:35">
      <c r="A10" t="s">
        <v>44</v>
      </c>
      <c r="B10">
        <v>6590161</v>
      </c>
      <c r="C10">
        <v>6368512</v>
      </c>
      <c r="D10">
        <v>4009048</v>
      </c>
      <c r="E10">
        <v>1900062</v>
      </c>
      <c r="G10">
        <f>B10/B8</f>
        <v>1.216626839572378</v>
      </c>
      <c r="H10">
        <f t="shared" ref="H10:J10" si="7">C10/C8</f>
        <v>1.0286154347101373</v>
      </c>
      <c r="I10">
        <f t="shared" si="7"/>
        <v>1.3549377239684566</v>
      </c>
      <c r="J10">
        <f t="shared" si="7"/>
        <v>0.59456069812916623</v>
      </c>
      <c r="L10">
        <f>C3/C10</f>
        <v>2.2019518845218475</v>
      </c>
      <c r="M10">
        <f t="shared" ref="M10:N10" si="8">D3/D10</f>
        <v>1.4390840418972284</v>
      </c>
      <c r="N10">
        <f t="shared" si="8"/>
        <v>4.7624151211907826</v>
      </c>
    </row>
    <row r="12" spans="1:35" ht="48" customHeight="1">
      <c r="G12">
        <f>B4/B6</f>
        <v>1.4242619247993653</v>
      </c>
      <c r="H12">
        <f t="shared" ref="H12:J12" si="9">C4/C6</f>
        <v>1.188578668647025</v>
      </c>
      <c r="I12">
        <f t="shared" si="9"/>
        <v>1.6448307762993686</v>
      </c>
      <c r="J12">
        <f t="shared" si="9"/>
        <v>1.3804964962220352</v>
      </c>
    </row>
    <row r="13" spans="1:35">
      <c r="G13">
        <f>B5/B6</f>
        <v>1.424731263776517</v>
      </c>
      <c r="H13">
        <f t="shared" ref="H13:J13" si="10">C5/C6</f>
        <v>0.68278435965875861</v>
      </c>
      <c r="I13">
        <f t="shared" si="10"/>
        <v>1.6477678987203448</v>
      </c>
      <c r="J13">
        <f t="shared" si="10"/>
        <v>0.63949276099722574</v>
      </c>
    </row>
    <row r="14" spans="1:35" ht="48" customHeight="1"/>
    <row r="15" spans="1:35">
      <c r="G15">
        <f>B4/B5</f>
        <v>0.99967057718947794</v>
      </c>
      <c r="H15">
        <f t="shared" ref="H15:J15" si="11">C4/C5</f>
        <v>1.7407819201380825</v>
      </c>
      <c r="I15">
        <f t="shared" si="11"/>
        <v>0.99821751447928009</v>
      </c>
      <c r="J15">
        <f t="shared" si="11"/>
        <v>2.1587367057436078</v>
      </c>
    </row>
    <row r="16" spans="1:35" ht="48" customHeight="1">
      <c r="G16">
        <f>B6/B5</f>
        <v>0.70188675255803168</v>
      </c>
      <c r="H16">
        <f t="shared" ref="H16:J16" si="12">C6/C5</f>
        <v>1.4645912517676578</v>
      </c>
      <c r="I16">
        <f t="shared" si="12"/>
        <v>0.60688158858817387</v>
      </c>
      <c r="J16">
        <f t="shared" si="12"/>
        <v>1.5637393587389463</v>
      </c>
    </row>
    <row r="17" spans="1:35">
      <c r="B17" s="3"/>
      <c r="C17" s="4"/>
      <c r="D17" s="3"/>
      <c r="E17" s="3"/>
      <c r="F17" s="4"/>
      <c r="G17" s="3"/>
    </row>
    <row r="18" spans="1: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3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3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35" ht="33">
      <c r="A27" s="3"/>
      <c r="B27" s="3"/>
      <c r="C27" s="3"/>
      <c r="D27" s="3"/>
      <c r="E27" s="3"/>
      <c r="F27" s="3"/>
      <c r="G27" s="3"/>
      <c r="H27" s="3"/>
      <c r="I27" s="3"/>
      <c r="J27" s="3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3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3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3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35">
      <c r="A32" s="3"/>
      <c r="B32" s="3"/>
      <c r="C32" s="3"/>
      <c r="D32" s="3"/>
      <c r="E32" s="3"/>
      <c r="F32" s="3"/>
      <c r="G32" s="3"/>
      <c r="H32" s="3"/>
      <c r="I32" s="3"/>
      <c r="J32" s="3"/>
    </row>
    <row r="36" spans="1:1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8" spans="1:1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</sheetData>
  <mergeCells count="3">
    <mergeCell ref="B1:C1"/>
    <mergeCell ref="Y27:AI27"/>
    <mergeCell ref="D1:E1"/>
  </mergeCells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850F-C80E-1049-8ACE-8171E12FCE46}">
  <dimension ref="A1:K74"/>
  <sheetViews>
    <sheetView zoomScale="75" workbookViewId="0">
      <selection activeCell="J17" sqref="J17"/>
    </sheetView>
  </sheetViews>
  <sheetFormatPr baseColWidth="10" defaultRowHeight="16"/>
  <sheetData>
    <row r="1" spans="1:11">
      <c r="B1" t="s">
        <v>42</v>
      </c>
      <c r="C1" t="s">
        <v>55</v>
      </c>
      <c r="D1" t="s">
        <v>54</v>
      </c>
      <c r="E1" t="s">
        <v>56</v>
      </c>
      <c r="F1" t="s">
        <v>35</v>
      </c>
    </row>
    <row r="2" spans="1:11">
      <c r="A2" s="3">
        <v>1</v>
      </c>
      <c r="B2" cm="1">
        <f t="array" ref="B2:F8">'origin data'!B36:F42</f>
        <v>118381</v>
      </c>
      <c r="C2">
        <v>122818</v>
      </c>
      <c r="D2">
        <v>77976</v>
      </c>
      <c r="E2">
        <v>77292</v>
      </c>
      <c r="F2">
        <v>129163</v>
      </c>
      <c r="H2">
        <f>C2/B2</f>
        <v>1.0374806767977969</v>
      </c>
      <c r="I2">
        <f>D2/B2</f>
        <v>0.65868678250732804</v>
      </c>
      <c r="J2">
        <f>E2/B2</f>
        <v>0.65290882827480756</v>
      </c>
      <c r="K2">
        <f>F2/B2</f>
        <v>1.0910788048757825</v>
      </c>
    </row>
    <row r="3" spans="1:11">
      <c r="A3" s="3">
        <v>2</v>
      </c>
      <c r="B3">
        <v>205560</v>
      </c>
      <c r="C3">
        <v>208779</v>
      </c>
      <c r="D3">
        <v>151315</v>
      </c>
      <c r="E3">
        <v>150653</v>
      </c>
      <c r="F3">
        <v>221785</v>
      </c>
      <c r="H3">
        <f t="shared" ref="H3:H8" si="0">C3/B3</f>
        <v>1.0156596614127262</v>
      </c>
      <c r="I3">
        <f t="shared" ref="I3:I8" si="1">D3/B3</f>
        <v>0.73611111111111116</v>
      </c>
      <c r="J3">
        <f t="shared" ref="J3:J8" si="2">E3/B3</f>
        <v>0.73289064020237404</v>
      </c>
      <c r="K3">
        <f t="shared" ref="K3:K8" si="3">F3/B3</f>
        <v>1.0789307258221443</v>
      </c>
    </row>
    <row r="4" spans="1:11">
      <c r="A4" s="3">
        <v>4</v>
      </c>
      <c r="B4">
        <v>357458</v>
      </c>
      <c r="C4">
        <v>362612</v>
      </c>
      <c r="D4">
        <v>288238</v>
      </c>
      <c r="E4">
        <v>277411</v>
      </c>
      <c r="F4">
        <v>381935</v>
      </c>
      <c r="H4">
        <f t="shared" si="0"/>
        <v>1.0144184771357754</v>
      </c>
      <c r="I4">
        <f t="shared" si="1"/>
        <v>0.80635487246054083</v>
      </c>
      <c r="J4">
        <f t="shared" si="2"/>
        <v>0.77606599936216281</v>
      </c>
      <c r="K4">
        <f t="shared" si="3"/>
        <v>1.068475177503371</v>
      </c>
    </row>
    <row r="5" spans="1:11">
      <c r="A5" s="3">
        <v>8</v>
      </c>
      <c r="B5">
        <v>609896</v>
      </c>
      <c r="C5">
        <v>628888</v>
      </c>
      <c r="D5">
        <v>525358</v>
      </c>
      <c r="E5">
        <v>489340</v>
      </c>
      <c r="F5">
        <v>653074</v>
      </c>
      <c r="H5">
        <f t="shared" si="0"/>
        <v>1.0311397352991329</v>
      </c>
      <c r="I5">
        <f t="shared" si="1"/>
        <v>0.86138948279706706</v>
      </c>
      <c r="J5">
        <f t="shared" si="2"/>
        <v>0.80233351259886931</v>
      </c>
      <c r="K5">
        <f t="shared" si="3"/>
        <v>1.0707956766399518</v>
      </c>
    </row>
    <row r="6" spans="1:11">
      <c r="A6" s="3">
        <v>16</v>
      </c>
      <c r="B6">
        <v>981136</v>
      </c>
      <c r="C6">
        <v>889280</v>
      </c>
      <c r="D6">
        <v>865584</v>
      </c>
      <c r="E6">
        <v>874382</v>
      </c>
      <c r="F6">
        <v>1117037</v>
      </c>
      <c r="H6">
        <f t="shared" si="0"/>
        <v>0.90637791294988668</v>
      </c>
      <c r="I6">
        <f t="shared" si="1"/>
        <v>0.88222631724857714</v>
      </c>
      <c r="J6">
        <f t="shared" si="2"/>
        <v>0.89119347368764368</v>
      </c>
      <c r="K6">
        <f t="shared" si="3"/>
        <v>1.1385139267135238</v>
      </c>
    </row>
    <row r="7" spans="1:11">
      <c r="A7" s="3">
        <v>32</v>
      </c>
      <c r="B7">
        <v>1114072</v>
      </c>
      <c r="C7">
        <v>1301981</v>
      </c>
      <c r="D7">
        <v>1186184</v>
      </c>
      <c r="E7">
        <v>1309826</v>
      </c>
      <c r="F7">
        <v>1647114</v>
      </c>
      <c r="H7">
        <f t="shared" si="0"/>
        <v>1.1686686318298998</v>
      </c>
      <c r="I7">
        <f t="shared" si="1"/>
        <v>1.0647283119941979</v>
      </c>
      <c r="J7">
        <f t="shared" si="2"/>
        <v>1.1757103670139812</v>
      </c>
      <c r="K7">
        <f t="shared" si="3"/>
        <v>1.4784627923509432</v>
      </c>
    </row>
    <row r="8" spans="1:11">
      <c r="A8" s="3">
        <v>48</v>
      </c>
      <c r="B8">
        <v>1176096</v>
      </c>
      <c r="C8">
        <v>1480065</v>
      </c>
      <c r="D8">
        <v>1333628</v>
      </c>
      <c r="E8">
        <v>1519617</v>
      </c>
      <c r="F8">
        <v>1884689</v>
      </c>
      <c r="H8">
        <f t="shared" si="0"/>
        <v>1.2584559423720512</v>
      </c>
      <c r="I8">
        <f t="shared" si="1"/>
        <v>1.1339448480396157</v>
      </c>
      <c r="J8">
        <f t="shared" si="2"/>
        <v>1.2920858501346828</v>
      </c>
      <c r="K8">
        <f t="shared" si="3"/>
        <v>1.6024958846896853</v>
      </c>
    </row>
    <row r="9" spans="1:11">
      <c r="A9" s="3"/>
      <c r="B9" s="3"/>
      <c r="C9" s="3"/>
      <c r="D9" s="3"/>
      <c r="E9" s="3"/>
      <c r="F9" s="3"/>
    </row>
    <row r="10" spans="1:11">
      <c r="A10" s="3"/>
      <c r="B10" s="3"/>
      <c r="C10" s="3"/>
      <c r="D10" s="3"/>
      <c r="E10" s="3"/>
      <c r="F10" s="3"/>
    </row>
    <row r="11" spans="1:11">
      <c r="A11" s="3"/>
      <c r="B11" s="3"/>
      <c r="C11" s="3"/>
      <c r="D11" s="3"/>
      <c r="E11" s="3"/>
      <c r="F11" s="3"/>
    </row>
    <row r="12" spans="1:11">
      <c r="A12" s="3"/>
      <c r="B12" s="3"/>
      <c r="C12" s="3"/>
      <c r="D12" s="3"/>
      <c r="E12" s="3"/>
      <c r="F12" s="3"/>
    </row>
    <row r="13" spans="1:11">
      <c r="A13" s="3"/>
      <c r="B13" s="3"/>
      <c r="C13" s="3"/>
      <c r="D13" s="3"/>
      <c r="E13" s="3"/>
      <c r="F13" s="3"/>
    </row>
    <row r="14" spans="1:11">
      <c r="B14" t="s">
        <v>42</v>
      </c>
      <c r="C14" t="s">
        <v>55</v>
      </c>
      <c r="D14" t="s">
        <v>54</v>
      </c>
      <c r="E14" t="s">
        <v>56</v>
      </c>
      <c r="F14" t="s">
        <v>35</v>
      </c>
    </row>
    <row r="15" spans="1:11">
      <c r="A15" s="3">
        <v>1</v>
      </c>
      <c r="B15" cm="1">
        <f t="array" ref="B15:F21">'origin data'!B46:F52</f>
        <v>422653</v>
      </c>
      <c r="C15">
        <v>435583</v>
      </c>
      <c r="D15">
        <v>424628</v>
      </c>
      <c r="E15">
        <v>423274</v>
      </c>
      <c r="F15">
        <v>432261</v>
      </c>
    </row>
    <row r="16" spans="1:11">
      <c r="A16" s="3">
        <v>2</v>
      </c>
      <c r="B16">
        <v>801663</v>
      </c>
      <c r="C16">
        <v>838657</v>
      </c>
      <c r="D16">
        <v>785017</v>
      </c>
      <c r="E16">
        <v>795331</v>
      </c>
      <c r="F16">
        <v>830137</v>
      </c>
    </row>
    <row r="17" spans="1:6">
      <c r="A17" s="3">
        <v>4</v>
      </c>
      <c r="B17">
        <v>1493227</v>
      </c>
      <c r="C17">
        <v>1630704</v>
      </c>
      <c r="D17">
        <v>1371217</v>
      </c>
      <c r="E17">
        <v>1466415</v>
      </c>
      <c r="F17">
        <v>1581262</v>
      </c>
    </row>
    <row r="18" spans="1:6">
      <c r="A18" s="3">
        <v>8</v>
      </c>
      <c r="B18">
        <v>2634850</v>
      </c>
      <c r="C18">
        <v>3101063</v>
      </c>
      <c r="D18">
        <v>2167123</v>
      </c>
      <c r="E18">
        <v>2549511</v>
      </c>
      <c r="F18">
        <v>2925252</v>
      </c>
    </row>
    <row r="19" spans="1:6">
      <c r="A19" s="3">
        <v>16</v>
      </c>
      <c r="B19">
        <v>3964293</v>
      </c>
      <c r="C19">
        <v>5434823</v>
      </c>
      <c r="D19">
        <v>2831186</v>
      </c>
      <c r="E19">
        <v>3928006</v>
      </c>
      <c r="F19">
        <v>5274789</v>
      </c>
    </row>
    <row r="20" spans="1:6">
      <c r="A20" s="3">
        <v>32</v>
      </c>
      <c r="B20">
        <v>4563850</v>
      </c>
      <c r="C20">
        <v>8075760</v>
      </c>
      <c r="D20">
        <v>2830904</v>
      </c>
      <c r="E20">
        <v>4579420</v>
      </c>
      <c r="F20">
        <v>7890552</v>
      </c>
    </row>
    <row r="21" spans="1:6">
      <c r="A21" s="3">
        <v>48</v>
      </c>
      <c r="B21">
        <v>4536422</v>
      </c>
      <c r="C21">
        <v>9102285</v>
      </c>
      <c r="D21">
        <v>2804558</v>
      </c>
      <c r="E21">
        <v>4529906</v>
      </c>
      <c r="F21">
        <v>9038466</v>
      </c>
    </row>
    <row r="23" spans="1:6">
      <c r="D23">
        <f>1-D21/B21</f>
        <v>0.38176871552073421</v>
      </c>
    </row>
    <row r="28" spans="1:6">
      <c r="B28" t="s">
        <v>42</v>
      </c>
      <c r="C28" t="s">
        <v>55</v>
      </c>
      <c r="D28" t="s">
        <v>54</v>
      </c>
      <c r="E28" t="s">
        <v>56</v>
      </c>
      <c r="F28" t="s">
        <v>35</v>
      </c>
    </row>
    <row r="29" spans="1:6">
      <c r="A29" s="3">
        <v>1</v>
      </c>
      <c r="B29" cm="1">
        <f t="array" ref="B29:F35">'origin data'!B56:F62</f>
        <v>553939</v>
      </c>
      <c r="C29">
        <v>611559</v>
      </c>
      <c r="D29">
        <v>571979</v>
      </c>
      <c r="E29">
        <v>576555</v>
      </c>
      <c r="F29">
        <v>626849</v>
      </c>
    </row>
    <row r="30" spans="1:6">
      <c r="A30" s="3">
        <v>2</v>
      </c>
      <c r="B30">
        <v>1021130</v>
      </c>
      <c r="C30">
        <v>1151964</v>
      </c>
      <c r="D30">
        <v>1029276</v>
      </c>
      <c r="E30">
        <v>1055882</v>
      </c>
      <c r="F30">
        <v>1183390</v>
      </c>
    </row>
    <row r="31" spans="1:6">
      <c r="A31" s="3">
        <v>4</v>
      </c>
      <c r="B31">
        <v>1831156</v>
      </c>
      <c r="C31">
        <v>2186556</v>
      </c>
      <c r="D31">
        <v>1758630</v>
      </c>
      <c r="E31">
        <v>1862812</v>
      </c>
      <c r="F31">
        <v>2238440</v>
      </c>
    </row>
    <row r="32" spans="1:6">
      <c r="A32" s="3">
        <v>8</v>
      </c>
      <c r="B32">
        <v>3016925</v>
      </c>
      <c r="C32">
        <v>4056909</v>
      </c>
      <c r="D32">
        <v>2709009</v>
      </c>
      <c r="E32">
        <v>3052632</v>
      </c>
      <c r="F32">
        <v>4106888</v>
      </c>
    </row>
    <row r="33" spans="1:11">
      <c r="A33" s="3">
        <v>16</v>
      </c>
      <c r="B33">
        <v>4091017</v>
      </c>
      <c r="C33">
        <v>6699252</v>
      </c>
      <c r="D33">
        <v>3479090</v>
      </c>
      <c r="E33">
        <v>4553759</v>
      </c>
      <c r="F33">
        <v>7235716</v>
      </c>
    </row>
    <row r="34" spans="1:11">
      <c r="A34" s="3">
        <v>32</v>
      </c>
      <c r="B34">
        <v>4140847</v>
      </c>
      <c r="C34">
        <v>7530435</v>
      </c>
      <c r="D34">
        <v>3560202</v>
      </c>
      <c r="E34">
        <v>5462717</v>
      </c>
      <c r="F34">
        <v>11031094</v>
      </c>
    </row>
    <row r="35" spans="1:11">
      <c r="A35" s="3">
        <v>48</v>
      </c>
      <c r="B35">
        <v>4014047</v>
      </c>
      <c r="C35">
        <v>7295481</v>
      </c>
      <c r="D35">
        <v>3445168</v>
      </c>
      <c r="E35">
        <v>5511441</v>
      </c>
      <c r="F35">
        <v>13312482</v>
      </c>
    </row>
    <row r="36" spans="1:11">
      <c r="B36">
        <f>B35/B34</f>
        <v>0.96937824556183794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F74" t="e">
        <f>F73/F59</f>
        <v>#DIV/0!</v>
      </c>
    </row>
  </sheetData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4062-22D5-9744-9EBD-F2C47532EEC3}">
  <dimension ref="A1:N10"/>
  <sheetViews>
    <sheetView workbookViewId="0">
      <selection activeCell="I27" sqref="I27"/>
    </sheetView>
  </sheetViews>
  <sheetFormatPr baseColWidth="10" defaultRowHeight="16"/>
  <sheetData>
    <row r="1" spans="1:14">
      <c r="B1" s="1" t="s">
        <v>23</v>
      </c>
      <c r="C1" s="1" t="s">
        <v>26</v>
      </c>
      <c r="D1" s="1" t="s">
        <v>25</v>
      </c>
    </row>
    <row r="2" spans="1:14">
      <c r="A2">
        <v>2</v>
      </c>
      <c r="B2">
        <v>108502</v>
      </c>
      <c r="C2">
        <v>117293</v>
      </c>
      <c r="D2">
        <v>189928</v>
      </c>
      <c r="H2">
        <f>C7*D3/D7</f>
        <v>203639.25955013107</v>
      </c>
    </row>
    <row r="3" spans="1:14">
      <c r="A3">
        <v>4</v>
      </c>
      <c r="B3">
        <v>201731</v>
      </c>
      <c r="C3">
        <v>214003</v>
      </c>
      <c r="D3">
        <v>354438</v>
      </c>
      <c r="H3">
        <f>C7*D5/D7</f>
        <v>369166.3237875193</v>
      </c>
    </row>
    <row r="4" spans="1:14">
      <c r="A4">
        <v>6</v>
      </c>
      <c r="B4">
        <v>286649</v>
      </c>
      <c r="C4">
        <v>294332</v>
      </c>
      <c r="D4">
        <v>510128</v>
      </c>
      <c r="H4">
        <f>C10*D7/D10</f>
        <v>689358.02547943755</v>
      </c>
    </row>
    <row r="5" spans="1:14">
      <c r="A5">
        <v>8</v>
      </c>
      <c r="B5">
        <v>353770</v>
      </c>
      <c r="C5">
        <v>367006</v>
      </c>
      <c r="D5">
        <v>642541</v>
      </c>
      <c r="H5">
        <f>C10*D9/D10</f>
        <v>830759.85523412761</v>
      </c>
    </row>
    <row r="6" spans="1:14">
      <c r="A6">
        <v>10</v>
      </c>
      <c r="B6">
        <v>406959</v>
      </c>
      <c r="C6">
        <v>427531</v>
      </c>
      <c r="D6">
        <v>762540</v>
      </c>
    </row>
    <row r="7" spans="1:14">
      <c r="A7">
        <v>12</v>
      </c>
      <c r="B7">
        <v>482929</v>
      </c>
      <c r="C7">
        <v>499077</v>
      </c>
      <c r="D7">
        <v>868653</v>
      </c>
      <c r="L7">
        <v>777422</v>
      </c>
      <c r="M7">
        <v>808649</v>
      </c>
      <c r="N7">
        <v>1195161</v>
      </c>
    </row>
    <row r="8" spans="1:14">
      <c r="A8">
        <v>14</v>
      </c>
      <c r="B8">
        <v>530223</v>
      </c>
      <c r="C8">
        <v>555093</v>
      </c>
      <c r="D8">
        <v>971149</v>
      </c>
      <c r="E8">
        <f>D9/B9</f>
        <v>1.7764322768624563</v>
      </c>
      <c r="F8">
        <f>D9/C9</f>
        <v>1.7570309300498828</v>
      </c>
    </row>
    <row r="9" spans="1:14">
      <c r="A9">
        <v>16</v>
      </c>
      <c r="B9">
        <v>589289</v>
      </c>
      <c r="C9">
        <v>595796</v>
      </c>
      <c r="D9">
        <v>1046832</v>
      </c>
    </row>
    <row r="10" spans="1:14">
      <c r="A10">
        <v>20</v>
      </c>
      <c r="B10">
        <v>697713</v>
      </c>
      <c r="C10">
        <v>946354</v>
      </c>
      <c r="D10">
        <v>1192491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DE17-6D68-2A4C-8F67-FC5442D8B2D8}">
  <dimension ref="A1:L40"/>
  <sheetViews>
    <sheetView topLeftCell="C9" workbookViewId="0">
      <selection activeCell="Q35" sqref="Q35"/>
    </sheetView>
  </sheetViews>
  <sheetFormatPr baseColWidth="10" defaultRowHeight="16"/>
  <cols>
    <col min="3" max="3" width="9.83203125" customWidth="1"/>
    <col min="11" max="11" width="22" customWidth="1"/>
    <col min="12" max="12" width="22.6640625" customWidth="1"/>
  </cols>
  <sheetData>
    <row r="1" spans="1:12">
      <c r="B1" s="8" t="s">
        <v>18</v>
      </c>
      <c r="C1" s="8"/>
      <c r="D1" s="8"/>
      <c r="E1" s="8" t="s">
        <v>20</v>
      </c>
      <c r="F1" s="8"/>
      <c r="G1" s="8"/>
    </row>
    <row r="2" spans="1:12">
      <c r="B2" s="8" t="s">
        <v>13</v>
      </c>
      <c r="C2" s="8"/>
      <c r="D2" s="8" t="s">
        <v>14</v>
      </c>
      <c r="E2" s="8"/>
      <c r="F2" s="8" t="s">
        <v>15</v>
      </c>
      <c r="G2" s="8"/>
      <c r="K2" t="s">
        <v>19</v>
      </c>
      <c r="L2" t="s">
        <v>18</v>
      </c>
    </row>
    <row r="3" spans="1:12">
      <c r="A3" t="s">
        <v>0</v>
      </c>
      <c r="B3">
        <v>394562</v>
      </c>
      <c r="C3">
        <v>421073</v>
      </c>
      <c r="D3">
        <v>664080</v>
      </c>
      <c r="E3">
        <v>429610</v>
      </c>
      <c r="F3">
        <v>477235</v>
      </c>
      <c r="G3">
        <v>738255</v>
      </c>
      <c r="I3" s="8" t="s">
        <v>0</v>
      </c>
      <c r="J3" t="s">
        <v>13</v>
      </c>
      <c r="K3">
        <f>E3</f>
        <v>429610</v>
      </c>
      <c r="L3">
        <f>B3</f>
        <v>394562</v>
      </c>
    </row>
    <row r="4" spans="1:12">
      <c r="A4" t="s">
        <v>5</v>
      </c>
      <c r="B4">
        <v>307774</v>
      </c>
      <c r="C4">
        <v>342701</v>
      </c>
      <c r="D4">
        <v>341385</v>
      </c>
      <c r="E4">
        <v>331657</v>
      </c>
      <c r="F4">
        <v>380829</v>
      </c>
      <c r="G4">
        <v>356116</v>
      </c>
      <c r="I4" s="8"/>
      <c r="J4" t="s">
        <v>14</v>
      </c>
      <c r="K4">
        <f>F3</f>
        <v>477235</v>
      </c>
      <c r="L4">
        <f>C3</f>
        <v>421073</v>
      </c>
    </row>
    <row r="5" spans="1:12">
      <c r="A5" t="s">
        <v>6</v>
      </c>
      <c r="B5">
        <v>198811</v>
      </c>
      <c r="C5">
        <v>189764</v>
      </c>
      <c r="D5">
        <v>191403</v>
      </c>
      <c r="E5">
        <v>211678</v>
      </c>
      <c r="F5">
        <v>189095</v>
      </c>
      <c r="G5">
        <v>198250</v>
      </c>
      <c r="I5" s="8"/>
      <c r="J5" t="s">
        <v>15</v>
      </c>
      <c r="K5">
        <f>G3</f>
        <v>738255</v>
      </c>
      <c r="L5">
        <f>D3</f>
        <v>664080</v>
      </c>
    </row>
    <row r="6" spans="1:12">
      <c r="A6" t="s">
        <v>7</v>
      </c>
      <c r="B6">
        <v>127895</v>
      </c>
      <c r="C6">
        <v>113120</v>
      </c>
      <c r="D6">
        <v>132181</v>
      </c>
      <c r="E6">
        <v>130283</v>
      </c>
      <c r="F6">
        <v>115415</v>
      </c>
      <c r="G6">
        <v>134311</v>
      </c>
      <c r="I6" s="8" t="s">
        <v>11</v>
      </c>
      <c r="J6" t="s">
        <v>13</v>
      </c>
      <c r="K6">
        <f>E4</f>
        <v>331657</v>
      </c>
      <c r="L6">
        <f>B4</f>
        <v>307774</v>
      </c>
    </row>
    <row r="7" spans="1:12">
      <c r="I7" s="8"/>
      <c r="J7" t="s">
        <v>14</v>
      </c>
      <c r="K7">
        <f>F4</f>
        <v>380829</v>
      </c>
      <c r="L7">
        <f>C4</f>
        <v>342701</v>
      </c>
    </row>
    <row r="8" spans="1:12">
      <c r="I8" s="8"/>
      <c r="J8" t="s">
        <v>15</v>
      </c>
      <c r="K8">
        <f>G4</f>
        <v>356116</v>
      </c>
      <c r="L8">
        <f>D4</f>
        <v>341385</v>
      </c>
    </row>
    <row r="9" spans="1:12">
      <c r="I9" s="10" t="s">
        <v>10</v>
      </c>
      <c r="J9" t="s">
        <v>13</v>
      </c>
      <c r="K9">
        <f>E5</f>
        <v>211678</v>
      </c>
      <c r="L9">
        <f>B5</f>
        <v>198811</v>
      </c>
    </row>
    <row r="10" spans="1:12">
      <c r="I10" s="10"/>
      <c r="J10" t="s">
        <v>14</v>
      </c>
      <c r="K10">
        <f>F5</f>
        <v>189095</v>
      </c>
      <c r="L10">
        <f>C5</f>
        <v>189764</v>
      </c>
    </row>
    <row r="11" spans="1:12">
      <c r="I11" s="10"/>
      <c r="J11" t="s">
        <v>15</v>
      </c>
      <c r="K11">
        <f>G5</f>
        <v>198250</v>
      </c>
      <c r="L11">
        <f>D5</f>
        <v>191403</v>
      </c>
    </row>
    <row r="12" spans="1:12">
      <c r="I12" s="10" t="s">
        <v>12</v>
      </c>
      <c r="J12" t="s">
        <v>13</v>
      </c>
      <c r="K12">
        <f>E6</f>
        <v>130283</v>
      </c>
      <c r="L12">
        <f>B6</f>
        <v>127895</v>
      </c>
    </row>
    <row r="13" spans="1:12">
      <c r="I13" s="10"/>
      <c r="J13" t="s">
        <v>14</v>
      </c>
      <c r="K13">
        <f>F6</f>
        <v>115415</v>
      </c>
      <c r="L13">
        <f>C6</f>
        <v>113120</v>
      </c>
    </row>
    <row r="14" spans="1:12">
      <c r="I14" s="10"/>
      <c r="J14" t="s">
        <v>15</v>
      </c>
      <c r="K14">
        <f>G6</f>
        <v>134311</v>
      </c>
      <c r="L14">
        <f>D6</f>
        <v>132181</v>
      </c>
    </row>
    <row r="16" spans="1:12">
      <c r="A16" t="s">
        <v>0</v>
      </c>
      <c r="B16" t="s">
        <v>17</v>
      </c>
      <c r="D16" t="s">
        <v>3</v>
      </c>
      <c r="E16" t="s">
        <v>4</v>
      </c>
      <c r="F16">
        <v>738255</v>
      </c>
      <c r="G16">
        <v>477235</v>
      </c>
      <c r="H16">
        <v>429610</v>
      </c>
    </row>
    <row r="17" spans="1:8">
      <c r="A17" t="s">
        <v>5</v>
      </c>
      <c r="B17" t="s">
        <v>17</v>
      </c>
      <c r="D17" t="s">
        <v>3</v>
      </c>
      <c r="E17" t="s">
        <v>4</v>
      </c>
      <c r="F17">
        <v>356116</v>
      </c>
      <c r="G17">
        <v>380829</v>
      </c>
      <c r="H17">
        <v>331657</v>
      </c>
    </row>
    <row r="18" spans="1:8">
      <c r="A18" t="s">
        <v>6</v>
      </c>
      <c r="B18" t="s">
        <v>17</v>
      </c>
      <c r="D18" t="s">
        <v>3</v>
      </c>
      <c r="E18" t="s">
        <v>4</v>
      </c>
      <c r="F18">
        <v>198250</v>
      </c>
      <c r="G18">
        <v>189095</v>
      </c>
      <c r="H18">
        <v>211678</v>
      </c>
    </row>
    <row r="19" spans="1:8">
      <c r="A19" t="s">
        <v>7</v>
      </c>
      <c r="B19" t="s">
        <v>17</v>
      </c>
      <c r="D19" t="s">
        <v>3</v>
      </c>
      <c r="E19" t="s">
        <v>4</v>
      </c>
      <c r="F19">
        <v>134311</v>
      </c>
      <c r="G19">
        <v>115415</v>
      </c>
      <c r="H19">
        <v>130283</v>
      </c>
    </row>
    <row r="20" spans="1:8">
      <c r="A20" t="s">
        <v>0</v>
      </c>
      <c r="B20" t="s">
        <v>17</v>
      </c>
      <c r="D20" t="s">
        <v>3</v>
      </c>
      <c r="E20" t="s">
        <v>4</v>
      </c>
      <c r="F20">
        <v>664080</v>
      </c>
      <c r="G20">
        <v>421073</v>
      </c>
      <c r="H20">
        <v>394562</v>
      </c>
    </row>
    <row r="21" spans="1:8">
      <c r="A21" t="s">
        <v>5</v>
      </c>
      <c r="B21" t="s">
        <v>17</v>
      </c>
      <c r="D21" t="s">
        <v>3</v>
      </c>
      <c r="E21" t="s">
        <v>4</v>
      </c>
      <c r="F21">
        <v>341385</v>
      </c>
      <c r="G21">
        <v>342701</v>
      </c>
      <c r="H21">
        <v>307774</v>
      </c>
    </row>
    <row r="22" spans="1:8">
      <c r="A22" t="s">
        <v>6</v>
      </c>
      <c r="B22" t="s">
        <v>17</v>
      </c>
      <c r="D22" t="s">
        <v>3</v>
      </c>
      <c r="E22" t="s">
        <v>4</v>
      </c>
      <c r="F22">
        <v>191403</v>
      </c>
      <c r="G22">
        <v>189764</v>
      </c>
      <c r="H22">
        <v>198811</v>
      </c>
    </row>
    <row r="23" spans="1:8">
      <c r="A23" t="s">
        <v>7</v>
      </c>
      <c r="B23" t="s">
        <v>17</v>
      </c>
      <c r="D23" t="s">
        <v>3</v>
      </c>
      <c r="E23" t="s">
        <v>4</v>
      </c>
      <c r="F23">
        <v>132181</v>
      </c>
      <c r="G23">
        <v>113120</v>
      </c>
      <c r="H23">
        <v>127895</v>
      </c>
    </row>
    <row r="28" spans="1:8">
      <c r="C28">
        <f>H16</f>
        <v>429610</v>
      </c>
      <c r="D28">
        <f>G16</f>
        <v>477235</v>
      </c>
      <c r="E28">
        <f>F16</f>
        <v>738255</v>
      </c>
    </row>
    <row r="29" spans="1:8">
      <c r="C29">
        <f t="shared" ref="C29:C34" si="0">H17</f>
        <v>331657</v>
      </c>
      <c r="D29">
        <f t="shared" ref="D29:D35" si="1">G17</f>
        <v>380829</v>
      </c>
      <c r="E29">
        <f t="shared" ref="E29:E35" si="2">F17</f>
        <v>356116</v>
      </c>
    </row>
    <row r="30" spans="1:8">
      <c r="C30">
        <f t="shared" si="0"/>
        <v>211678</v>
      </c>
      <c r="D30">
        <f t="shared" si="1"/>
        <v>189095</v>
      </c>
      <c r="E30">
        <f t="shared" si="2"/>
        <v>198250</v>
      </c>
    </row>
    <row r="31" spans="1:8">
      <c r="C31">
        <f t="shared" si="0"/>
        <v>130283</v>
      </c>
      <c r="D31">
        <f t="shared" si="1"/>
        <v>115415</v>
      </c>
      <c r="E31">
        <f t="shared" si="2"/>
        <v>134311</v>
      </c>
    </row>
    <row r="32" spans="1:8">
      <c r="C32">
        <f t="shared" si="0"/>
        <v>394562</v>
      </c>
      <c r="D32">
        <f t="shared" si="1"/>
        <v>421073</v>
      </c>
      <c r="E32">
        <f t="shared" si="2"/>
        <v>664080</v>
      </c>
      <c r="F32">
        <v>429610</v>
      </c>
      <c r="G32">
        <v>477235</v>
      </c>
      <c r="H32">
        <v>738255</v>
      </c>
    </row>
    <row r="33" spans="3:8">
      <c r="C33">
        <f>H21</f>
        <v>307774</v>
      </c>
      <c r="D33">
        <f t="shared" si="1"/>
        <v>342701</v>
      </c>
      <c r="E33">
        <f t="shared" si="2"/>
        <v>341385</v>
      </c>
      <c r="F33">
        <v>331657</v>
      </c>
      <c r="G33">
        <v>380829</v>
      </c>
      <c r="H33">
        <v>356116</v>
      </c>
    </row>
    <row r="34" spans="3:8">
      <c r="C34">
        <f t="shared" si="0"/>
        <v>198811</v>
      </c>
      <c r="D34">
        <f t="shared" si="1"/>
        <v>189764</v>
      </c>
      <c r="E34">
        <f t="shared" si="2"/>
        <v>191403</v>
      </c>
      <c r="F34">
        <v>211678</v>
      </c>
      <c r="G34">
        <v>189095</v>
      </c>
      <c r="H34">
        <v>198250</v>
      </c>
    </row>
    <row r="35" spans="3:8">
      <c r="C35">
        <f>H23</f>
        <v>127895</v>
      </c>
      <c r="D35">
        <f t="shared" si="1"/>
        <v>113120</v>
      </c>
      <c r="E35">
        <f t="shared" si="2"/>
        <v>132181</v>
      </c>
      <c r="F35">
        <v>130283</v>
      </c>
      <c r="G35">
        <v>115415</v>
      </c>
      <c r="H35">
        <v>134311</v>
      </c>
    </row>
    <row r="37" spans="3:8">
      <c r="C37">
        <f>1-C32/C28</f>
        <v>8.1580968785642805E-2</v>
      </c>
      <c r="D37">
        <f t="shared" ref="D37:E37" si="3">1-D32/D28</f>
        <v>0.11768206439175666</v>
      </c>
      <c r="E37">
        <f t="shared" si="3"/>
        <v>0.10047341365788243</v>
      </c>
    </row>
    <row r="38" spans="3:8">
      <c r="C38">
        <f t="shared" ref="C38:E38" si="4">1-C33/C29</f>
        <v>7.201114404339426E-2</v>
      </c>
      <c r="D38">
        <f t="shared" si="4"/>
        <v>0.10011842585517383</v>
      </c>
      <c r="E38">
        <f t="shared" si="4"/>
        <v>4.1365734760583583E-2</v>
      </c>
    </row>
    <row r="39" spans="3:8">
      <c r="C39">
        <f t="shared" ref="C39:E39" si="5">1-C34/C30</f>
        <v>6.0785721709388785E-2</v>
      </c>
      <c r="D39">
        <f t="shared" si="5"/>
        <v>-3.5379042280334616E-3</v>
      </c>
      <c r="E39">
        <f t="shared" si="5"/>
        <v>3.4537200504413668E-2</v>
      </c>
    </row>
    <row r="40" spans="3:8">
      <c r="C40">
        <f t="shared" ref="C40:E40" si="6">1-C35/C31</f>
        <v>1.8329329229446634E-2</v>
      </c>
      <c r="D40">
        <f t="shared" si="6"/>
        <v>1.988476367889791E-2</v>
      </c>
      <c r="E40">
        <f t="shared" si="6"/>
        <v>1.5858715965185288E-2</v>
      </c>
    </row>
  </sheetData>
  <mergeCells count="9">
    <mergeCell ref="I6:I8"/>
    <mergeCell ref="I9:I11"/>
    <mergeCell ref="I12:I14"/>
    <mergeCell ref="E1:G1"/>
    <mergeCell ref="B1:D1"/>
    <mergeCell ref="B2:C2"/>
    <mergeCell ref="D2:E2"/>
    <mergeCell ref="F2:G2"/>
    <mergeCell ref="I3:I5"/>
  </mergeCells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23F1-1DBA-6D4B-965F-0CFEC6AAD821}">
  <dimension ref="A1:K32"/>
  <sheetViews>
    <sheetView topLeftCell="A5" workbookViewId="0">
      <selection activeCell="B21" sqref="B21:B23"/>
    </sheetView>
  </sheetViews>
  <sheetFormatPr baseColWidth="10" defaultRowHeight="16"/>
  <sheetData>
    <row r="1" spans="1:11">
      <c r="A1" s="2" t="s">
        <v>0</v>
      </c>
      <c r="B1" s="2" t="s">
        <v>17</v>
      </c>
      <c r="C1" s="2"/>
      <c r="D1" s="2" t="s">
        <v>2</v>
      </c>
      <c r="E1" s="2" t="s">
        <v>1</v>
      </c>
      <c r="F1" s="2">
        <v>788759</v>
      </c>
      <c r="G1" s="2">
        <v>546782</v>
      </c>
      <c r="H1" s="2">
        <v>538015</v>
      </c>
      <c r="I1" s="2">
        <v>788759</v>
      </c>
      <c r="J1" s="2">
        <v>546782</v>
      </c>
      <c r="K1" s="2">
        <v>538015</v>
      </c>
    </row>
    <row r="2" spans="1:11">
      <c r="A2" s="2" t="s">
        <v>0</v>
      </c>
      <c r="B2" s="2" t="s">
        <v>17</v>
      </c>
      <c r="C2" s="2"/>
      <c r="D2" s="2" t="s">
        <v>2</v>
      </c>
      <c r="E2" s="2" t="s">
        <v>16</v>
      </c>
      <c r="F2" s="2">
        <v>799461</v>
      </c>
      <c r="G2" s="2">
        <v>555452</v>
      </c>
      <c r="H2" s="2">
        <v>545213</v>
      </c>
      <c r="I2" s="2">
        <v>799461</v>
      </c>
      <c r="J2" s="2">
        <v>555452</v>
      </c>
      <c r="K2" s="2">
        <v>545213</v>
      </c>
    </row>
    <row r="3" spans="1:11">
      <c r="A3" s="2" t="s">
        <v>5</v>
      </c>
      <c r="B3" s="2" t="s">
        <v>17</v>
      </c>
      <c r="C3" s="2"/>
      <c r="D3" s="2" t="s">
        <v>2</v>
      </c>
      <c r="E3" s="2" t="s">
        <v>1</v>
      </c>
      <c r="F3" s="2">
        <v>540387</v>
      </c>
      <c r="G3" s="2">
        <v>539483</v>
      </c>
      <c r="H3" s="2">
        <v>530571</v>
      </c>
      <c r="I3" s="2">
        <v>632556</v>
      </c>
      <c r="J3" s="2">
        <v>539550</v>
      </c>
      <c r="K3" s="2">
        <v>530572</v>
      </c>
    </row>
    <row r="4" spans="1:11">
      <c r="A4" s="2" t="s">
        <v>5</v>
      </c>
      <c r="B4" s="2" t="s">
        <v>17</v>
      </c>
      <c r="C4" s="2"/>
      <c r="D4" s="2" t="s">
        <v>2</v>
      </c>
      <c r="E4" s="2" t="s">
        <v>16</v>
      </c>
      <c r="F4" s="2">
        <v>439957</v>
      </c>
      <c r="G4" s="2">
        <v>543168</v>
      </c>
      <c r="H4" s="2">
        <v>534723</v>
      </c>
      <c r="I4" s="2">
        <v>571232</v>
      </c>
      <c r="J4" s="2">
        <v>543237</v>
      </c>
      <c r="K4" s="2">
        <v>534725</v>
      </c>
    </row>
    <row r="5" spans="1:11">
      <c r="A5" s="2" t="s">
        <v>6</v>
      </c>
      <c r="B5" s="2" t="s">
        <v>17</v>
      </c>
      <c r="C5" s="2"/>
      <c r="D5" s="2" t="s">
        <v>2</v>
      </c>
      <c r="E5" s="2" t="s">
        <v>1</v>
      </c>
      <c r="F5" s="2">
        <v>401979</v>
      </c>
      <c r="G5" s="2">
        <v>535840</v>
      </c>
      <c r="H5" s="2">
        <v>529461</v>
      </c>
      <c r="I5" s="2">
        <v>540308</v>
      </c>
      <c r="J5" s="2">
        <v>536006</v>
      </c>
      <c r="K5" s="2">
        <v>529463</v>
      </c>
    </row>
    <row r="6" spans="1:11">
      <c r="A6" s="2" t="s">
        <v>6</v>
      </c>
      <c r="B6" s="2" t="s">
        <v>17</v>
      </c>
      <c r="C6" s="2"/>
      <c r="D6" s="2" t="s">
        <v>2</v>
      </c>
      <c r="E6" s="2" t="s">
        <v>16</v>
      </c>
      <c r="F6" s="2">
        <v>169493</v>
      </c>
      <c r="G6" s="2">
        <v>506977</v>
      </c>
      <c r="H6" s="2">
        <v>502059</v>
      </c>
      <c r="I6" s="2">
        <v>390026</v>
      </c>
      <c r="J6" s="2">
        <v>507433</v>
      </c>
      <c r="K6" s="2">
        <v>502065</v>
      </c>
    </row>
    <row r="7" spans="1:11">
      <c r="A7" s="2" t="s">
        <v>7</v>
      </c>
      <c r="B7" s="2" t="s">
        <v>17</v>
      </c>
      <c r="C7" s="2"/>
      <c r="D7" s="2" t="s">
        <v>2</v>
      </c>
      <c r="E7" s="2" t="s">
        <v>1</v>
      </c>
      <c r="F7" s="2">
        <v>434335</v>
      </c>
      <c r="G7" s="2">
        <v>510315</v>
      </c>
      <c r="H7" s="2">
        <v>503415</v>
      </c>
      <c r="I7" s="2">
        <v>568237</v>
      </c>
      <c r="J7" s="2">
        <v>510452</v>
      </c>
      <c r="K7" s="2">
        <v>503422</v>
      </c>
    </row>
    <row r="8" spans="1:11">
      <c r="A8" s="2" t="s">
        <v>7</v>
      </c>
      <c r="B8" s="2" t="s">
        <v>17</v>
      </c>
      <c r="C8" s="2"/>
      <c r="D8" s="2" t="s">
        <v>2</v>
      </c>
      <c r="E8" s="2" t="s">
        <v>16</v>
      </c>
      <c r="F8" s="2">
        <v>117227</v>
      </c>
      <c r="G8" s="2">
        <v>487445</v>
      </c>
      <c r="H8" s="2">
        <v>482815</v>
      </c>
      <c r="I8" s="2">
        <v>359357</v>
      </c>
      <c r="J8" s="2">
        <v>488438</v>
      </c>
      <c r="K8" s="2">
        <v>482832</v>
      </c>
    </row>
    <row r="20" spans="2:5">
      <c r="D20" t="s">
        <v>22</v>
      </c>
      <c r="E20" t="s">
        <v>21</v>
      </c>
    </row>
    <row r="21" spans="2:5">
      <c r="B21" s="8" t="s">
        <v>28</v>
      </c>
      <c r="C21" t="s">
        <v>8</v>
      </c>
      <c r="D21">
        <v>545213</v>
      </c>
      <c r="E21">
        <v>538015</v>
      </c>
    </row>
    <row r="22" spans="2:5">
      <c r="B22" s="8"/>
      <c r="C22" t="s">
        <v>24</v>
      </c>
      <c r="D22">
        <v>555452</v>
      </c>
      <c r="E22">
        <v>546782</v>
      </c>
    </row>
    <row r="23" spans="2:5">
      <c r="B23" s="8"/>
      <c r="C23" t="s">
        <v>9</v>
      </c>
      <c r="D23">
        <v>799461</v>
      </c>
      <c r="E23">
        <v>788759</v>
      </c>
    </row>
    <row r="24" spans="2:5">
      <c r="B24" s="8" t="s">
        <v>29</v>
      </c>
      <c r="C24" t="s">
        <v>8</v>
      </c>
      <c r="D24">
        <v>534723</v>
      </c>
      <c r="E24">
        <v>530571</v>
      </c>
    </row>
    <row r="25" spans="2:5">
      <c r="B25" s="8"/>
      <c r="C25" t="s">
        <v>24</v>
      </c>
      <c r="D25">
        <v>543168</v>
      </c>
      <c r="E25">
        <v>539483</v>
      </c>
    </row>
    <row r="26" spans="2:5">
      <c r="B26" s="8"/>
      <c r="C26" t="s">
        <v>9</v>
      </c>
      <c r="D26">
        <v>439957</v>
      </c>
      <c r="E26">
        <v>540387</v>
      </c>
    </row>
    <row r="27" spans="2:5">
      <c r="B27" s="8" t="s">
        <v>30</v>
      </c>
      <c r="C27" t="s">
        <v>8</v>
      </c>
      <c r="D27">
        <f>H6</f>
        <v>502059</v>
      </c>
      <c r="E27">
        <v>529461</v>
      </c>
    </row>
    <row r="28" spans="2:5">
      <c r="B28" s="8"/>
      <c r="C28" t="s">
        <v>24</v>
      </c>
      <c r="D28">
        <f>G6</f>
        <v>506977</v>
      </c>
      <c r="E28">
        <v>535840</v>
      </c>
    </row>
    <row r="29" spans="2:5">
      <c r="B29" s="8"/>
      <c r="C29" t="s">
        <v>9</v>
      </c>
      <c r="D29">
        <f>F6</f>
        <v>169493</v>
      </c>
      <c r="E29">
        <v>401979</v>
      </c>
    </row>
    <row r="30" spans="2:5">
      <c r="B30" s="8" t="s">
        <v>31</v>
      </c>
      <c r="C30" t="s">
        <v>8</v>
      </c>
      <c r="D30">
        <f>H8</f>
        <v>482815</v>
      </c>
      <c r="E30">
        <v>503415</v>
      </c>
    </row>
    <row r="31" spans="2:5">
      <c r="B31" s="8"/>
      <c r="C31" t="s">
        <v>24</v>
      </c>
      <c r="D31">
        <f>G8</f>
        <v>487445</v>
      </c>
      <c r="E31">
        <v>510315</v>
      </c>
    </row>
    <row r="32" spans="2:5">
      <c r="B32" s="8"/>
      <c r="C32" t="s">
        <v>9</v>
      </c>
      <c r="D32">
        <f>F8</f>
        <v>117227</v>
      </c>
      <c r="E32">
        <v>434335</v>
      </c>
    </row>
  </sheetData>
  <autoFilter ref="A1:K8" xr:uid="{B0A623F1-1DBA-6D4B-965F-0CFEC6AAD821}"/>
  <mergeCells count="4">
    <mergeCell ref="B21:B23"/>
    <mergeCell ref="B24:B26"/>
    <mergeCell ref="B27:B29"/>
    <mergeCell ref="B30:B32"/>
  </mergeCells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BF1A-D956-7E4F-BC66-039D8D45B7EF}">
  <dimension ref="A1"/>
  <sheetViews>
    <sheetView topLeftCell="C1" zoomScale="84" zoomScaleNormal="84" workbookViewId="0">
      <selection activeCell="U17" sqref="U17"/>
    </sheetView>
  </sheetViews>
  <sheetFormatPr baseColWidth="10" defaultRowHeight="16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origin data</vt:lpstr>
      <vt:lpstr>tpcc48</vt:lpstr>
      <vt:lpstr>ycsb48</vt:lpstr>
      <vt:lpstr>scal</vt:lpstr>
      <vt:lpstr>tpcc</vt:lpstr>
      <vt:lpstr>dramsize</vt:lpstr>
      <vt:lpstr>direct</vt:lpstr>
      <vt:lpstr>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2022-02-05T13:32:29Z</dcterms:created>
  <dcterms:modified xsi:type="dcterms:W3CDTF">2023-07-25T07:15:24Z</dcterms:modified>
</cp:coreProperties>
</file>