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hieu\Documents\MATLAB\"/>
    </mc:Choice>
  </mc:AlternateContent>
  <bookViews>
    <workbookView xWindow="0" yWindow="0" windowWidth="16380" windowHeight="8196"/>
  </bookViews>
  <sheets>
    <sheet name="Feuil1" sheetId="1" r:id="rId1"/>
    <sheet name="Feuil2" sheetId="2" r:id="rId2"/>
    <sheet name="Feuil3" sheetId="3" r:id="rId3"/>
  </sheets>
  <calcPr calcId="152511" iterateDelta="1E-4"/>
</workbook>
</file>

<file path=xl/calcChain.xml><?xml version="1.0" encoding="utf-8"?>
<calcChain xmlns="http://schemas.openxmlformats.org/spreadsheetml/2006/main">
  <c r="G179" i="1" l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5" i="1"/>
  <c r="G164" i="1"/>
  <c r="G163" i="1"/>
  <c r="G162" i="1"/>
  <c r="G161" i="1"/>
  <c r="G159" i="1"/>
  <c r="G157" i="1"/>
  <c r="G156" i="1"/>
  <c r="G155" i="1"/>
  <c r="G153" i="1"/>
  <c r="G151" i="1"/>
  <c r="G149" i="1"/>
  <c r="G147" i="1"/>
  <c r="G145" i="1"/>
  <c r="G143" i="1"/>
  <c r="G141" i="1"/>
  <c r="G139" i="1"/>
  <c r="G138" i="1"/>
  <c r="G137" i="1"/>
  <c r="G136" i="1"/>
  <c r="G135" i="1"/>
  <c r="G134" i="1"/>
  <c r="G132" i="1"/>
  <c r="G131" i="1"/>
  <c r="G130" i="1"/>
  <c r="G129" i="1"/>
  <c r="G127" i="1"/>
  <c r="G126" i="1"/>
  <c r="G125" i="1"/>
  <c r="G123" i="1"/>
  <c r="G121" i="1"/>
  <c r="G120" i="1"/>
  <c r="G119" i="1"/>
  <c r="G118" i="1"/>
  <c r="G117" i="1"/>
  <c r="G116" i="1"/>
  <c r="G115" i="1"/>
  <c r="G114" i="1"/>
  <c r="G113" i="1"/>
  <c r="G111" i="1"/>
  <c r="G110" i="1"/>
  <c r="G109" i="1"/>
  <c r="G108" i="1"/>
  <c r="G107" i="1"/>
  <c r="G106" i="1"/>
  <c r="G104" i="1"/>
  <c r="G103" i="1"/>
  <c r="G102" i="1"/>
  <c r="G100" i="1"/>
  <c r="G99" i="1"/>
  <c r="G98" i="1"/>
  <c r="G96" i="1"/>
  <c r="G95" i="1"/>
  <c r="G94" i="1"/>
  <c r="G92" i="1"/>
  <c r="G90" i="1"/>
  <c r="G89" i="1"/>
  <c r="G87" i="1"/>
  <c r="G86" i="1"/>
  <c r="G85" i="1"/>
  <c r="G84" i="1"/>
  <c r="G83" i="1"/>
  <c r="G82" i="1"/>
  <c r="G81" i="1"/>
  <c r="G78" i="1"/>
  <c r="G76" i="1"/>
  <c r="G73" i="1"/>
  <c r="G71" i="1" l="1"/>
  <c r="G70" i="1"/>
  <c r="G69" i="1"/>
  <c r="G68" i="1"/>
  <c r="G67" i="1"/>
  <c r="G65" i="1"/>
  <c r="G64" i="1"/>
  <c r="G63" i="1"/>
  <c r="G62" i="1"/>
  <c r="G61" i="1"/>
  <c r="G60" i="1"/>
  <c r="G58" i="1"/>
  <c r="G57" i="1"/>
  <c r="G56" i="1"/>
  <c r="G55" i="1"/>
  <c r="G54" i="1"/>
  <c r="G53" i="1"/>
  <c r="G52" i="1"/>
  <c r="G51" i="1"/>
  <c r="G49" i="1"/>
  <c r="G47" i="1"/>
  <c r="G46" i="1"/>
  <c r="G45" i="1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22" i="3"/>
  <c r="G34" i="1" l="1"/>
  <c r="G33" i="1"/>
  <c r="G32" i="1"/>
  <c r="G31" i="1"/>
  <c r="G30" i="1"/>
  <c r="G29" i="1"/>
  <c r="G28" i="1"/>
  <c r="G27" i="1"/>
  <c r="G26" i="1"/>
  <c r="G25" i="1"/>
  <c r="G24" i="1"/>
  <c r="G22" i="1"/>
  <c r="G19" i="1"/>
  <c r="G21" i="1"/>
  <c r="G20" i="1"/>
  <c r="G18" i="1"/>
  <c r="G17" i="1"/>
  <c r="G16" i="1"/>
  <c r="G15" i="1"/>
  <c r="G14" i="1"/>
  <c r="G13" i="1"/>
  <c r="G12" i="1"/>
  <c r="G11" i="1"/>
  <c r="G10" i="1"/>
  <c r="G9" i="1"/>
  <c r="G7" i="1"/>
  <c r="G6" i="1"/>
  <c r="G4" i="1"/>
  <c r="G2" i="1"/>
  <c r="M155" i="2" l="1"/>
  <c r="M154" i="2"/>
  <c r="M153" i="2"/>
  <c r="M152" i="2"/>
  <c r="M150" i="2"/>
  <c r="M149" i="2"/>
  <c r="M148" i="2"/>
  <c r="M147" i="2"/>
  <c r="E78" i="2"/>
  <c r="E77" i="2"/>
  <c r="E76" i="2"/>
  <c r="E75" i="2"/>
  <c r="E74" i="2"/>
  <c r="E73" i="2"/>
  <c r="E69" i="2"/>
  <c r="E68" i="2"/>
  <c r="E67" i="2"/>
  <c r="E66" i="2"/>
  <c r="E65" i="2"/>
  <c r="E64" i="2"/>
  <c r="E55" i="2"/>
  <c r="E54" i="2"/>
  <c r="E53" i="2"/>
  <c r="E52" i="2"/>
  <c r="E51" i="2"/>
  <c r="E50" i="2"/>
  <c r="E49" i="2"/>
  <c r="E48" i="2"/>
  <c r="E47" i="2"/>
  <c r="H43" i="2"/>
  <c r="E43" i="2"/>
  <c r="H42" i="2"/>
  <c r="E42" i="2"/>
  <c r="H41" i="2"/>
  <c r="E41" i="2"/>
  <c r="H40" i="2"/>
  <c r="H39" i="2"/>
  <c r="E39" i="2"/>
  <c r="H38" i="2"/>
  <c r="E38" i="2"/>
  <c r="H37" i="2"/>
  <c r="E37" i="2"/>
  <c r="H36" i="2"/>
  <c r="E36" i="2"/>
  <c r="H35" i="2"/>
  <c r="E35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O20" i="2"/>
  <c r="E20" i="2"/>
  <c r="E19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M57" i="1"/>
  <c r="M56" i="1"/>
  <c r="M55" i="1"/>
  <c r="M54" i="1"/>
  <c r="M53" i="1"/>
  <c r="M51" i="1"/>
</calcChain>
</file>

<file path=xl/sharedStrings.xml><?xml version="1.0" encoding="utf-8"?>
<sst xmlns="http://schemas.openxmlformats.org/spreadsheetml/2006/main" count="1054" uniqueCount="317">
  <si>
    <t>Day</t>
  </si>
  <si>
    <t>Experiment</t>
  </si>
  <si>
    <t>Core configuration</t>
  </si>
  <si>
    <t>Start time of the measurement</t>
  </si>
  <si>
    <t>Start Cell</t>
  </si>
  <si>
    <t>End cell</t>
  </si>
  <si>
    <t>Reactor Period (s) onsite</t>
  </si>
  <si>
    <t>Reactor Period (s) matlab</t>
  </si>
  <si>
    <t>Rho (cents) on site</t>
  </si>
  <si>
    <t>Rho (cents) matlab</t>
  </si>
  <si>
    <t>Reactor Tank Average Temperature</t>
  </si>
  <si>
    <t>Test section temperature (average)</t>
  </si>
  <si>
    <t>Test section inlet temperature average</t>
  </si>
  <si>
    <t>Test section outlet temperature average</t>
  </si>
  <si>
    <t>Loop water flow rate</t>
  </si>
  <si>
    <t>05 25 16</t>
  </si>
  <si>
    <t>Reactor excess reactivity</t>
  </si>
  <si>
    <t>333 pins</t>
  </si>
  <si>
    <t>16h55</t>
  </si>
  <si>
    <t>critical height : 25.91 "</t>
  </si>
  <si>
    <t>17h20</t>
  </si>
  <si>
    <t>-</t>
  </si>
  <si>
    <t>332 pins - (-7,-7)</t>
  </si>
  <si>
    <t>17h57</t>
  </si>
  <si>
    <t>Reactor period : sub critical</t>
  </si>
  <si>
    <t>331 pins - (7,7)</t>
  </si>
  <si>
    <t>18h45</t>
  </si>
  <si>
    <t>331 pins + (7,7) -(0,0)</t>
  </si>
  <si>
    <t>19h05</t>
  </si>
  <si>
    <t>332 pins + (-7,-7)</t>
  </si>
  <si>
    <t>19h28</t>
  </si>
  <si>
    <t>06 03 16</t>
  </si>
  <si>
    <t>Reactor excess reactivity - Temperature coeff</t>
  </si>
  <si>
    <t>332 pins</t>
  </si>
  <si>
    <t>10h01</t>
  </si>
  <si>
    <t>10h24</t>
  </si>
  <si>
    <t>10h45</t>
  </si>
  <si>
    <t>11h07</t>
  </si>
  <si>
    <t>11h38</t>
  </si>
  <si>
    <t>12h06</t>
  </si>
  <si>
    <t>12h45</t>
  </si>
  <si>
    <t>13h30</t>
  </si>
  <si>
    <t>14h06</t>
  </si>
  <si>
    <t>14h45</t>
  </si>
  <si>
    <t>15h47</t>
  </si>
  <si>
    <t>16h41 (16h55)</t>
  </si>
  <si>
    <t>Moderator Temperature Feedback</t>
  </si>
  <si>
    <t>14h57 - 15h15</t>
  </si>
  <si>
    <t>17h38-17h57</t>
  </si>
  <si>
    <t>07 22 16</t>
  </si>
  <si>
    <t>9h34</t>
  </si>
  <si>
    <t>9h55</t>
  </si>
  <si>
    <t>10h16</t>
  </si>
  <si>
    <t>10h40</t>
  </si>
  <si>
    <t>11h14</t>
  </si>
  <si>
    <t>11h49</t>
  </si>
  <si>
    <t>12h24</t>
  </si>
  <si>
    <t>13h01</t>
  </si>
  <si>
    <t>13h35</t>
  </si>
  <si>
    <t>14h14</t>
  </si>
  <si>
    <t>14h54</t>
  </si>
  <si>
    <t>06 28 17</t>
  </si>
  <si>
    <t>Reactor Period - test section</t>
  </si>
  <si>
    <t>405 + (10,8)</t>
  </si>
  <si>
    <t>15h29</t>
  </si>
  <si>
    <t>DATA RECORD NOT ACTIVATED THAT DAY</t>
  </si>
  <si>
    <t>Critical height : 33.08</t>
  </si>
  <si>
    <t>406 + (-10,-8)</t>
  </si>
  <si>
    <t>17h45</t>
  </si>
  <si>
    <t>Critical height : 30.72</t>
  </si>
  <si>
    <t>17h49</t>
  </si>
  <si>
    <t>407 + (-8,10)</t>
  </si>
  <si>
    <t>18h11</t>
  </si>
  <si>
    <t>Critical height : 29.3</t>
  </si>
  <si>
    <t>18h15</t>
  </si>
  <si>
    <t>408 + (8, -10)</t>
  </si>
  <si>
    <t>18h35</t>
  </si>
  <si>
    <t>Critical height : 27.74</t>
  </si>
  <si>
    <t>06 29 17</t>
  </si>
  <si>
    <t>407 - (0,6)</t>
  </si>
  <si>
    <t>12h42</t>
  </si>
  <si>
    <t>407 - (6,-6)</t>
  </si>
  <si>
    <t>12h54</t>
  </si>
  <si>
    <t>15h08</t>
  </si>
  <si>
    <t>2-2.7</t>
  </si>
  <si>
    <t>86.5 (89.1 to 84.7)</t>
  </si>
  <si>
    <t>Critical height with heated test section: 27.37</t>
  </si>
  <si>
    <t>15h54-16h14</t>
  </si>
  <si>
    <t>85 to 83</t>
  </si>
  <si>
    <t>07 18 17</t>
  </si>
  <si>
    <t>15h12</t>
  </si>
  <si>
    <t>15h52</t>
  </si>
  <si>
    <t>16h09</t>
  </si>
  <si>
    <t>16h27</t>
  </si>
  <si>
    <t>16h47</t>
  </si>
  <si>
    <t>17h06</t>
  </si>
  <si>
    <t>17h34 to 18h09</t>
  </si>
  <si>
    <t>77 to 77.7</t>
  </si>
  <si>
    <t>120.5 to 103</t>
  </si>
  <si>
    <t>124 to 105</t>
  </si>
  <si>
    <t>116.8 to 101.1</t>
  </si>
  <si>
    <t>07 19 17</t>
  </si>
  <si>
    <t>08 28 17</t>
  </si>
  <si>
    <t>10 18 17</t>
  </si>
  <si>
    <t>14h53</t>
  </si>
  <si>
    <t>Critical height : 28.10</t>
  </si>
  <si>
    <t>15h50</t>
  </si>
  <si>
    <t>Critical height : 28.26</t>
  </si>
  <si>
    <t>16h12</t>
  </si>
  <si>
    <t>16h41</t>
  </si>
  <si>
    <t>Critical height : 28.42</t>
  </si>
  <si>
    <t>10 20 17</t>
  </si>
  <si>
    <t>Critical height : 28.07</t>
  </si>
  <si>
    <t>10h46</t>
  </si>
  <si>
    <t>11h28</t>
  </si>
  <si>
    <t>11h42</t>
  </si>
  <si>
    <t>12h13</t>
  </si>
  <si>
    <t>12h25</t>
  </si>
  <si>
    <t>12h52</t>
  </si>
  <si>
    <t>13h07</t>
  </si>
  <si>
    <t>13h25</t>
  </si>
  <si>
    <t>Critical height : 28.35</t>
  </si>
  <si>
    <t>14h11</t>
  </si>
  <si>
    <t>14h12</t>
  </si>
  <si>
    <t>14h22</t>
  </si>
  <si>
    <t>10 25 17</t>
  </si>
  <si>
    <t>10h25</t>
  </si>
  <si>
    <t>Critical height : 27.97</t>
  </si>
  <si>
    <t>10h51</t>
  </si>
  <si>
    <t>10h52</t>
  </si>
  <si>
    <t>11h12</t>
  </si>
  <si>
    <t>11h31</t>
  </si>
  <si>
    <t>Critical height : 28.04</t>
  </si>
  <si>
    <t>12h03</t>
  </si>
  <si>
    <t>12h04</t>
  </si>
  <si>
    <t>12h16</t>
  </si>
  <si>
    <t>12h23</t>
  </si>
  <si>
    <t>Critical height : 28.21</t>
  </si>
  <si>
    <t>12h56</t>
  </si>
  <si>
    <t>12h57</t>
  </si>
  <si>
    <t>13h09</t>
  </si>
  <si>
    <t>13h14</t>
  </si>
  <si>
    <t>13h41</t>
  </si>
  <si>
    <t>13h42</t>
  </si>
  <si>
    <t>13h47</t>
  </si>
  <si>
    <t>13h50</t>
  </si>
  <si>
    <t>407 -(0,-3)</t>
  </si>
  <si>
    <t>10 27 17</t>
  </si>
  <si>
    <t>14h16</t>
  </si>
  <si>
    <t>14h35</t>
  </si>
  <si>
    <t>11 14 17</t>
  </si>
  <si>
    <t>10h50</t>
  </si>
  <si>
    <t>Critical height : 30.00</t>
  </si>
  <si>
    <t>11h11</t>
  </si>
  <si>
    <t>11h20</t>
  </si>
  <si>
    <t>11h26</t>
  </si>
  <si>
    <t>Critical height : 29.92</t>
  </si>
  <si>
    <t>12h15</t>
  </si>
  <si>
    <t>12h31</t>
  </si>
  <si>
    <t>12h33</t>
  </si>
  <si>
    <t>12h34</t>
  </si>
  <si>
    <t>12h35</t>
  </si>
  <si>
    <t>13h28</t>
  </si>
  <si>
    <t>14h03</t>
  </si>
  <si>
    <t>14h57</t>
  </si>
  <si>
    <t>15h18</t>
  </si>
  <si>
    <t>16h37</t>
  </si>
  <si>
    <t>17h17</t>
  </si>
  <si>
    <t>11 22 17</t>
  </si>
  <si>
    <t>10h37</t>
  </si>
  <si>
    <t>Crit height 29.88</t>
  </si>
  <si>
    <t>10h48</t>
  </si>
  <si>
    <t>12 12 17</t>
  </si>
  <si>
    <t>11h27</t>
  </si>
  <si>
    <t>11h50</t>
  </si>
  <si>
    <t>12h30</t>
  </si>
  <si>
    <t>13h05</t>
  </si>
  <si>
    <t>13h40</t>
  </si>
  <si>
    <t>14h15</t>
  </si>
  <si>
    <t>15h30</t>
  </si>
  <si>
    <t>15h45</t>
  </si>
  <si>
    <t>15h46</t>
  </si>
  <si>
    <t>17h08</t>
  </si>
  <si>
    <t>17h09</t>
  </si>
  <si>
    <t>10/18-20/2017</t>
  </si>
  <si>
    <t>Measurement</t>
  </si>
  <si>
    <t>rho -</t>
  </si>
  <si>
    <t>rho +</t>
  </si>
  <si>
    <t>FLOW RATE (GPM)</t>
  </si>
  <si>
    <t>rho (cents)</t>
  </si>
  <si>
    <t>Reactor average temp</t>
  </si>
  <si>
    <t>Inlet average temp</t>
  </si>
  <si>
    <t>Outlet average temp</t>
  </si>
  <si>
    <t>Delta T inlet-outlet</t>
  </si>
  <si>
    <t>delta T inlet during measurement</t>
  </si>
  <si>
    <t>RHO ON SITE</t>
  </si>
  <si>
    <t>ln2=</t>
  </si>
  <si>
    <t>TEMPERATURE COEFFICIENT OF REACTIVITY (TEST SECTION)</t>
  </si>
  <si>
    <t>DAY</t>
  </si>
  <si>
    <t>2.6 gpm</t>
  </si>
  <si>
    <t>5.7 gpm</t>
  </si>
  <si>
    <t>7.2 gpm</t>
  </si>
  <si>
    <t>9.4 gpm</t>
  </si>
  <si>
    <t>13.0 gpm</t>
  </si>
  <si>
    <t>15h36</t>
  </si>
  <si>
    <t>18h10</t>
  </si>
  <si>
    <t>18h27</t>
  </si>
  <si>
    <t>19h01</t>
  </si>
  <si>
    <t>19h22</t>
  </si>
  <si>
    <t>19h39</t>
  </si>
  <si>
    <t>14h43</t>
  </si>
  <si>
    <t>16h04</t>
  </si>
  <si>
    <t>16h07</t>
  </si>
  <si>
    <t>Number of cells</t>
  </si>
  <si>
    <t>val(:,:,1) =</t>
  </si>
  <si>
    <t xml:space="preserve">        1037        1539        1539</t>
  </si>
  <si>
    <t>val(:,:,2) =</t>
  </si>
  <si>
    <t xml:space="preserve">        4644        2648        2943</t>
  </si>
  <si>
    <t>val(:,:,3) =</t>
  </si>
  <si>
    <t xml:space="preserve">        8902        3916        4212</t>
  </si>
  <si>
    <t>val(:,:,4) =</t>
  </si>
  <si>
    <t xml:space="preserve">       10108        5406        5669</t>
  </si>
  <si>
    <t>val(:,:,5) =</t>
  </si>
  <si>
    <t xml:space="preserve">           0        7230        7714</t>
  </si>
  <si>
    <t>val(:,:,6) =</t>
  </si>
  <si>
    <t xml:space="preserve">           0        8945        9849</t>
  </si>
  <si>
    <t>val(:,:,7) =</t>
  </si>
  <si>
    <t xml:space="preserve">           0       11305       12049</t>
  </si>
  <si>
    <t>val(:,:,8) =</t>
  </si>
  <si>
    <t xml:space="preserve">           0       13961       17782</t>
  </si>
  <si>
    <t>val(:,:,9) =</t>
  </si>
  <si>
    <t xml:space="preserve">           0       16349       16526</t>
  </si>
  <si>
    <t>val(:,:,10) =</t>
  </si>
  <si>
    <t xml:space="preserve">           0       18757       18779</t>
  </si>
  <si>
    <t>val(:,:,11) =</t>
  </si>
  <si>
    <t xml:space="preserve">           0       23420       21825</t>
  </si>
  <si>
    <t>val(:,:,12) =</t>
  </si>
  <si>
    <t xml:space="preserve">           0       28349           0</t>
  </si>
  <si>
    <t>val(:,:,13) =</t>
  </si>
  <si>
    <t xml:space="preserve">           0       20012           0</t>
  </si>
  <si>
    <t>val(:,:,14) =</t>
  </si>
  <si>
    <t xml:space="preserve">           0       29727           0</t>
  </si>
  <si>
    <t>END TIME</t>
  </si>
  <si>
    <t xml:space="preserve">         812        1409        1409</t>
  </si>
  <si>
    <t xml:space="preserve">        4460        2443        2794</t>
  </si>
  <si>
    <t xml:space="preserve">        8543        3579        4056</t>
  </si>
  <si>
    <t xml:space="preserve">        9975        5105        5503</t>
  </si>
  <si>
    <t xml:space="preserve">           0        6923        7521</t>
  </si>
  <si>
    <t xml:space="preserve">           0        8619        9611</t>
  </si>
  <si>
    <t xml:space="preserve">           0       10944       11748</t>
  </si>
  <si>
    <t xml:space="preserve">           0       13516       14072</t>
  </si>
  <si>
    <t xml:space="preserve">           0       15744       16026</t>
  </si>
  <si>
    <t xml:space="preserve">           0       18050       18049</t>
  </si>
  <si>
    <t xml:space="preserve">           0       22073       20751</t>
  </si>
  <si>
    <t xml:space="preserve">           0       25020           0</t>
  </si>
  <si>
    <t xml:space="preserve">           0       18832           0</t>
  </si>
  <si>
    <t xml:space="preserve">           0       28444           0</t>
  </si>
  <si>
    <t>START TIME</t>
  </si>
  <si>
    <t>1 1 1</t>
  </si>
  <si>
    <t>1 2 1</t>
  </si>
  <si>
    <t>1 3 1</t>
  </si>
  <si>
    <t>exp</t>
  </si>
  <si>
    <t>SHEET1</t>
  </si>
  <si>
    <t>SHEET2</t>
  </si>
  <si>
    <t>SHEET 3</t>
  </si>
  <si>
    <t>Reactor excess reactivity - test section</t>
  </si>
  <si>
    <t>Test section temperature profile</t>
  </si>
  <si>
    <t>Moderator temperature feedback</t>
  </si>
  <si>
    <t>ramp up 300s</t>
  </si>
  <si>
    <t>ramp up 200s</t>
  </si>
  <si>
    <t>19h09</t>
  </si>
  <si>
    <t>19h19</t>
  </si>
  <si>
    <t>14h48</t>
  </si>
  <si>
    <t>15h39</t>
  </si>
  <si>
    <t>Reactor excess reactivity - Test section Temperature coeff</t>
  </si>
  <si>
    <t>14h52</t>
  </si>
  <si>
    <t>15h11</t>
  </si>
  <si>
    <t>15h32</t>
  </si>
  <si>
    <t>16h11</t>
  </si>
  <si>
    <t>16h34</t>
  </si>
  <si>
    <t>16h53</t>
  </si>
  <si>
    <t>Reactor excess reactivity - Test section</t>
  </si>
  <si>
    <t>Critical height : 29.80</t>
  </si>
  <si>
    <t>Dynamic flowrate</t>
  </si>
  <si>
    <t>ramp up 100s</t>
  </si>
  <si>
    <t>ramp down 200s</t>
  </si>
  <si>
    <t>Critical height : 29.20</t>
  </si>
  <si>
    <t>16h58</t>
  </si>
  <si>
    <t>17h16</t>
  </si>
  <si>
    <t>Critical height : 29.04</t>
  </si>
  <si>
    <t>Critical height : 28.95</t>
  </si>
  <si>
    <t>17h33</t>
  </si>
  <si>
    <t>ramp down 300s</t>
  </si>
  <si>
    <t>17h35</t>
  </si>
  <si>
    <t>17h</t>
  </si>
  <si>
    <t>10h47</t>
  </si>
  <si>
    <t>ramp up 600s</t>
  </si>
  <si>
    <t>Crit height 29.41</t>
  </si>
  <si>
    <t>with initialization at 3200</t>
  </si>
  <si>
    <t>11h15</t>
  </si>
  <si>
    <t>11h16</t>
  </si>
  <si>
    <t>Crit height 29.51</t>
  </si>
  <si>
    <t>11h59</t>
  </si>
  <si>
    <t>Crit height 26.8</t>
  </si>
  <si>
    <t>sinus 60 s P</t>
  </si>
  <si>
    <t>12h00</t>
  </si>
  <si>
    <t>12h10</t>
  </si>
  <si>
    <t>sinus 120 s P</t>
  </si>
  <si>
    <t>12h46</t>
  </si>
  <si>
    <t>Crit height 27.05</t>
  </si>
  <si>
    <t>13h17</t>
  </si>
  <si>
    <t>sinus 240s P</t>
  </si>
  <si>
    <t>Crit height 27.10</t>
  </si>
  <si>
    <t>13h54</t>
  </si>
  <si>
    <t>15h00</t>
  </si>
  <si>
    <t>15h21</t>
  </si>
  <si>
    <t>15h55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</si>
</sst>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6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1" fontId="1" fillId="0" borderId="5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2" fontId="0" fillId="0" borderId="5" xfId="0" applyNumberFormat="1" applyBorder="1" applyAlignment="1">
      <alignment horizontal="center"/>
    </xf>
    <xf numFmtId="0" fontId="0" fillId="0" borderId="0" xfId="0" applyBorder="1"/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0" xfId="0" applyFont="1" applyBorder="1" applyAlignment="1"/>
    <xf numFmtId="11" fontId="1" fillId="0" borderId="2" xfId="0" applyNumberFormat="1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3" fillId="0" borderId="0" xfId="0" applyFont="1" applyBorder="1" applyAlignment="1"/>
    <xf numFmtId="0" fontId="0" fillId="0" borderId="7" xfId="0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3" borderId="23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Feuil2!$H$130</c:f>
              <c:strCache>
                <c:ptCount val="1"/>
                <c:pt idx="0">
                  <c:v>7.2 gpm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diamond"/>
            <c:size val="4"/>
          </c:marker>
          <c:xVal>
            <c:numRef>
              <c:f>(Feuil2!$J$130,Feuil2!$J$132:$J$133,Feuil2!$J$135)</c:f>
              <c:numCache>
                <c:formatCode>0.00</c:formatCode>
                <c:ptCount val="4"/>
                <c:pt idx="0">
                  <c:v>97.502504816955707</c:v>
                </c:pt>
                <c:pt idx="1">
                  <c:v>118.779342723005</c:v>
                </c:pt>
                <c:pt idx="2">
                  <c:v>127.777685950413</c:v>
                </c:pt>
                <c:pt idx="3">
                  <c:v>142.80945273631801</c:v>
                </c:pt>
              </c:numCache>
            </c:numRef>
          </c:xVal>
          <c:yVal>
            <c:numRef>
              <c:f>(Feuil2!$I$130,Feuil2!$I$132:$I$133,Feuil2!$I$135)</c:f>
              <c:numCache>
                <c:formatCode>0.00</c:formatCode>
                <c:ptCount val="4"/>
                <c:pt idx="0">
                  <c:v>2.2659374769270402</c:v>
                </c:pt>
                <c:pt idx="1">
                  <c:v>5.02377667604578</c:v>
                </c:pt>
                <c:pt idx="2">
                  <c:v>6.3997946782787798</c:v>
                </c:pt>
                <c:pt idx="3">
                  <c:v>9.1307858503198105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Feuil2!$H$138</c:f>
              <c:strCache>
                <c:ptCount val="1"/>
                <c:pt idx="0">
                  <c:v>13.0 gpm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4"/>
          </c:marker>
          <c:xVal>
            <c:numRef>
              <c:f>(Feuil2!$J$138:$J$140,Feuil2!$J$144)</c:f>
              <c:numCache>
                <c:formatCode>0.00</c:formatCode>
                <c:ptCount val="4"/>
                <c:pt idx="0">
                  <c:v>80.512704918032796</c:v>
                </c:pt>
                <c:pt idx="1">
                  <c:v>100.686556169429</c:v>
                </c:pt>
                <c:pt idx="2">
                  <c:v>115.453183520599</c:v>
                </c:pt>
                <c:pt idx="3">
                  <c:v>138.18156862745101</c:v>
                </c:pt>
              </c:numCache>
            </c:numRef>
          </c:xVal>
          <c:yVal>
            <c:numRef>
              <c:f>(Feuil2!$I$138:$I$140,Feuil2!$I$144)</c:f>
              <c:numCache>
                <c:formatCode>0.00</c:formatCode>
                <c:ptCount val="4"/>
                <c:pt idx="0">
                  <c:v>2.7121930846469802</c:v>
                </c:pt>
                <c:pt idx="1">
                  <c:v>4.64220523949942</c:v>
                </c:pt>
                <c:pt idx="2">
                  <c:v>6.5528878777506598</c:v>
                </c:pt>
                <c:pt idx="3">
                  <c:v>9.3218831970372307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18352"/>
        <c:axId val="575419136"/>
      </c:scatterChart>
      <c:valAx>
        <c:axId val="575418352"/>
        <c:scaling>
          <c:orientation val="minMax"/>
          <c:min val="6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Loop inlet temperature (F)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75419136"/>
        <c:crossesAt val="0"/>
        <c:crossBetween val="midCat"/>
      </c:valAx>
      <c:valAx>
        <c:axId val="5754191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Excess reactivity (cents)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75418352"/>
        <c:crossesAt val="0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diamond"/>
            <c:size val="4"/>
          </c:marker>
          <c:xVal>
            <c:numRef>
              <c:f>Feuil2!$W$26:$W$53</c:f>
              <c:numCache>
                <c:formatCode>0.00</c:formatCode>
                <c:ptCount val="28"/>
                <c:pt idx="0">
                  <c:v>51.046450617284002</c:v>
                </c:pt>
                <c:pt idx="1">
                  <c:v>51.666374269005999</c:v>
                </c:pt>
                <c:pt idx="2">
                  <c:v>54.394148380354999</c:v>
                </c:pt>
                <c:pt idx="3">
                  <c:v>55</c:v>
                </c:pt>
                <c:pt idx="4">
                  <c:v>55.700139470014001</c:v>
                </c:pt>
                <c:pt idx="5">
                  <c:v>58.070022371364701</c:v>
                </c:pt>
                <c:pt idx="6">
                  <c:v>59.256349206349199</c:v>
                </c:pt>
                <c:pt idx="7">
                  <c:v>60</c:v>
                </c:pt>
                <c:pt idx="8">
                  <c:v>60.629674796747999</c:v>
                </c:pt>
                <c:pt idx="9">
                  <c:v>62.233060109289703</c:v>
                </c:pt>
                <c:pt idx="10">
                  <c:v>64</c:v>
                </c:pt>
                <c:pt idx="11">
                  <c:v>65.7</c:v>
                </c:pt>
                <c:pt idx="12">
                  <c:v>66.47</c:v>
                </c:pt>
                <c:pt idx="13">
                  <c:v>68.22</c:v>
                </c:pt>
                <c:pt idx="14">
                  <c:v>70</c:v>
                </c:pt>
                <c:pt idx="15">
                  <c:v>70.62</c:v>
                </c:pt>
                <c:pt idx="16">
                  <c:v>72.48</c:v>
                </c:pt>
                <c:pt idx="17">
                  <c:v>75</c:v>
                </c:pt>
                <c:pt idx="18">
                  <c:v>75.23</c:v>
                </c:pt>
                <c:pt idx="19">
                  <c:v>77.12</c:v>
                </c:pt>
                <c:pt idx="20">
                  <c:v>79.430000000000007</c:v>
                </c:pt>
                <c:pt idx="21">
                  <c:v>80</c:v>
                </c:pt>
                <c:pt idx="22">
                  <c:v>81.14</c:v>
                </c:pt>
                <c:pt idx="23">
                  <c:v>85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105</c:v>
                </c:pt>
              </c:numCache>
            </c:numRef>
          </c:xVal>
          <c:yVal>
            <c:numRef>
              <c:f>Feuil2!$V$26:$V$53</c:f>
              <c:numCache>
                <c:formatCode>0.00</c:formatCode>
                <c:ptCount val="28"/>
                <c:pt idx="0">
                  <c:v>10.5713301275728</c:v>
                </c:pt>
                <c:pt idx="1">
                  <c:v>10.6162697562844</c:v>
                </c:pt>
                <c:pt idx="2">
                  <c:v>11.767975060235599</c:v>
                </c:pt>
                <c:pt idx="3">
                  <c:v>12.7</c:v>
                </c:pt>
                <c:pt idx="4">
                  <c:v>12.6399456478033</c:v>
                </c:pt>
                <c:pt idx="5">
                  <c:v>13.9827710245579</c:v>
                </c:pt>
                <c:pt idx="6">
                  <c:v>14.144513499576799</c:v>
                </c:pt>
                <c:pt idx="7">
                  <c:v>15</c:v>
                </c:pt>
                <c:pt idx="8">
                  <c:v>14.9054656749098</c:v>
                </c:pt>
                <c:pt idx="9">
                  <c:v>15.151518232741401</c:v>
                </c:pt>
                <c:pt idx="10">
                  <c:v>15.297806872359899</c:v>
                </c:pt>
                <c:pt idx="11">
                  <c:v>16.600000000000001</c:v>
                </c:pt>
                <c:pt idx="12">
                  <c:v>15.6170585382817</c:v>
                </c:pt>
                <c:pt idx="13">
                  <c:v>16.153413618246599</c:v>
                </c:pt>
                <c:pt idx="14">
                  <c:v>17.399999999999999</c:v>
                </c:pt>
                <c:pt idx="15">
                  <c:v>16.032842396799801</c:v>
                </c:pt>
                <c:pt idx="16">
                  <c:v>16.456550700120101</c:v>
                </c:pt>
                <c:pt idx="17">
                  <c:v>17.399999999999999</c:v>
                </c:pt>
                <c:pt idx="18">
                  <c:v>16.59</c:v>
                </c:pt>
                <c:pt idx="19">
                  <c:v>17.1076678867122</c:v>
                </c:pt>
                <c:pt idx="20">
                  <c:v>17.3417375938525</c:v>
                </c:pt>
                <c:pt idx="21">
                  <c:v>17.8</c:v>
                </c:pt>
                <c:pt idx="22">
                  <c:v>17.2858544623112</c:v>
                </c:pt>
                <c:pt idx="23">
                  <c:v>17.600000000000001</c:v>
                </c:pt>
                <c:pt idx="24">
                  <c:v>17.100000000000001</c:v>
                </c:pt>
                <c:pt idx="25">
                  <c:v>16.5</c:v>
                </c:pt>
                <c:pt idx="26">
                  <c:v>15.6</c:v>
                </c:pt>
                <c:pt idx="27">
                  <c:v>15.4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03848"/>
        <c:axId val="575407768"/>
      </c:scatterChart>
      <c:valAx>
        <c:axId val="575403848"/>
        <c:scaling>
          <c:orientation val="minMax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Reactor water temperature (°F)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75407768"/>
        <c:crossesAt val="0"/>
        <c:crossBetween val="midCat"/>
      </c:valAx>
      <c:valAx>
        <c:axId val="5754077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Exces reactivity (cents)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75403848"/>
        <c:crossesAt val="0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Feuil2!$H$130</c:f>
              <c:strCache>
                <c:ptCount val="1"/>
                <c:pt idx="0">
                  <c:v>7.2 gpm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diamond"/>
            <c:size val="4"/>
          </c:marker>
          <c:xVal>
            <c:numRef>
              <c:f>Feuil2!$J$130:$J$135</c:f>
              <c:numCache>
                <c:formatCode>0.00</c:formatCode>
                <c:ptCount val="6"/>
                <c:pt idx="0">
                  <c:v>97.502504816955707</c:v>
                </c:pt>
                <c:pt idx="1">
                  <c:v>100.430971128609</c:v>
                </c:pt>
                <c:pt idx="2">
                  <c:v>118.779342723005</c:v>
                </c:pt>
                <c:pt idx="3">
                  <c:v>127.777685950413</c:v>
                </c:pt>
                <c:pt idx="5">
                  <c:v>142.80945273631801</c:v>
                </c:pt>
              </c:numCache>
            </c:numRef>
          </c:xVal>
          <c:yVal>
            <c:numRef>
              <c:f>Feuil2!$I$130:$I$135</c:f>
              <c:numCache>
                <c:formatCode>0.00</c:formatCode>
                <c:ptCount val="6"/>
                <c:pt idx="0">
                  <c:v>2.2659374769270402</c:v>
                </c:pt>
                <c:pt idx="1">
                  <c:v>3.1058574802346302</c:v>
                </c:pt>
                <c:pt idx="2">
                  <c:v>5.02377667604578</c:v>
                </c:pt>
                <c:pt idx="3">
                  <c:v>6.3997946782787798</c:v>
                </c:pt>
                <c:pt idx="5">
                  <c:v>9.1307858503198105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Feuil2!$H$138</c:f>
              <c:strCache>
                <c:ptCount val="1"/>
                <c:pt idx="0">
                  <c:v>13.0 gpm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4"/>
          </c:marker>
          <c:xVal>
            <c:numRef>
              <c:f>Feuil2!$J$138:$J$144</c:f>
              <c:numCache>
                <c:formatCode>0.00</c:formatCode>
                <c:ptCount val="7"/>
                <c:pt idx="0">
                  <c:v>80.512704918032796</c:v>
                </c:pt>
                <c:pt idx="1">
                  <c:v>100.686556169429</c:v>
                </c:pt>
                <c:pt idx="2">
                  <c:v>115.453183520599</c:v>
                </c:pt>
                <c:pt idx="3">
                  <c:v>100.97033898305099</c:v>
                </c:pt>
                <c:pt idx="4">
                  <c:v>121.551132686084</c:v>
                </c:pt>
                <c:pt idx="5">
                  <c:v>137.377426160337</c:v>
                </c:pt>
                <c:pt idx="6">
                  <c:v>138.18156862745101</c:v>
                </c:pt>
              </c:numCache>
            </c:numRef>
          </c:xVal>
          <c:yVal>
            <c:numRef>
              <c:f>Feuil2!$I$138:$I$144</c:f>
              <c:numCache>
                <c:formatCode>0.00</c:formatCode>
                <c:ptCount val="7"/>
                <c:pt idx="0">
                  <c:v>2.7121930846469802</c:v>
                </c:pt>
                <c:pt idx="1">
                  <c:v>4.64220523949942</c:v>
                </c:pt>
                <c:pt idx="2">
                  <c:v>6.5528878777506598</c:v>
                </c:pt>
                <c:pt idx="3">
                  <c:v>2.6867557651728502</c:v>
                </c:pt>
                <c:pt idx="4">
                  <c:v>5.3579811528564898</c:v>
                </c:pt>
                <c:pt idx="5">
                  <c:v>8.7371214309176093</c:v>
                </c:pt>
                <c:pt idx="6">
                  <c:v>9.3218831970372307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Feuil2!$H$122</c:f>
              <c:strCache>
                <c:ptCount val="1"/>
                <c:pt idx="0">
                  <c:v>2.6 gpm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triangle"/>
            <c:size val="4"/>
          </c:marker>
          <c:xVal>
            <c:numRef>
              <c:f>Feuil2!$J$122:$J$127</c:f>
              <c:numCache>
                <c:formatCode>0.00</c:formatCode>
                <c:ptCount val="6"/>
                <c:pt idx="0">
                  <c:v>98.383539094650004</c:v>
                </c:pt>
                <c:pt idx="1">
                  <c:v>100.59438596491199</c:v>
                </c:pt>
                <c:pt idx="2">
                  <c:v>114.68095238095199</c:v>
                </c:pt>
                <c:pt idx="3">
                  <c:v>120.61780303030299</c:v>
                </c:pt>
                <c:pt idx="4">
                  <c:v>134.13081232492999</c:v>
                </c:pt>
                <c:pt idx="5">
                  <c:v>148.1</c:v>
                </c:pt>
              </c:numCache>
            </c:numRef>
          </c:xVal>
          <c:yVal>
            <c:numRef>
              <c:f>Feuil2!$I$122:$I$127</c:f>
              <c:numCache>
                <c:formatCode>0.00</c:formatCode>
                <c:ptCount val="6"/>
                <c:pt idx="0">
                  <c:v>1.86201615003962</c:v>
                </c:pt>
                <c:pt idx="1">
                  <c:v>3.8219115349470498</c:v>
                </c:pt>
                <c:pt idx="2">
                  <c:v>1.43881046577505</c:v>
                </c:pt>
                <c:pt idx="3">
                  <c:v>6.0716921935395396</c:v>
                </c:pt>
                <c:pt idx="4">
                  <c:v>6.9400769165435401</c:v>
                </c:pt>
                <c:pt idx="5">
                  <c:v>7.3341762959372501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Feuil2!$H$136</c:f>
              <c:strCache>
                <c:ptCount val="1"/>
                <c:pt idx="0">
                  <c:v>9.4 gpm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x"/>
            <c:size val="4"/>
          </c:marker>
          <c:xVal>
            <c:numRef>
              <c:f>Feuil2!$J$136:$J$137</c:f>
              <c:numCache>
                <c:formatCode>0.00</c:formatCode>
                <c:ptCount val="2"/>
                <c:pt idx="0">
                  <c:v>101.236078431373</c:v>
                </c:pt>
                <c:pt idx="1">
                  <c:v>122.871733333333</c:v>
                </c:pt>
              </c:numCache>
            </c:numRef>
          </c:xVal>
          <c:yVal>
            <c:numRef>
              <c:f>Feuil2!$I$136:$I$137</c:f>
              <c:numCache>
                <c:formatCode>0.00</c:formatCode>
                <c:ptCount val="2"/>
                <c:pt idx="0">
                  <c:v>2.9535094734238099</c:v>
                </c:pt>
                <c:pt idx="1">
                  <c:v>7.7055626469559702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Feuil2!$H$128</c:f>
              <c:strCache>
                <c:ptCount val="1"/>
                <c:pt idx="0">
                  <c:v>5.7 gpm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star"/>
            <c:size val="4"/>
          </c:marker>
          <c:xVal>
            <c:numRef>
              <c:f>Feuil2!$J$128:$J$129</c:f>
              <c:numCache>
                <c:formatCode>0.00</c:formatCode>
                <c:ptCount val="2"/>
                <c:pt idx="0">
                  <c:v>99.574879227053103</c:v>
                </c:pt>
                <c:pt idx="1">
                  <c:v>119.638047138047</c:v>
                </c:pt>
              </c:numCache>
            </c:numRef>
          </c:xVal>
          <c:yVal>
            <c:numRef>
              <c:f>Feuil2!$I$128:$I$129</c:f>
              <c:numCache>
                <c:formatCode>0.00</c:formatCode>
                <c:ptCount val="2"/>
                <c:pt idx="0">
                  <c:v>4.5993735921862902</c:v>
                </c:pt>
                <c:pt idx="1">
                  <c:v>5.8758000086647204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09336"/>
        <c:axId val="546428640"/>
      </c:scatterChart>
      <c:valAx>
        <c:axId val="575409336"/>
        <c:scaling>
          <c:orientation val="minMax"/>
          <c:min val="6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Loop inlet temperature (F)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46428640"/>
        <c:crossesAt val="0"/>
        <c:crossBetween val="midCat"/>
      </c:valAx>
      <c:valAx>
        <c:axId val="5464286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Excess reactivity (cents)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75409336"/>
        <c:crossesAt val="0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80">
              <a:noFill/>
            </a:ln>
          </c:spPr>
          <c:marker>
            <c:symbol val="diamond"/>
            <c:size val="4"/>
          </c:marker>
          <c:xVal>
            <c:numRef>
              <c:f>Feuil2!$AA$27:$AA$37</c:f>
              <c:numCache>
                <c:formatCode>0.00</c:formatCode>
                <c:ptCount val="11"/>
                <c:pt idx="0">
                  <c:v>55</c:v>
                </c:pt>
                <c:pt idx="1">
                  <c:v>60</c:v>
                </c:pt>
                <c:pt idx="2">
                  <c:v>65.7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105</c:v>
                </c:pt>
              </c:numCache>
            </c:numRef>
          </c:xVal>
          <c:yVal>
            <c:numRef>
              <c:f>Feuil2!$Z$27:$Z$37</c:f>
              <c:numCache>
                <c:formatCode>0.00</c:formatCode>
                <c:ptCount val="11"/>
                <c:pt idx="0">
                  <c:v>12.7</c:v>
                </c:pt>
                <c:pt idx="1">
                  <c:v>15</c:v>
                </c:pt>
                <c:pt idx="2">
                  <c:v>16.600000000000001</c:v>
                </c:pt>
                <c:pt idx="3">
                  <c:v>17.399999999999999</c:v>
                </c:pt>
                <c:pt idx="4">
                  <c:v>17.399999999999999</c:v>
                </c:pt>
                <c:pt idx="5">
                  <c:v>17.8</c:v>
                </c:pt>
                <c:pt idx="6">
                  <c:v>17.600000000000001</c:v>
                </c:pt>
                <c:pt idx="7">
                  <c:v>17.100000000000001</c:v>
                </c:pt>
                <c:pt idx="8">
                  <c:v>16.5</c:v>
                </c:pt>
                <c:pt idx="9">
                  <c:v>15.6</c:v>
                </c:pt>
                <c:pt idx="10">
                  <c:v>15.4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1776"/>
        <c:axId val="546429424"/>
      </c:scatterChart>
      <c:valAx>
        <c:axId val="546431776"/>
        <c:scaling>
          <c:orientation val="minMax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Reactor water temperature (°F)</a:t>
                </a:r>
              </a:p>
            </c:rich>
          </c:tx>
          <c:layout/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46429424"/>
        <c:crossesAt val="0"/>
        <c:crossBetween val="midCat"/>
      </c:valAx>
      <c:valAx>
        <c:axId val="5464294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solidFill>
                      <a:srgbClr val="595959"/>
                    </a:solidFill>
                    <a:latin typeface="Calibri"/>
                  </a:rPr>
                  <a:t>Exces reactivity (cents)</a:t>
                </a:r>
              </a:p>
            </c:rich>
          </c:tx>
          <c:layout/>
          <c:overlay val="1"/>
        </c:title>
        <c:numFmt formatCode="0.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46431776"/>
        <c:crossesAt val="0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582840</xdr:colOff>
      <xdr:row>120</xdr:row>
      <xdr:rowOff>46080</xdr:rowOff>
    </xdr:from>
    <xdr:to>
      <xdr:col>22</xdr:col>
      <xdr:colOff>114480</xdr:colOff>
      <xdr:row>144</xdr:row>
      <xdr:rowOff>143640</xdr:rowOff>
    </xdr:to>
    <xdr:graphicFrame macro="">
      <xdr:nvGraphicFramePr>
        <xdr:cNvPr id="2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440640</xdr:colOff>
      <xdr:row>22</xdr:row>
      <xdr:rowOff>34560</xdr:rowOff>
    </xdr:from>
    <xdr:to>
      <xdr:col>18</xdr:col>
      <xdr:colOff>788760</xdr:colOff>
      <xdr:row>43</xdr:row>
      <xdr:rowOff>181080</xdr:rowOff>
    </xdr:to>
    <xdr:graphicFrame macro="">
      <xdr:nvGraphicFramePr>
        <xdr:cNvPr id="3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266400</xdr:colOff>
      <xdr:row>145</xdr:row>
      <xdr:rowOff>100440</xdr:rowOff>
    </xdr:from>
    <xdr:to>
      <xdr:col>23</xdr:col>
      <xdr:colOff>582480</xdr:colOff>
      <xdr:row>172</xdr:row>
      <xdr:rowOff>2160</xdr:rowOff>
    </xdr:to>
    <xdr:graphicFrame macro="">
      <xdr:nvGraphicFramePr>
        <xdr:cNvPr id="4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27000</xdr:colOff>
      <xdr:row>45</xdr:row>
      <xdr:rowOff>547200</xdr:rowOff>
    </xdr:from>
    <xdr:to>
      <xdr:col>18</xdr:col>
      <xdr:colOff>375120</xdr:colOff>
      <xdr:row>66</xdr:row>
      <xdr:rowOff>114840</xdr:rowOff>
    </xdr:to>
    <xdr:graphicFrame macro="">
      <xdr:nvGraphicFramePr>
        <xdr:cNvPr id="5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179"/>
  <sheetViews>
    <sheetView tabSelected="1" zoomScale="70" zoomScaleNormal="70" workbookViewId="0">
      <pane ySplit="1" topLeftCell="A143" activePane="bottomLeft" state="frozen"/>
      <selection pane="bottomLeft" activeCell="G167" sqref="G167:G179"/>
    </sheetView>
  </sheetViews>
  <sheetFormatPr baseColWidth="10" defaultColWidth="8.88671875" defaultRowHeight="14.4" x14ac:dyDescent="0.3"/>
  <cols>
    <col min="1" max="1" width="11.6640625" style="1"/>
    <col min="2" max="2" width="54.44140625" style="1"/>
    <col min="3" max="3" width="30.5546875" style="1"/>
    <col min="4" max="4" width="15" style="1"/>
    <col min="5" max="6" width="13.44140625" style="1"/>
    <col min="7" max="7" width="8.88671875" style="1"/>
    <col min="8" max="8" width="13.44140625" style="1"/>
    <col min="9" max="9" width="17.33203125" style="1"/>
    <col min="10" max="10" width="13.6640625" style="1"/>
    <col min="11" max="11" width="14" style="1"/>
    <col min="12" max="12" width="12.5546875" style="1"/>
    <col min="13" max="13" width="17.88671875" style="1"/>
    <col min="14" max="14" width="12.5546875" style="1"/>
    <col min="15" max="15" width="12.33203125" style="1"/>
    <col min="16" max="16" width="14.44140625" style="2" customWidth="1"/>
    <col min="17" max="17" width="21.6640625" style="1" bestFit="1" customWidth="1"/>
    <col min="18" max="1026" width="10.5546875" style="1"/>
    <col min="1027" max="16384" width="8.88671875" style="1"/>
  </cols>
  <sheetData>
    <row r="1" spans="1:16" ht="57.6" x14ac:dyDescent="0.3">
      <c r="A1" s="3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213</v>
      </c>
      <c r="H1" s="80" t="s">
        <v>6</v>
      </c>
      <c r="I1" s="80" t="s">
        <v>7</v>
      </c>
      <c r="J1" s="80" t="s">
        <v>8</v>
      </c>
      <c r="K1" s="80" t="s">
        <v>9</v>
      </c>
      <c r="L1" s="80" t="s">
        <v>10</v>
      </c>
      <c r="M1" s="5" t="s">
        <v>11</v>
      </c>
      <c r="N1" s="80" t="s">
        <v>12</v>
      </c>
      <c r="O1" s="80" t="s">
        <v>13</v>
      </c>
      <c r="P1" s="80" t="s">
        <v>14</v>
      </c>
    </row>
    <row r="2" spans="1:16" x14ac:dyDescent="0.3">
      <c r="A2" s="6" t="s">
        <v>15</v>
      </c>
      <c r="B2" s="7" t="s">
        <v>16</v>
      </c>
      <c r="C2" s="16" t="s">
        <v>17</v>
      </c>
      <c r="D2" s="16" t="s">
        <v>18</v>
      </c>
      <c r="E2" s="16">
        <v>812</v>
      </c>
      <c r="F2" s="16">
        <v>1037</v>
      </c>
      <c r="G2" s="16">
        <f>F2-E2+1</f>
        <v>226</v>
      </c>
      <c r="H2" s="16">
        <v>35.340000000000003</v>
      </c>
      <c r="I2" s="16">
        <v>35.340000000000003</v>
      </c>
      <c r="J2" s="16">
        <v>20.5</v>
      </c>
      <c r="K2" s="16">
        <v>20.57</v>
      </c>
      <c r="L2" s="16">
        <v>56.18</v>
      </c>
      <c r="M2" s="9"/>
      <c r="N2" s="10"/>
      <c r="O2" s="10"/>
      <c r="P2" s="11"/>
    </row>
    <row r="3" spans="1:16" x14ac:dyDescent="0.3">
      <c r="A3" s="6" t="s">
        <v>15</v>
      </c>
      <c r="B3" s="16" t="s">
        <v>19</v>
      </c>
      <c r="C3" s="16" t="s">
        <v>17</v>
      </c>
      <c r="D3" s="16" t="s">
        <v>20</v>
      </c>
      <c r="E3" s="78" t="s">
        <v>21</v>
      </c>
      <c r="F3" s="78" t="s">
        <v>21</v>
      </c>
      <c r="G3" s="78"/>
      <c r="H3" s="78" t="s">
        <v>21</v>
      </c>
      <c r="I3" s="78" t="s">
        <v>21</v>
      </c>
      <c r="J3" s="78" t="s">
        <v>21</v>
      </c>
      <c r="K3" s="78" t="s">
        <v>21</v>
      </c>
      <c r="L3" s="16">
        <v>56.21</v>
      </c>
      <c r="M3" s="9"/>
      <c r="N3" s="10"/>
      <c r="O3" s="10"/>
      <c r="P3" s="11"/>
    </row>
    <row r="4" spans="1:16" x14ac:dyDescent="0.3">
      <c r="A4" s="6" t="s">
        <v>15</v>
      </c>
      <c r="B4" s="7" t="s">
        <v>16</v>
      </c>
      <c r="C4" s="16" t="s">
        <v>22</v>
      </c>
      <c r="D4" s="16" t="s">
        <v>23</v>
      </c>
      <c r="E4" s="16">
        <v>4460</v>
      </c>
      <c r="F4" s="16">
        <v>4644</v>
      </c>
      <c r="G4" s="16">
        <f>F4-E4+1</f>
        <v>185</v>
      </c>
      <c r="H4" s="16">
        <v>93.05</v>
      </c>
      <c r="I4" s="16">
        <v>118.76</v>
      </c>
      <c r="J4" s="16">
        <v>10.5</v>
      </c>
      <c r="K4" s="16">
        <v>8.64</v>
      </c>
      <c r="L4" s="16">
        <v>56.4</v>
      </c>
      <c r="M4" s="9"/>
      <c r="N4" s="10"/>
      <c r="O4" s="10"/>
      <c r="P4" s="11"/>
    </row>
    <row r="5" spans="1:16" x14ac:dyDescent="0.3">
      <c r="A5" s="6" t="s">
        <v>15</v>
      </c>
      <c r="B5" s="16" t="s">
        <v>24</v>
      </c>
      <c r="C5" s="16" t="s">
        <v>25</v>
      </c>
      <c r="D5" s="16" t="s">
        <v>26</v>
      </c>
      <c r="E5" s="78" t="s">
        <v>21</v>
      </c>
      <c r="F5" s="78" t="s">
        <v>21</v>
      </c>
      <c r="G5" s="78"/>
      <c r="H5" s="78" t="s">
        <v>21</v>
      </c>
      <c r="I5" s="78" t="s">
        <v>21</v>
      </c>
      <c r="J5" s="78" t="s">
        <v>21</v>
      </c>
      <c r="K5" s="78" t="s">
        <v>21</v>
      </c>
      <c r="L5" s="16">
        <v>56.4</v>
      </c>
      <c r="M5" s="9"/>
      <c r="N5" s="10"/>
      <c r="O5" s="10"/>
      <c r="P5" s="11"/>
    </row>
    <row r="6" spans="1:16" x14ac:dyDescent="0.3">
      <c r="A6" s="6" t="s">
        <v>15</v>
      </c>
      <c r="B6" s="7" t="s">
        <v>16</v>
      </c>
      <c r="C6" s="16" t="s">
        <v>27</v>
      </c>
      <c r="D6" s="16" t="s">
        <v>28</v>
      </c>
      <c r="E6" s="16">
        <v>8543</v>
      </c>
      <c r="F6" s="16">
        <v>8902</v>
      </c>
      <c r="G6" s="16">
        <f t="shared" ref="G6:G7" si="0">F6-E6+1</f>
        <v>360</v>
      </c>
      <c r="H6" s="16">
        <v>31.02</v>
      </c>
      <c r="I6" s="16">
        <v>29.84</v>
      </c>
      <c r="J6" s="16">
        <v>22.3</v>
      </c>
      <c r="K6" s="16">
        <v>22.81</v>
      </c>
      <c r="L6" s="16">
        <v>56.3</v>
      </c>
      <c r="M6" s="9"/>
      <c r="N6" s="10"/>
      <c r="O6" s="10"/>
      <c r="P6" s="11"/>
    </row>
    <row r="7" spans="1:16" x14ac:dyDescent="0.3">
      <c r="A7" s="6" t="s">
        <v>15</v>
      </c>
      <c r="B7" s="7" t="s">
        <v>16</v>
      </c>
      <c r="C7" s="16" t="s">
        <v>29</v>
      </c>
      <c r="D7" s="16" t="s">
        <v>30</v>
      </c>
      <c r="E7" s="16">
        <v>9975</v>
      </c>
      <c r="F7" s="16">
        <v>10108</v>
      </c>
      <c r="G7" s="16">
        <f t="shared" si="0"/>
        <v>134</v>
      </c>
      <c r="H7" s="16">
        <v>15</v>
      </c>
      <c r="I7" s="16">
        <v>15.38</v>
      </c>
      <c r="J7" s="78" t="s">
        <v>21</v>
      </c>
      <c r="K7" s="16">
        <v>32.76</v>
      </c>
      <c r="L7" s="16">
        <v>56.33</v>
      </c>
      <c r="M7" s="9"/>
      <c r="N7" s="10"/>
      <c r="O7" s="10"/>
      <c r="P7" s="11"/>
    </row>
    <row r="8" spans="1:16" ht="4.2" customHeight="1" x14ac:dyDescent="0.3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9"/>
      <c r="N8" s="10"/>
      <c r="O8" s="10"/>
      <c r="P8" s="11"/>
    </row>
    <row r="9" spans="1:16" x14ac:dyDescent="0.3">
      <c r="A9" s="6" t="s">
        <v>31</v>
      </c>
      <c r="B9" s="16" t="s">
        <v>32</v>
      </c>
      <c r="C9" s="16" t="s">
        <v>33</v>
      </c>
      <c r="D9" s="16" t="s">
        <v>34</v>
      </c>
      <c r="E9" s="16">
        <v>1044</v>
      </c>
      <c r="F9" s="16">
        <v>1300</v>
      </c>
      <c r="G9" s="16">
        <f t="shared" ref="G9:G22" si="1">F9-E9+1</f>
        <v>257</v>
      </c>
      <c r="H9" s="16">
        <v>93.92</v>
      </c>
      <c r="I9" s="16">
        <v>98.91</v>
      </c>
      <c r="J9" s="16">
        <v>10.39</v>
      </c>
      <c r="K9" s="16">
        <v>9.99</v>
      </c>
      <c r="L9" s="16">
        <v>60.51</v>
      </c>
      <c r="M9" s="9"/>
      <c r="N9" s="10"/>
      <c r="O9" s="10"/>
      <c r="P9" s="11"/>
    </row>
    <row r="10" spans="1:16" x14ac:dyDescent="0.3">
      <c r="A10" s="6" t="s">
        <v>31</v>
      </c>
      <c r="B10" s="16" t="s">
        <v>32</v>
      </c>
      <c r="C10" s="16" t="s">
        <v>33</v>
      </c>
      <c r="D10" s="16" t="s">
        <v>35</v>
      </c>
      <c r="E10" s="16">
        <v>2443</v>
      </c>
      <c r="F10" s="16">
        <v>2648</v>
      </c>
      <c r="G10" s="16">
        <f t="shared" si="1"/>
        <v>206</v>
      </c>
      <c r="H10" s="16">
        <v>99.18</v>
      </c>
      <c r="I10" s="16">
        <v>101.32</v>
      </c>
      <c r="J10" s="16">
        <v>9.9659999999999993</v>
      </c>
      <c r="K10" s="16">
        <v>9.8000000000000007</v>
      </c>
      <c r="L10" s="16">
        <v>62.57</v>
      </c>
      <c r="M10" s="9"/>
      <c r="N10" s="10"/>
      <c r="O10" s="10"/>
      <c r="P10" s="11"/>
    </row>
    <row r="11" spans="1:16" x14ac:dyDescent="0.3">
      <c r="A11" s="6" t="s">
        <v>31</v>
      </c>
      <c r="B11" s="16" t="s">
        <v>32</v>
      </c>
      <c r="C11" s="16" t="s">
        <v>33</v>
      </c>
      <c r="D11" s="16" t="s">
        <v>36</v>
      </c>
      <c r="E11" s="16">
        <v>3579</v>
      </c>
      <c r="F11" s="16">
        <v>3916</v>
      </c>
      <c r="G11" s="16">
        <f t="shared" si="1"/>
        <v>338</v>
      </c>
      <c r="H11" s="16">
        <v>102.14</v>
      </c>
      <c r="I11" s="16">
        <v>116.37</v>
      </c>
      <c r="J11" s="16">
        <v>9.8070000000000004</v>
      </c>
      <c r="K11" s="16">
        <v>8.7799999999999994</v>
      </c>
      <c r="L11" s="16">
        <v>65.239999999999995</v>
      </c>
      <c r="M11" s="9"/>
      <c r="N11" s="10"/>
      <c r="O11" s="10"/>
      <c r="P11" s="11"/>
    </row>
    <row r="12" spans="1:16" x14ac:dyDescent="0.3">
      <c r="A12" s="6" t="s">
        <v>31</v>
      </c>
      <c r="B12" s="16" t="s">
        <v>32</v>
      </c>
      <c r="C12" s="16" t="s">
        <v>33</v>
      </c>
      <c r="D12" s="16" t="s">
        <v>37</v>
      </c>
      <c r="E12" s="16">
        <v>5105</v>
      </c>
      <c r="F12" s="16">
        <v>5406</v>
      </c>
      <c r="G12" s="16">
        <f t="shared" si="1"/>
        <v>302</v>
      </c>
      <c r="H12" s="16">
        <v>100.41</v>
      </c>
      <c r="I12" s="16">
        <v>103.61</v>
      </c>
      <c r="J12" s="16">
        <v>9.8640000000000008</v>
      </c>
      <c r="K12" s="16">
        <v>9.6300000000000008</v>
      </c>
      <c r="L12" s="16">
        <v>67.45</v>
      </c>
      <c r="M12" s="9"/>
      <c r="N12" s="10"/>
      <c r="O12" s="10"/>
      <c r="P12" s="11"/>
    </row>
    <row r="13" spans="1:16" x14ac:dyDescent="0.3">
      <c r="A13" s="6" t="s">
        <v>31</v>
      </c>
      <c r="B13" s="16" t="s">
        <v>32</v>
      </c>
      <c r="C13" s="16" t="s">
        <v>33</v>
      </c>
      <c r="D13" s="16" t="s">
        <v>38</v>
      </c>
      <c r="E13" s="16">
        <v>6923</v>
      </c>
      <c r="F13" s="16">
        <v>7230</v>
      </c>
      <c r="G13" s="16">
        <f t="shared" si="1"/>
        <v>308</v>
      </c>
      <c r="H13" s="16">
        <v>102.49</v>
      </c>
      <c r="I13" s="16">
        <v>106.6</v>
      </c>
      <c r="J13" s="16">
        <v>9.7140000000000004</v>
      </c>
      <c r="K13" s="16">
        <v>9.41</v>
      </c>
      <c r="L13" s="16">
        <v>70.349999999999994</v>
      </c>
      <c r="M13" s="9"/>
      <c r="N13" s="10"/>
      <c r="O13" s="10"/>
      <c r="P13" s="11"/>
    </row>
    <row r="14" spans="1:16" x14ac:dyDescent="0.3">
      <c r="A14" s="6" t="s">
        <v>31</v>
      </c>
      <c r="B14" s="16" t="s">
        <v>32</v>
      </c>
      <c r="C14" s="16" t="s">
        <v>33</v>
      </c>
      <c r="D14" s="16" t="s">
        <v>39</v>
      </c>
      <c r="E14" s="16">
        <v>8619</v>
      </c>
      <c r="F14" s="16">
        <v>8945</v>
      </c>
      <c r="G14" s="16">
        <f t="shared" si="1"/>
        <v>327</v>
      </c>
      <c r="H14" s="16">
        <v>109.2</v>
      </c>
      <c r="I14" s="16">
        <v>107.18</v>
      </c>
      <c r="J14" s="16">
        <v>9.24</v>
      </c>
      <c r="K14" s="16">
        <v>9.3699999999999992</v>
      </c>
      <c r="L14" s="16">
        <v>73.02</v>
      </c>
      <c r="M14" s="9"/>
      <c r="N14" s="10"/>
      <c r="O14" s="10"/>
      <c r="P14" s="11"/>
    </row>
    <row r="15" spans="1:16" x14ac:dyDescent="0.3">
      <c r="A15" s="6" t="s">
        <v>31</v>
      </c>
      <c r="B15" s="16" t="s">
        <v>32</v>
      </c>
      <c r="C15" s="16" t="s">
        <v>33</v>
      </c>
      <c r="D15" s="16" t="s">
        <v>40</v>
      </c>
      <c r="E15" s="16">
        <v>10944</v>
      </c>
      <c r="F15" s="16">
        <v>11305</v>
      </c>
      <c r="G15" s="16">
        <f t="shared" si="1"/>
        <v>362</v>
      </c>
      <c r="H15" s="16">
        <v>120.9</v>
      </c>
      <c r="I15" s="16">
        <v>127.76</v>
      </c>
      <c r="J15" s="16">
        <v>8.5280000000000005</v>
      </c>
      <c r="K15" s="16">
        <v>8.14</v>
      </c>
      <c r="L15" s="16">
        <v>78.11</v>
      </c>
      <c r="M15" s="9"/>
      <c r="N15" s="10"/>
      <c r="O15" s="10"/>
      <c r="P15" s="11"/>
    </row>
    <row r="16" spans="1:16" x14ac:dyDescent="0.3">
      <c r="A16" s="6" t="s">
        <v>31</v>
      </c>
      <c r="B16" s="16" t="s">
        <v>32</v>
      </c>
      <c r="C16" s="16" t="s">
        <v>33</v>
      </c>
      <c r="D16" s="16" t="s">
        <v>41</v>
      </c>
      <c r="E16" s="16">
        <v>13516</v>
      </c>
      <c r="F16" s="16">
        <v>13961</v>
      </c>
      <c r="G16" s="16">
        <f t="shared" si="1"/>
        <v>446</v>
      </c>
      <c r="H16" s="16">
        <v>148.58000000000001</v>
      </c>
      <c r="I16" s="16">
        <v>153.76</v>
      </c>
      <c r="J16" s="16">
        <v>7.1929999999999996</v>
      </c>
      <c r="K16" s="16">
        <v>6.99</v>
      </c>
      <c r="L16" s="16">
        <v>83.23</v>
      </c>
      <c r="M16" s="9"/>
      <c r="N16" s="10"/>
      <c r="O16" s="10"/>
      <c r="P16" s="11"/>
    </row>
    <row r="17" spans="1:16" x14ac:dyDescent="0.3">
      <c r="A17" s="6" t="s">
        <v>31</v>
      </c>
      <c r="B17" s="16" t="s">
        <v>32</v>
      </c>
      <c r="C17" s="16" t="s">
        <v>33</v>
      </c>
      <c r="D17" s="16" t="s">
        <v>42</v>
      </c>
      <c r="E17" s="16">
        <v>15744</v>
      </c>
      <c r="F17" s="16">
        <v>16349</v>
      </c>
      <c r="G17" s="16">
        <f t="shared" si="1"/>
        <v>606</v>
      </c>
      <c r="H17" s="16">
        <v>202.26</v>
      </c>
      <c r="I17" s="16">
        <v>209.31</v>
      </c>
      <c r="J17" s="16">
        <v>5.5350000000000001</v>
      </c>
      <c r="K17" s="16">
        <v>5.37</v>
      </c>
      <c r="L17" s="16">
        <v>88.07</v>
      </c>
      <c r="M17" s="9"/>
      <c r="N17" s="10"/>
      <c r="O17" s="10"/>
      <c r="P17" s="11"/>
    </row>
    <row r="18" spans="1:16" x14ac:dyDescent="0.3">
      <c r="A18" s="6" t="s">
        <v>31</v>
      </c>
      <c r="B18" s="16" t="s">
        <v>32</v>
      </c>
      <c r="C18" s="16" t="s">
        <v>33</v>
      </c>
      <c r="D18" s="16" t="s">
        <v>43</v>
      </c>
      <c r="E18" s="16">
        <v>18050</v>
      </c>
      <c r="F18" s="16">
        <v>18757</v>
      </c>
      <c r="G18" s="16">
        <f t="shared" si="1"/>
        <v>708</v>
      </c>
      <c r="H18" s="16">
        <v>238.98</v>
      </c>
      <c r="I18" s="16">
        <v>236.86</v>
      </c>
      <c r="J18" s="16">
        <v>4.7839999999999998</v>
      </c>
      <c r="K18" s="16">
        <v>4.82</v>
      </c>
      <c r="L18" s="16">
        <v>89.91</v>
      </c>
      <c r="M18" s="9"/>
      <c r="N18" s="10"/>
      <c r="O18" s="10"/>
      <c r="P18" s="11"/>
    </row>
    <row r="19" spans="1:16" x14ac:dyDescent="0.3">
      <c r="A19" s="6" t="s">
        <v>31</v>
      </c>
      <c r="B19" s="16" t="s">
        <v>46</v>
      </c>
      <c r="C19" s="16" t="s">
        <v>33</v>
      </c>
      <c r="D19" s="16" t="s">
        <v>47</v>
      </c>
      <c r="E19" s="16">
        <v>18832</v>
      </c>
      <c r="F19" s="16">
        <v>20012</v>
      </c>
      <c r="G19" s="16">
        <f>F19-E19+1</f>
        <v>1181</v>
      </c>
      <c r="H19" s="16" t="s">
        <v>21</v>
      </c>
      <c r="I19" s="16" t="s">
        <v>21</v>
      </c>
      <c r="J19" s="16" t="s">
        <v>21</v>
      </c>
      <c r="K19" s="16" t="s">
        <v>21</v>
      </c>
      <c r="L19" s="16">
        <v>91.03</v>
      </c>
      <c r="M19" s="9"/>
      <c r="N19" s="10"/>
      <c r="O19" s="10"/>
      <c r="P19" s="11"/>
    </row>
    <row r="20" spans="1:16" x14ac:dyDescent="0.3">
      <c r="A20" s="6" t="s">
        <v>31</v>
      </c>
      <c r="B20" s="16" t="s">
        <v>32</v>
      </c>
      <c r="C20" s="16" t="s">
        <v>33</v>
      </c>
      <c r="D20" s="16" t="s">
        <v>44</v>
      </c>
      <c r="E20" s="16">
        <v>22073</v>
      </c>
      <c r="F20" s="16">
        <v>23420</v>
      </c>
      <c r="G20" s="16">
        <f t="shared" si="1"/>
        <v>1348</v>
      </c>
      <c r="H20" s="16">
        <v>447.16</v>
      </c>
      <c r="I20" s="16">
        <v>459.96</v>
      </c>
      <c r="J20" s="16">
        <v>2.7080000000000002</v>
      </c>
      <c r="K20" s="16">
        <v>2.64</v>
      </c>
      <c r="L20" s="16">
        <v>94.47</v>
      </c>
      <c r="M20" s="9"/>
      <c r="N20" s="10"/>
      <c r="O20" s="10"/>
      <c r="P20" s="11"/>
    </row>
    <row r="21" spans="1:16" x14ac:dyDescent="0.3">
      <c r="A21" s="6" t="s">
        <v>31</v>
      </c>
      <c r="B21" s="16" t="s">
        <v>32</v>
      </c>
      <c r="C21" s="16" t="s">
        <v>33</v>
      </c>
      <c r="D21" s="16" t="s">
        <v>45</v>
      </c>
      <c r="E21" s="16">
        <v>25020</v>
      </c>
      <c r="F21" s="16">
        <v>28349</v>
      </c>
      <c r="G21" s="16">
        <f t="shared" si="1"/>
        <v>3330</v>
      </c>
      <c r="H21" s="16">
        <v>1561.7</v>
      </c>
      <c r="I21" s="16">
        <v>1891.2</v>
      </c>
      <c r="J21" s="16">
        <v>0.81699999999999995</v>
      </c>
      <c r="K21" s="16">
        <v>0.68</v>
      </c>
      <c r="L21" s="16">
        <v>97.74</v>
      </c>
      <c r="M21" s="9"/>
      <c r="N21" s="10"/>
      <c r="O21" s="10"/>
      <c r="P21" s="11"/>
    </row>
    <row r="22" spans="1:16" x14ac:dyDescent="0.3">
      <c r="A22" s="6" t="s">
        <v>31</v>
      </c>
      <c r="B22" s="16" t="s">
        <v>46</v>
      </c>
      <c r="C22" s="16" t="s">
        <v>33</v>
      </c>
      <c r="D22" s="16" t="s">
        <v>48</v>
      </c>
      <c r="E22" s="16">
        <v>28444</v>
      </c>
      <c r="F22" s="16">
        <v>29727</v>
      </c>
      <c r="G22" s="16">
        <f t="shared" si="1"/>
        <v>1284</v>
      </c>
      <c r="H22" s="16" t="s">
        <v>21</v>
      </c>
      <c r="I22" s="16" t="s">
        <v>21</v>
      </c>
      <c r="J22" s="16" t="s">
        <v>21</v>
      </c>
      <c r="K22" s="16" t="s">
        <v>21</v>
      </c>
      <c r="L22" s="16">
        <v>99.62</v>
      </c>
      <c r="M22" s="9"/>
      <c r="N22" s="10"/>
      <c r="O22" s="10"/>
      <c r="P22" s="11"/>
    </row>
    <row r="23" spans="1:16" ht="3" customHeight="1" x14ac:dyDescent="0.3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9"/>
      <c r="N23" s="10"/>
      <c r="O23" s="10"/>
      <c r="P23" s="11"/>
    </row>
    <row r="24" spans="1:16" x14ac:dyDescent="0.3">
      <c r="A24" s="6" t="s">
        <v>49</v>
      </c>
      <c r="B24" s="16" t="s">
        <v>32</v>
      </c>
      <c r="C24" s="16" t="s">
        <v>17</v>
      </c>
      <c r="D24" s="16" t="s">
        <v>50</v>
      </c>
      <c r="E24" s="16">
        <v>1409</v>
      </c>
      <c r="F24" s="16">
        <v>1539</v>
      </c>
      <c r="G24" s="16">
        <f t="shared" ref="G24:G34" si="2">F24-E24+1</f>
        <v>131</v>
      </c>
      <c r="H24" s="16">
        <v>29.96</v>
      </c>
      <c r="I24" s="16">
        <v>43.79</v>
      </c>
      <c r="J24" s="16">
        <v>18.09</v>
      </c>
      <c r="K24" s="16">
        <v>17.940000000000001</v>
      </c>
      <c r="L24" s="16">
        <v>85.5</v>
      </c>
      <c r="M24" s="9"/>
      <c r="N24" s="10"/>
      <c r="O24" s="10"/>
      <c r="P24" s="11"/>
    </row>
    <row r="25" spans="1:16" x14ac:dyDescent="0.3">
      <c r="A25" s="6" t="s">
        <v>49</v>
      </c>
      <c r="B25" s="16" t="s">
        <v>32</v>
      </c>
      <c r="C25" s="16" t="s">
        <v>17</v>
      </c>
      <c r="D25" s="16" t="s">
        <v>51</v>
      </c>
      <c r="E25" s="16">
        <v>2794</v>
      </c>
      <c r="F25" s="16">
        <v>2943</v>
      </c>
      <c r="G25" s="16">
        <f t="shared" si="2"/>
        <v>150</v>
      </c>
      <c r="H25" s="16">
        <v>34.4</v>
      </c>
      <c r="I25" s="16">
        <v>50.07</v>
      </c>
      <c r="J25" s="16">
        <v>16.5</v>
      </c>
      <c r="K25" s="16">
        <v>16.41</v>
      </c>
      <c r="L25" s="16">
        <v>87.8</v>
      </c>
      <c r="M25" s="9"/>
      <c r="N25" s="10"/>
      <c r="O25" s="10"/>
      <c r="P25" s="11"/>
    </row>
    <row r="26" spans="1:16" x14ac:dyDescent="0.3">
      <c r="A26" s="6" t="s">
        <v>49</v>
      </c>
      <c r="B26" s="16" t="s">
        <v>32</v>
      </c>
      <c r="C26" s="16" t="s">
        <v>17</v>
      </c>
      <c r="D26" s="16" t="s">
        <v>52</v>
      </c>
      <c r="E26" s="16">
        <v>4056</v>
      </c>
      <c r="F26" s="16">
        <v>4212</v>
      </c>
      <c r="G26" s="16">
        <f t="shared" si="2"/>
        <v>157</v>
      </c>
      <c r="H26" s="16">
        <v>35.9</v>
      </c>
      <c r="I26" s="16">
        <v>51.53</v>
      </c>
      <c r="J26" s="16">
        <v>16</v>
      </c>
      <c r="K26" s="16">
        <v>16.09</v>
      </c>
      <c r="L26" s="16">
        <v>90.2</v>
      </c>
      <c r="M26" s="9"/>
      <c r="N26" s="10"/>
      <c r="O26" s="10"/>
      <c r="P26" s="11"/>
    </row>
    <row r="27" spans="1:16" x14ac:dyDescent="0.3">
      <c r="A27" s="6" t="s">
        <v>49</v>
      </c>
      <c r="B27" s="16" t="s">
        <v>32</v>
      </c>
      <c r="C27" s="16" t="s">
        <v>17</v>
      </c>
      <c r="D27" s="16" t="s">
        <v>53</v>
      </c>
      <c r="E27" s="16">
        <v>5503</v>
      </c>
      <c r="F27" s="16">
        <v>5669</v>
      </c>
      <c r="G27" s="16">
        <f t="shared" si="2"/>
        <v>167</v>
      </c>
      <c r="H27" s="16">
        <v>38.4</v>
      </c>
      <c r="I27" s="16">
        <v>55.23</v>
      </c>
      <c r="J27" s="16">
        <v>15.9</v>
      </c>
      <c r="K27" s="16">
        <v>15.34</v>
      </c>
      <c r="L27" s="16">
        <v>92.8</v>
      </c>
      <c r="M27" s="9"/>
      <c r="N27" s="10"/>
      <c r="O27" s="10"/>
      <c r="P27" s="11"/>
    </row>
    <row r="28" spans="1:16" x14ac:dyDescent="0.3">
      <c r="A28" s="6" t="s">
        <v>49</v>
      </c>
      <c r="B28" s="16" t="s">
        <v>32</v>
      </c>
      <c r="C28" s="16" t="s">
        <v>17</v>
      </c>
      <c r="D28" s="16" t="s">
        <v>54</v>
      </c>
      <c r="E28" s="16">
        <v>7521</v>
      </c>
      <c r="F28" s="16">
        <v>7714</v>
      </c>
      <c r="G28" s="16">
        <f t="shared" si="2"/>
        <v>194</v>
      </c>
      <c r="H28" s="16">
        <v>44.6</v>
      </c>
      <c r="I28" s="16">
        <v>67.099999999999994</v>
      </c>
      <c r="J28" s="16">
        <v>13.8</v>
      </c>
      <c r="K28" s="16">
        <v>13.37</v>
      </c>
      <c r="L28" s="16">
        <v>96.2</v>
      </c>
      <c r="M28" s="9"/>
      <c r="N28" s="10"/>
      <c r="O28" s="10"/>
      <c r="P28" s="11"/>
    </row>
    <row r="29" spans="1:16" x14ac:dyDescent="0.3">
      <c r="A29" s="6" t="s">
        <v>49</v>
      </c>
      <c r="B29" s="16" t="s">
        <v>32</v>
      </c>
      <c r="C29" s="16" t="s">
        <v>17</v>
      </c>
      <c r="D29" s="16" t="s">
        <v>55</v>
      </c>
      <c r="E29" s="1">
        <v>9611</v>
      </c>
      <c r="F29" s="16">
        <v>9849</v>
      </c>
      <c r="G29" s="16">
        <f t="shared" si="2"/>
        <v>239</v>
      </c>
      <c r="H29" s="16">
        <v>54.9</v>
      </c>
      <c r="I29" s="16">
        <v>82.47</v>
      </c>
      <c r="J29" s="16">
        <v>11.8</v>
      </c>
      <c r="K29" s="16">
        <v>11.48</v>
      </c>
      <c r="L29" s="16">
        <v>99.9</v>
      </c>
      <c r="M29" s="9"/>
      <c r="N29" s="10"/>
      <c r="O29" s="10"/>
      <c r="P29" s="11"/>
    </row>
    <row r="30" spans="1:16" x14ac:dyDescent="0.3">
      <c r="A30" s="6" t="s">
        <v>49</v>
      </c>
      <c r="B30" s="16" t="s">
        <v>32</v>
      </c>
      <c r="C30" s="16" t="s">
        <v>17</v>
      </c>
      <c r="D30" s="16" t="s">
        <v>56</v>
      </c>
      <c r="E30" s="16">
        <v>11748</v>
      </c>
      <c r="F30" s="16">
        <v>12049</v>
      </c>
      <c r="G30" s="16">
        <f t="shared" si="2"/>
        <v>302</v>
      </c>
      <c r="H30" s="16">
        <v>69.2</v>
      </c>
      <c r="I30" s="16">
        <v>103.88</v>
      </c>
      <c r="J30" s="16">
        <v>9.9</v>
      </c>
      <c r="K30" s="16">
        <v>9.61</v>
      </c>
      <c r="L30" s="16">
        <v>104</v>
      </c>
      <c r="M30" s="9"/>
      <c r="N30" s="10"/>
      <c r="O30" s="10"/>
      <c r="P30" s="11"/>
    </row>
    <row r="31" spans="1:16" x14ac:dyDescent="0.3">
      <c r="A31" s="6" t="s">
        <v>49</v>
      </c>
      <c r="B31" s="16" t="s">
        <v>32</v>
      </c>
      <c r="C31" s="16" t="s">
        <v>17</v>
      </c>
      <c r="D31" s="16" t="s">
        <v>57</v>
      </c>
      <c r="E31" s="16">
        <v>14072</v>
      </c>
      <c r="F31" s="16">
        <v>14782</v>
      </c>
      <c r="G31" s="16">
        <f t="shared" si="2"/>
        <v>711</v>
      </c>
      <c r="H31" s="16">
        <v>96.3</v>
      </c>
      <c r="I31" s="16">
        <v>149.28</v>
      </c>
      <c r="J31" s="16">
        <v>7.6</v>
      </c>
      <c r="K31" s="16">
        <v>7.16</v>
      </c>
      <c r="L31" s="16">
        <v>107.2</v>
      </c>
      <c r="M31" s="9"/>
      <c r="N31" s="10"/>
      <c r="O31" s="10"/>
      <c r="P31" s="11"/>
    </row>
    <row r="32" spans="1:16" x14ac:dyDescent="0.3">
      <c r="A32" s="6" t="s">
        <v>49</v>
      </c>
      <c r="B32" s="16" t="s">
        <v>32</v>
      </c>
      <c r="C32" s="16" t="s">
        <v>17</v>
      </c>
      <c r="D32" s="16" t="s">
        <v>58</v>
      </c>
      <c r="E32" s="16">
        <v>16026</v>
      </c>
      <c r="F32" s="16">
        <v>16526</v>
      </c>
      <c r="G32" s="16">
        <f t="shared" si="2"/>
        <v>501</v>
      </c>
      <c r="H32" s="16">
        <v>115</v>
      </c>
      <c r="I32" s="16">
        <v>177.03</v>
      </c>
      <c r="J32" s="16">
        <v>6.54</v>
      </c>
      <c r="K32" s="16">
        <v>6.2</v>
      </c>
      <c r="L32" s="16">
        <v>109.6</v>
      </c>
      <c r="M32" s="9"/>
      <c r="N32" s="10"/>
      <c r="O32" s="10"/>
      <c r="P32" s="11"/>
    </row>
    <row r="33" spans="1:16" x14ac:dyDescent="0.3">
      <c r="A33" s="6" t="s">
        <v>49</v>
      </c>
      <c r="B33" s="16" t="s">
        <v>32</v>
      </c>
      <c r="C33" s="16" t="s">
        <v>17</v>
      </c>
      <c r="D33" s="16" t="s">
        <v>59</v>
      </c>
      <c r="E33" s="16">
        <v>18049</v>
      </c>
      <c r="F33" s="16">
        <v>18779</v>
      </c>
      <c r="G33" s="16">
        <f t="shared" si="2"/>
        <v>731</v>
      </c>
      <c r="H33" s="16">
        <v>171.2</v>
      </c>
      <c r="I33" s="16">
        <v>258.31</v>
      </c>
      <c r="J33" s="16">
        <v>4.6399999999999997</v>
      </c>
      <c r="K33" s="16">
        <v>4.47</v>
      </c>
      <c r="L33" s="16">
        <v>112</v>
      </c>
      <c r="M33" s="9"/>
      <c r="N33" s="10"/>
      <c r="O33" s="10"/>
      <c r="P33" s="11"/>
    </row>
    <row r="34" spans="1:16" x14ac:dyDescent="0.3">
      <c r="A34" s="6" t="s">
        <v>49</v>
      </c>
      <c r="B34" s="16" t="s">
        <v>32</v>
      </c>
      <c r="C34" s="16" t="s">
        <v>17</v>
      </c>
      <c r="D34" s="16" t="s">
        <v>60</v>
      </c>
      <c r="E34" s="16">
        <v>20751</v>
      </c>
      <c r="F34" s="16">
        <v>21825</v>
      </c>
      <c r="G34" s="16">
        <f t="shared" si="2"/>
        <v>1075</v>
      </c>
      <c r="H34" s="16">
        <v>248</v>
      </c>
      <c r="I34" s="16">
        <v>372.59</v>
      </c>
      <c r="J34" s="16">
        <v>3.32</v>
      </c>
      <c r="K34" s="16">
        <v>3.21</v>
      </c>
      <c r="L34" s="16">
        <v>113.9</v>
      </c>
      <c r="M34" s="9"/>
      <c r="N34" s="10"/>
      <c r="O34" s="10"/>
      <c r="P34" s="11"/>
    </row>
    <row r="35" spans="1:16" ht="4.5" customHeight="1" x14ac:dyDescent="0.3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9"/>
      <c r="N35" s="10"/>
      <c r="O35" s="10"/>
      <c r="P35" s="11"/>
    </row>
    <row r="36" spans="1:16" ht="15" customHeight="1" x14ac:dyDescent="0.3">
      <c r="A36" s="6" t="s">
        <v>61</v>
      </c>
      <c r="B36" s="16" t="s">
        <v>265</v>
      </c>
      <c r="C36" s="16" t="s">
        <v>63</v>
      </c>
      <c r="D36" s="16" t="s">
        <v>64</v>
      </c>
      <c r="E36" s="78" t="s">
        <v>21</v>
      </c>
      <c r="F36" s="78" t="s">
        <v>21</v>
      </c>
      <c r="G36" s="78"/>
      <c r="H36" s="78" t="s">
        <v>21</v>
      </c>
      <c r="I36" s="78" t="s">
        <v>21</v>
      </c>
      <c r="J36" s="16">
        <v>3.47</v>
      </c>
      <c r="K36" s="78" t="s">
        <v>21</v>
      </c>
      <c r="L36" s="16">
        <v>65.599999999999994</v>
      </c>
      <c r="M36" s="79" t="s">
        <v>21</v>
      </c>
      <c r="N36" s="82" t="s">
        <v>65</v>
      </c>
      <c r="O36" s="82"/>
      <c r="P36" s="82"/>
    </row>
    <row r="37" spans="1:16" x14ac:dyDescent="0.3">
      <c r="A37" s="6" t="s">
        <v>61</v>
      </c>
      <c r="B37" s="16" t="s">
        <v>66</v>
      </c>
      <c r="C37" s="16" t="s">
        <v>63</v>
      </c>
      <c r="D37" s="16" t="s">
        <v>64</v>
      </c>
      <c r="E37" s="78" t="s">
        <v>21</v>
      </c>
      <c r="F37" s="78" t="s">
        <v>21</v>
      </c>
      <c r="G37" s="78"/>
      <c r="H37" s="78" t="s">
        <v>21</v>
      </c>
      <c r="I37" s="78" t="s">
        <v>21</v>
      </c>
      <c r="J37" s="16" t="s">
        <v>21</v>
      </c>
      <c r="K37" s="78" t="s">
        <v>21</v>
      </c>
      <c r="L37" s="16">
        <v>65.599999999999994</v>
      </c>
      <c r="M37" s="79" t="s">
        <v>21</v>
      </c>
      <c r="N37" s="82"/>
      <c r="O37" s="82"/>
      <c r="P37" s="82"/>
    </row>
    <row r="38" spans="1:16" x14ac:dyDescent="0.3">
      <c r="A38" s="6" t="s">
        <v>61</v>
      </c>
      <c r="B38" s="16" t="s">
        <v>265</v>
      </c>
      <c r="C38" s="16" t="s">
        <v>67</v>
      </c>
      <c r="D38" s="16" t="s">
        <v>68</v>
      </c>
      <c r="E38" s="78" t="s">
        <v>21</v>
      </c>
      <c r="F38" s="78" t="s">
        <v>21</v>
      </c>
      <c r="G38" s="78"/>
      <c r="H38" s="78" t="s">
        <v>21</v>
      </c>
      <c r="I38" s="78" t="s">
        <v>21</v>
      </c>
      <c r="J38" s="16">
        <v>8.75</v>
      </c>
      <c r="K38" s="78" t="s">
        <v>21</v>
      </c>
      <c r="L38" s="16">
        <v>66.400000000000006</v>
      </c>
      <c r="M38" s="79" t="s">
        <v>21</v>
      </c>
      <c r="N38" s="82"/>
      <c r="O38" s="82"/>
      <c r="P38" s="82"/>
    </row>
    <row r="39" spans="1:16" x14ac:dyDescent="0.3">
      <c r="A39" s="6" t="s">
        <v>61</v>
      </c>
      <c r="B39" s="16" t="s">
        <v>69</v>
      </c>
      <c r="C39" s="16" t="s">
        <v>67</v>
      </c>
      <c r="D39" s="16" t="s">
        <v>70</v>
      </c>
      <c r="E39" s="78" t="s">
        <v>21</v>
      </c>
      <c r="F39" s="78" t="s">
        <v>21</v>
      </c>
      <c r="G39" s="78"/>
      <c r="H39" s="78" t="s">
        <v>21</v>
      </c>
      <c r="I39" s="78" t="s">
        <v>21</v>
      </c>
      <c r="J39" s="16" t="s">
        <v>21</v>
      </c>
      <c r="K39" s="78" t="s">
        <v>21</v>
      </c>
      <c r="L39" s="16">
        <v>66.400000000000006</v>
      </c>
      <c r="M39" s="79" t="s">
        <v>21</v>
      </c>
      <c r="N39" s="82"/>
      <c r="O39" s="82"/>
      <c r="P39" s="82"/>
    </row>
    <row r="40" spans="1:16" x14ac:dyDescent="0.3">
      <c r="A40" s="6" t="s">
        <v>61</v>
      </c>
      <c r="B40" s="16" t="s">
        <v>265</v>
      </c>
      <c r="C40" s="16" t="s">
        <v>71</v>
      </c>
      <c r="D40" s="16" t="s">
        <v>72</v>
      </c>
      <c r="E40" s="78" t="s">
        <v>21</v>
      </c>
      <c r="F40" s="78" t="s">
        <v>21</v>
      </c>
      <c r="G40" s="78"/>
      <c r="H40" s="78" t="s">
        <v>21</v>
      </c>
      <c r="I40" s="78" t="s">
        <v>21</v>
      </c>
      <c r="J40" s="16">
        <v>12.4</v>
      </c>
      <c r="K40" s="78"/>
      <c r="L40" s="16">
        <v>66.400000000000006</v>
      </c>
      <c r="M40" s="79" t="s">
        <v>21</v>
      </c>
      <c r="N40" s="82"/>
      <c r="O40" s="82"/>
      <c r="P40" s="82"/>
    </row>
    <row r="41" spans="1:16" x14ac:dyDescent="0.3">
      <c r="A41" s="6" t="s">
        <v>61</v>
      </c>
      <c r="B41" s="16" t="s">
        <v>73</v>
      </c>
      <c r="C41" s="16" t="s">
        <v>71</v>
      </c>
      <c r="D41" s="16" t="s">
        <v>74</v>
      </c>
      <c r="E41" s="78" t="s">
        <v>21</v>
      </c>
      <c r="F41" s="78" t="s">
        <v>21</v>
      </c>
      <c r="G41" s="78"/>
      <c r="H41" s="78" t="s">
        <v>21</v>
      </c>
      <c r="I41" s="78" t="s">
        <v>21</v>
      </c>
      <c r="J41" s="16" t="s">
        <v>21</v>
      </c>
      <c r="K41" s="78" t="s">
        <v>21</v>
      </c>
      <c r="L41" s="16">
        <v>66.400000000000006</v>
      </c>
      <c r="M41" s="79" t="s">
        <v>21</v>
      </c>
      <c r="N41" s="82"/>
      <c r="O41" s="82"/>
      <c r="P41" s="82"/>
    </row>
    <row r="42" spans="1:16" x14ac:dyDescent="0.3">
      <c r="A42" s="6" t="s">
        <v>61</v>
      </c>
      <c r="B42" s="16" t="s">
        <v>265</v>
      </c>
      <c r="C42" s="16" t="s">
        <v>75</v>
      </c>
      <c r="D42" s="16" t="s">
        <v>76</v>
      </c>
      <c r="E42" s="78" t="s">
        <v>21</v>
      </c>
      <c r="F42" s="78" t="s">
        <v>21</v>
      </c>
      <c r="G42" s="78"/>
      <c r="H42" s="78" t="s">
        <v>21</v>
      </c>
      <c r="I42" s="78" t="s">
        <v>21</v>
      </c>
      <c r="J42" s="16">
        <v>19.399999999999999</v>
      </c>
      <c r="K42" s="78"/>
      <c r="L42" s="16">
        <v>66.400000000000006</v>
      </c>
      <c r="M42" s="79" t="s">
        <v>21</v>
      </c>
      <c r="N42" s="82"/>
      <c r="O42" s="82"/>
      <c r="P42" s="82"/>
    </row>
    <row r="43" spans="1:16" x14ac:dyDescent="0.3">
      <c r="A43" s="6" t="s">
        <v>61</v>
      </c>
      <c r="B43" s="16" t="s">
        <v>77</v>
      </c>
      <c r="C43" s="16" t="s">
        <v>75</v>
      </c>
      <c r="D43" s="16" t="s">
        <v>26</v>
      </c>
      <c r="E43" s="78" t="s">
        <v>21</v>
      </c>
      <c r="F43" s="78" t="s">
        <v>21</v>
      </c>
      <c r="G43" s="78"/>
      <c r="H43" s="78" t="s">
        <v>21</v>
      </c>
      <c r="I43" s="78" t="s">
        <v>21</v>
      </c>
      <c r="J43" s="16" t="s">
        <v>21</v>
      </c>
      <c r="K43" s="78" t="s">
        <v>21</v>
      </c>
      <c r="L43" s="16">
        <v>66.400000000000006</v>
      </c>
      <c r="M43" s="79" t="s">
        <v>21</v>
      </c>
      <c r="N43" s="82"/>
      <c r="O43" s="82"/>
      <c r="P43" s="82"/>
    </row>
    <row r="44" spans="1:16" ht="6" customHeight="1" x14ac:dyDescent="0.3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9"/>
      <c r="N44" s="10"/>
      <c r="O44" s="10"/>
      <c r="P44" s="11"/>
    </row>
    <row r="45" spans="1:16" x14ac:dyDescent="0.3">
      <c r="A45" s="6" t="s">
        <v>78</v>
      </c>
      <c r="B45" s="16" t="s">
        <v>265</v>
      </c>
      <c r="C45" s="16" t="s">
        <v>79</v>
      </c>
      <c r="D45" s="16" t="s">
        <v>80</v>
      </c>
      <c r="E45" s="16">
        <v>8667</v>
      </c>
      <c r="F45" s="16">
        <v>8828</v>
      </c>
      <c r="G45" s="16">
        <f t="shared" ref="G45:G47" si="3">F45-E45+1</f>
        <v>162</v>
      </c>
      <c r="H45" s="16">
        <v>21</v>
      </c>
      <c r="I45" s="16"/>
      <c r="J45" s="16">
        <v>25.7</v>
      </c>
      <c r="K45" s="17">
        <v>25.49</v>
      </c>
      <c r="L45" s="17">
        <v>65.2</v>
      </c>
      <c r="M45" s="14">
        <v>68</v>
      </c>
      <c r="N45" s="16"/>
      <c r="O45" s="16"/>
      <c r="P45" s="15"/>
    </row>
    <row r="46" spans="1:16" x14ac:dyDescent="0.3">
      <c r="A46" s="6" t="s">
        <v>78</v>
      </c>
      <c r="B46" s="16" t="s">
        <v>265</v>
      </c>
      <c r="C46" s="16" t="s">
        <v>81</v>
      </c>
      <c r="D46" s="16" t="s">
        <v>82</v>
      </c>
      <c r="E46" s="16">
        <v>10968</v>
      </c>
      <c r="F46" s="16">
        <v>11158</v>
      </c>
      <c r="G46" s="16">
        <f t="shared" si="3"/>
        <v>191</v>
      </c>
      <c r="H46" s="16">
        <v>26</v>
      </c>
      <c r="I46" s="16"/>
      <c r="J46" s="16">
        <v>23.3</v>
      </c>
      <c r="K46" s="17">
        <v>23.9</v>
      </c>
      <c r="L46" s="17">
        <v>65.2</v>
      </c>
      <c r="M46" s="14">
        <v>68</v>
      </c>
      <c r="N46" s="16"/>
      <c r="O46" s="16"/>
      <c r="P46" s="15"/>
    </row>
    <row r="47" spans="1:16" x14ac:dyDescent="0.3">
      <c r="A47" s="6" t="s">
        <v>78</v>
      </c>
      <c r="B47" s="16" t="s">
        <v>266</v>
      </c>
      <c r="C47" s="16">
        <v>408</v>
      </c>
      <c r="D47" s="16" t="s">
        <v>83</v>
      </c>
      <c r="E47" s="16">
        <v>18155</v>
      </c>
      <c r="F47" s="16">
        <v>20400</v>
      </c>
      <c r="G47" s="16">
        <f t="shared" si="3"/>
        <v>2246</v>
      </c>
      <c r="H47" s="16">
        <v>460</v>
      </c>
      <c r="I47" s="16"/>
      <c r="J47" s="16" t="s">
        <v>84</v>
      </c>
      <c r="K47" s="16">
        <v>1.95</v>
      </c>
      <c r="L47" s="16">
        <v>64.900000000000006</v>
      </c>
      <c r="M47" s="14" t="s">
        <v>85</v>
      </c>
      <c r="N47" s="16"/>
      <c r="O47" s="16"/>
      <c r="P47" s="15">
        <v>10</v>
      </c>
    </row>
    <row r="48" spans="1:16" x14ac:dyDescent="0.3">
      <c r="A48" s="6" t="s">
        <v>78</v>
      </c>
      <c r="B48" s="16" t="s">
        <v>86</v>
      </c>
      <c r="C48" s="16">
        <v>408</v>
      </c>
      <c r="D48" s="78" t="s">
        <v>21</v>
      </c>
      <c r="E48" s="78" t="s">
        <v>21</v>
      </c>
      <c r="F48" s="78" t="s">
        <v>21</v>
      </c>
      <c r="G48" s="78" t="s">
        <v>21</v>
      </c>
      <c r="H48" s="78" t="s">
        <v>21</v>
      </c>
      <c r="I48" s="78" t="s">
        <v>21</v>
      </c>
      <c r="J48" s="78" t="s">
        <v>21</v>
      </c>
      <c r="K48" s="78" t="s">
        <v>21</v>
      </c>
      <c r="L48" s="17">
        <v>65.2</v>
      </c>
      <c r="M48" s="14">
        <v>86</v>
      </c>
      <c r="N48" s="16"/>
      <c r="O48" s="16"/>
      <c r="P48" s="15"/>
    </row>
    <row r="49" spans="1:16" x14ac:dyDescent="0.3">
      <c r="A49" s="6" t="s">
        <v>78</v>
      </c>
      <c r="B49" s="16" t="s">
        <v>267</v>
      </c>
      <c r="C49" s="16">
        <v>408</v>
      </c>
      <c r="D49" s="16" t="s">
        <v>87</v>
      </c>
      <c r="E49" s="16">
        <v>20450</v>
      </c>
      <c r="F49" s="16">
        <v>21644</v>
      </c>
      <c r="G49" s="16">
        <f t="shared" ref="G49" si="4">F49-E49+1</f>
        <v>1195</v>
      </c>
      <c r="H49" s="78" t="s">
        <v>21</v>
      </c>
      <c r="I49" s="78" t="s">
        <v>21</v>
      </c>
      <c r="J49" s="78" t="s">
        <v>21</v>
      </c>
      <c r="K49" s="78" t="s">
        <v>21</v>
      </c>
      <c r="L49" s="17">
        <v>65.2</v>
      </c>
      <c r="M49" s="14" t="s">
        <v>88</v>
      </c>
      <c r="N49" s="16"/>
      <c r="O49" s="16"/>
      <c r="P49" s="15"/>
    </row>
    <row r="50" spans="1:16" ht="4.5" customHeight="1" x14ac:dyDescent="0.3">
      <c r="A50" s="18"/>
      <c r="B50" s="13"/>
      <c r="C50" s="10"/>
      <c r="D50" s="10"/>
      <c r="E50" s="10"/>
      <c r="F50" s="10"/>
      <c r="G50" s="10"/>
      <c r="H50" s="10"/>
      <c r="I50" s="10"/>
      <c r="J50" s="10"/>
      <c r="K50" s="10"/>
      <c r="L50" s="19"/>
      <c r="M50" s="9"/>
      <c r="N50" s="10"/>
      <c r="O50" s="10"/>
      <c r="P50" s="11"/>
    </row>
    <row r="51" spans="1:16" x14ac:dyDescent="0.3">
      <c r="A51" s="16" t="s">
        <v>89</v>
      </c>
      <c r="B51" s="16" t="s">
        <v>266</v>
      </c>
      <c r="C51" s="16">
        <v>408</v>
      </c>
      <c r="D51" s="16" t="s">
        <v>90</v>
      </c>
      <c r="E51" s="16">
        <v>8556</v>
      </c>
      <c r="F51" s="16">
        <v>8729</v>
      </c>
      <c r="G51" s="16">
        <f t="shared" ref="G51:G58" si="5">F51-E51+1</f>
        <v>174</v>
      </c>
      <c r="H51" s="16">
        <v>19.670000000000002</v>
      </c>
      <c r="I51" s="16"/>
      <c r="J51" s="16">
        <v>23.4</v>
      </c>
      <c r="K51" s="16">
        <v>21.09</v>
      </c>
      <c r="L51" s="16">
        <v>71</v>
      </c>
      <c r="M51" s="6">
        <f t="shared" ref="M51:M57" si="6">AVERAGE(N51:O51)</f>
        <v>125.25</v>
      </c>
      <c r="N51" s="16">
        <v>128.4</v>
      </c>
      <c r="O51" s="16">
        <v>122.1</v>
      </c>
      <c r="P51" s="15">
        <v>13</v>
      </c>
    </row>
    <row r="52" spans="1:16" x14ac:dyDescent="0.3">
      <c r="A52" s="16" t="s">
        <v>89</v>
      </c>
      <c r="B52" s="16" t="s">
        <v>266</v>
      </c>
      <c r="C52" s="16">
        <v>408</v>
      </c>
      <c r="D52" s="16" t="s">
        <v>204</v>
      </c>
      <c r="E52" s="16">
        <v>10020</v>
      </c>
      <c r="F52" s="16">
        <v>10096</v>
      </c>
      <c r="G52" s="16">
        <f t="shared" si="5"/>
        <v>77</v>
      </c>
      <c r="H52" s="16" t="s">
        <v>21</v>
      </c>
      <c r="I52" s="16"/>
      <c r="J52" s="16" t="s">
        <v>21</v>
      </c>
      <c r="K52" s="16"/>
      <c r="L52" s="16"/>
      <c r="M52" s="6"/>
      <c r="N52" s="16"/>
      <c r="O52" s="16"/>
      <c r="P52" s="15">
        <v>10.8</v>
      </c>
    </row>
    <row r="53" spans="1:16" x14ac:dyDescent="0.3">
      <c r="A53" s="16" t="s">
        <v>89</v>
      </c>
      <c r="B53" s="16" t="s">
        <v>266</v>
      </c>
      <c r="C53" s="16">
        <v>408</v>
      </c>
      <c r="D53" s="16" t="s">
        <v>91</v>
      </c>
      <c r="E53" s="16">
        <v>10897</v>
      </c>
      <c r="F53" s="16">
        <v>11060</v>
      </c>
      <c r="G53" s="16">
        <f t="shared" si="5"/>
        <v>164</v>
      </c>
      <c r="H53" s="16">
        <v>16.829999999999998</v>
      </c>
      <c r="I53" s="16"/>
      <c r="J53" s="16">
        <v>25.7</v>
      </c>
      <c r="K53" s="16">
        <v>21.95</v>
      </c>
      <c r="L53" s="16">
        <v>72.599999999999994</v>
      </c>
      <c r="M53" s="6">
        <f t="shared" si="6"/>
        <v>128.94999999999999</v>
      </c>
      <c r="N53" s="16">
        <v>132.69999999999999</v>
      </c>
      <c r="O53" s="16">
        <v>125.2</v>
      </c>
      <c r="P53" s="15">
        <v>10.8</v>
      </c>
    </row>
    <row r="54" spans="1:16" x14ac:dyDescent="0.3">
      <c r="A54" s="16" t="s">
        <v>89</v>
      </c>
      <c r="B54" s="16" t="s">
        <v>266</v>
      </c>
      <c r="C54" s="16">
        <v>408</v>
      </c>
      <c r="D54" s="16" t="s">
        <v>92</v>
      </c>
      <c r="E54" s="16">
        <v>12015</v>
      </c>
      <c r="F54" s="16">
        <v>12179</v>
      </c>
      <c r="G54" s="16">
        <f t="shared" si="5"/>
        <v>165</v>
      </c>
      <c r="H54" s="16">
        <v>15.63</v>
      </c>
      <c r="I54" s="16"/>
      <c r="J54" s="16">
        <v>26.7</v>
      </c>
      <c r="K54" s="16">
        <v>22.03</v>
      </c>
      <c r="L54" s="16">
        <v>73.3</v>
      </c>
      <c r="M54" s="6">
        <f t="shared" si="6"/>
        <v>130.80000000000001</v>
      </c>
      <c r="N54" s="16">
        <v>135.19999999999999</v>
      </c>
      <c r="O54" s="16">
        <v>126.4</v>
      </c>
      <c r="P54" s="15">
        <v>8.4</v>
      </c>
    </row>
    <row r="55" spans="1:16" x14ac:dyDescent="0.3">
      <c r="A55" s="16" t="s">
        <v>89</v>
      </c>
      <c r="B55" s="16" t="s">
        <v>266</v>
      </c>
      <c r="C55" s="16">
        <v>408</v>
      </c>
      <c r="D55" s="16" t="s">
        <v>93</v>
      </c>
      <c r="E55" s="16">
        <v>13083</v>
      </c>
      <c r="F55" s="16">
        <v>13255</v>
      </c>
      <c r="G55" s="16">
        <f t="shared" si="5"/>
        <v>173</v>
      </c>
      <c r="H55" s="16">
        <v>18.100000000000001</v>
      </c>
      <c r="I55" s="16"/>
      <c r="J55" s="16">
        <v>24.6</v>
      </c>
      <c r="K55" s="16">
        <v>21.86</v>
      </c>
      <c r="L55" s="16">
        <v>73.8</v>
      </c>
      <c r="M55" s="6">
        <f t="shared" si="6"/>
        <v>129.69999999999999</v>
      </c>
      <c r="N55" s="16">
        <v>135</v>
      </c>
      <c r="O55" s="16">
        <v>124.4</v>
      </c>
      <c r="P55" s="15">
        <v>8.4</v>
      </c>
    </row>
    <row r="56" spans="1:16" x14ac:dyDescent="0.3">
      <c r="A56" s="16" t="s">
        <v>89</v>
      </c>
      <c r="B56" s="16" t="s">
        <v>266</v>
      </c>
      <c r="C56" s="16">
        <v>408</v>
      </c>
      <c r="D56" s="16" t="s">
        <v>94</v>
      </c>
      <c r="E56" s="16">
        <v>14239</v>
      </c>
      <c r="F56" s="16">
        <v>14431</v>
      </c>
      <c r="G56" s="16">
        <f t="shared" si="5"/>
        <v>193</v>
      </c>
      <c r="H56" s="16">
        <v>19.89</v>
      </c>
      <c r="I56" s="16"/>
      <c r="J56" s="16">
        <v>23.3</v>
      </c>
      <c r="K56" s="16">
        <v>20.74</v>
      </c>
      <c r="L56" s="16">
        <v>74.099999999999994</v>
      </c>
      <c r="M56" s="6">
        <f t="shared" si="6"/>
        <v>124.05000000000001</v>
      </c>
      <c r="N56" s="16">
        <v>130.4</v>
      </c>
      <c r="O56" s="16">
        <v>117.7</v>
      </c>
      <c r="P56" s="15">
        <v>6.4</v>
      </c>
    </row>
    <row r="57" spans="1:16" x14ac:dyDescent="0.3">
      <c r="A57" s="16" t="s">
        <v>89</v>
      </c>
      <c r="B57" s="16" t="s">
        <v>266</v>
      </c>
      <c r="C57" s="16">
        <v>408</v>
      </c>
      <c r="D57" s="16" t="s">
        <v>95</v>
      </c>
      <c r="E57" s="16">
        <v>15371</v>
      </c>
      <c r="F57" s="16">
        <v>15581</v>
      </c>
      <c r="G57" s="16">
        <f t="shared" si="5"/>
        <v>211</v>
      </c>
      <c r="H57" s="16">
        <v>20.99</v>
      </c>
      <c r="I57" s="16"/>
      <c r="J57" s="16">
        <v>22.6</v>
      </c>
      <c r="K57" s="16">
        <v>20.14</v>
      </c>
      <c r="L57" s="16">
        <v>74.3</v>
      </c>
      <c r="M57" s="6">
        <f t="shared" si="6"/>
        <v>118.2</v>
      </c>
      <c r="N57" s="16">
        <v>127.2</v>
      </c>
      <c r="O57" s="16">
        <v>109.2</v>
      </c>
      <c r="P57" s="15">
        <v>4.5</v>
      </c>
    </row>
    <row r="58" spans="1:16" x14ac:dyDescent="0.3">
      <c r="A58" s="16" t="s">
        <v>89</v>
      </c>
      <c r="B58" s="16" t="s">
        <v>267</v>
      </c>
      <c r="C58" s="16">
        <v>408</v>
      </c>
      <c r="D58" s="16" t="s">
        <v>96</v>
      </c>
      <c r="E58" s="16">
        <v>16830</v>
      </c>
      <c r="F58" s="16">
        <v>19245</v>
      </c>
      <c r="G58" s="16">
        <f t="shared" si="5"/>
        <v>2416</v>
      </c>
      <c r="H58" s="16" t="s">
        <v>21</v>
      </c>
      <c r="I58" s="16" t="s">
        <v>21</v>
      </c>
      <c r="J58" s="16" t="s">
        <v>21</v>
      </c>
      <c r="K58" s="16" t="s">
        <v>21</v>
      </c>
      <c r="L58" s="17" t="s">
        <v>97</v>
      </c>
      <c r="M58" s="6" t="s">
        <v>98</v>
      </c>
      <c r="N58" s="16" t="s">
        <v>99</v>
      </c>
      <c r="O58" s="16" t="s">
        <v>100</v>
      </c>
      <c r="P58" s="15">
        <v>3.6</v>
      </c>
    </row>
    <row r="59" spans="1:16" ht="5.25" customHeight="1" x14ac:dyDescent="0.3">
      <c r="A59" s="13"/>
      <c r="B59" s="1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9"/>
      <c r="N59" s="10"/>
      <c r="O59" s="10"/>
      <c r="P59" s="11"/>
    </row>
    <row r="60" spans="1:16" x14ac:dyDescent="0.3">
      <c r="A60" s="16" t="s">
        <v>101</v>
      </c>
      <c r="B60" s="16" t="s">
        <v>274</v>
      </c>
      <c r="C60" s="16">
        <v>408</v>
      </c>
      <c r="D60" s="16" t="s">
        <v>205</v>
      </c>
      <c r="E60" s="16">
        <v>1207</v>
      </c>
      <c r="F60" s="16">
        <v>1326</v>
      </c>
      <c r="G60" s="16">
        <f t="shared" ref="G60:G65" si="7">F60-E60+1</f>
        <v>120</v>
      </c>
      <c r="H60" s="78" t="s">
        <v>21</v>
      </c>
      <c r="I60" s="16"/>
      <c r="J60" s="78" t="s">
        <v>21</v>
      </c>
      <c r="K60" s="16"/>
      <c r="L60" s="16"/>
      <c r="M60" s="6"/>
      <c r="N60" s="16"/>
      <c r="O60" s="16"/>
      <c r="P60" s="15"/>
    </row>
    <row r="61" spans="1:16" x14ac:dyDescent="0.3">
      <c r="A61" s="16" t="s">
        <v>101</v>
      </c>
      <c r="B61" s="16" t="s">
        <v>274</v>
      </c>
      <c r="C61" s="16">
        <v>408</v>
      </c>
      <c r="D61" s="16" t="s">
        <v>206</v>
      </c>
      <c r="E61" s="16">
        <v>2124</v>
      </c>
      <c r="F61" s="16">
        <v>2354</v>
      </c>
      <c r="G61" s="16">
        <f t="shared" si="7"/>
        <v>231</v>
      </c>
      <c r="H61" s="78" t="s">
        <v>21</v>
      </c>
      <c r="I61" s="16"/>
      <c r="J61" s="78" t="s">
        <v>21</v>
      </c>
      <c r="K61" s="16"/>
      <c r="L61" s="16"/>
      <c r="M61" s="6"/>
      <c r="N61" s="16"/>
      <c r="O61" s="16"/>
      <c r="P61" s="15"/>
    </row>
    <row r="62" spans="1:16" x14ac:dyDescent="0.3">
      <c r="A62" s="16" t="s">
        <v>101</v>
      </c>
      <c r="B62" s="16" t="s">
        <v>274</v>
      </c>
      <c r="C62" s="16">
        <v>408</v>
      </c>
      <c r="D62" s="16" t="s">
        <v>26</v>
      </c>
      <c r="E62" s="16">
        <v>3252</v>
      </c>
      <c r="F62" s="16">
        <v>3367</v>
      </c>
      <c r="G62" s="16">
        <f t="shared" si="7"/>
        <v>116</v>
      </c>
      <c r="H62" s="78" t="s">
        <v>21</v>
      </c>
      <c r="I62" s="16"/>
      <c r="J62" s="78" t="s">
        <v>21</v>
      </c>
      <c r="K62" s="16"/>
      <c r="L62" s="16"/>
      <c r="M62" s="6"/>
      <c r="N62" s="16"/>
      <c r="O62" s="16"/>
      <c r="P62" s="15"/>
    </row>
    <row r="63" spans="1:16" x14ac:dyDescent="0.3">
      <c r="A63" s="16" t="s">
        <v>101</v>
      </c>
      <c r="B63" s="16" t="s">
        <v>274</v>
      </c>
      <c r="C63" s="16">
        <v>408</v>
      </c>
      <c r="D63" s="16" t="s">
        <v>207</v>
      </c>
      <c r="E63" s="16">
        <v>4185</v>
      </c>
      <c r="F63" s="16">
        <v>4380</v>
      </c>
      <c r="G63" s="16">
        <f t="shared" si="7"/>
        <v>196</v>
      </c>
      <c r="H63" s="78" t="s">
        <v>21</v>
      </c>
      <c r="I63" s="16"/>
      <c r="J63" s="78" t="s">
        <v>21</v>
      </c>
      <c r="K63" s="16"/>
      <c r="L63" s="16"/>
      <c r="M63" s="6"/>
      <c r="N63" s="16"/>
      <c r="O63" s="16"/>
      <c r="P63" s="15"/>
    </row>
    <row r="64" spans="1:16" x14ac:dyDescent="0.3">
      <c r="A64" s="16" t="s">
        <v>101</v>
      </c>
      <c r="B64" s="16" t="s">
        <v>274</v>
      </c>
      <c r="C64" s="16">
        <v>408</v>
      </c>
      <c r="D64" s="16" t="s">
        <v>208</v>
      </c>
      <c r="E64" s="16">
        <v>5433</v>
      </c>
      <c r="F64" s="16">
        <v>5618</v>
      </c>
      <c r="G64" s="16">
        <f t="shared" si="7"/>
        <v>186</v>
      </c>
      <c r="H64" s="78" t="s">
        <v>21</v>
      </c>
      <c r="I64" s="16"/>
      <c r="J64" s="78" t="s">
        <v>21</v>
      </c>
      <c r="K64" s="16"/>
      <c r="L64" s="16"/>
      <c r="M64" s="6"/>
      <c r="N64" s="16"/>
      <c r="O64" s="16"/>
      <c r="P64" s="15"/>
    </row>
    <row r="65" spans="1:16" x14ac:dyDescent="0.3">
      <c r="A65" s="16" t="s">
        <v>101</v>
      </c>
      <c r="B65" s="16" t="s">
        <v>274</v>
      </c>
      <c r="C65" s="16">
        <v>408</v>
      </c>
      <c r="D65" s="16" t="s">
        <v>209</v>
      </c>
      <c r="E65" s="16">
        <v>6480</v>
      </c>
      <c r="F65" s="16">
        <v>6598</v>
      </c>
      <c r="G65" s="16">
        <f t="shared" si="7"/>
        <v>119</v>
      </c>
      <c r="H65" s="78" t="s">
        <v>21</v>
      </c>
      <c r="I65" s="16"/>
      <c r="J65" s="78" t="s">
        <v>21</v>
      </c>
      <c r="K65" s="16"/>
      <c r="L65" s="16"/>
      <c r="M65" s="6"/>
      <c r="N65" s="16"/>
      <c r="O65" s="16"/>
      <c r="P65" s="15"/>
    </row>
    <row r="66" spans="1:16" ht="6" customHeight="1" x14ac:dyDescent="0.3">
      <c r="A66" s="19"/>
      <c r="B66" s="19"/>
      <c r="C66" s="19"/>
      <c r="D66" s="19"/>
      <c r="E66" s="19"/>
      <c r="F66" s="10"/>
      <c r="G66" s="10"/>
      <c r="H66" s="10"/>
      <c r="I66" s="10"/>
      <c r="J66" s="10"/>
      <c r="K66" s="10"/>
      <c r="L66" s="10"/>
      <c r="M66" s="9"/>
      <c r="N66" s="10"/>
      <c r="O66" s="10"/>
      <c r="P66" s="11"/>
    </row>
    <row r="67" spans="1:16" x14ac:dyDescent="0.3">
      <c r="A67" s="16" t="s">
        <v>102</v>
      </c>
      <c r="B67" s="16" t="s">
        <v>266</v>
      </c>
      <c r="C67" s="16">
        <v>408</v>
      </c>
      <c r="D67" s="16" t="s">
        <v>210</v>
      </c>
      <c r="E67" s="16">
        <v>1502</v>
      </c>
      <c r="F67" s="16">
        <v>1895</v>
      </c>
      <c r="G67" s="16">
        <f t="shared" ref="G67:G71" si="8">F67-E67+1</f>
        <v>394</v>
      </c>
      <c r="H67" s="78" t="s">
        <v>21</v>
      </c>
      <c r="I67" s="16"/>
      <c r="J67" s="78" t="s">
        <v>21</v>
      </c>
      <c r="K67" s="16"/>
      <c r="L67" s="16"/>
      <c r="M67" s="6"/>
      <c r="N67" s="16"/>
      <c r="O67" s="16"/>
      <c r="P67" s="15">
        <v>8.6</v>
      </c>
    </row>
    <row r="68" spans="1:16" x14ac:dyDescent="0.3">
      <c r="A68" s="16" t="s">
        <v>102</v>
      </c>
      <c r="B68" s="16" t="s">
        <v>266</v>
      </c>
      <c r="C68" s="16">
        <v>408</v>
      </c>
      <c r="D68" s="16" t="s">
        <v>179</v>
      </c>
      <c r="E68" s="16">
        <v>4339</v>
      </c>
      <c r="F68" s="16">
        <v>4655</v>
      </c>
      <c r="G68" s="16">
        <f t="shared" si="8"/>
        <v>317</v>
      </c>
      <c r="H68" s="78" t="s">
        <v>21</v>
      </c>
      <c r="I68" s="16"/>
      <c r="J68" s="78" t="s">
        <v>21</v>
      </c>
      <c r="K68" s="16"/>
      <c r="L68" s="16"/>
      <c r="M68" s="6"/>
      <c r="N68" s="16"/>
      <c r="O68" s="16"/>
      <c r="P68" s="15">
        <v>5.2</v>
      </c>
    </row>
    <row r="69" spans="1:16" x14ac:dyDescent="0.3">
      <c r="A69" s="16" t="s">
        <v>102</v>
      </c>
      <c r="B69" s="16" t="s">
        <v>267</v>
      </c>
      <c r="C69" s="16">
        <v>408</v>
      </c>
      <c r="D69" s="16" t="s">
        <v>204</v>
      </c>
      <c r="E69" s="16">
        <v>4668</v>
      </c>
      <c r="F69" s="16">
        <v>5535</v>
      </c>
      <c r="G69" s="16">
        <f t="shared" si="8"/>
        <v>868</v>
      </c>
      <c r="H69" s="78" t="s">
        <v>21</v>
      </c>
      <c r="I69" s="16"/>
      <c r="J69" s="78" t="s">
        <v>21</v>
      </c>
      <c r="K69" s="16"/>
      <c r="L69" s="16"/>
      <c r="M69" s="6"/>
      <c r="N69" s="16"/>
      <c r="O69" s="16"/>
      <c r="P69" s="15"/>
    </row>
    <row r="70" spans="1:16" x14ac:dyDescent="0.3">
      <c r="A70" s="16" t="s">
        <v>102</v>
      </c>
      <c r="B70" s="16" t="s">
        <v>266</v>
      </c>
      <c r="C70" s="16">
        <v>408</v>
      </c>
      <c r="D70" s="16" t="s">
        <v>211</v>
      </c>
      <c r="E70" s="16">
        <v>6352</v>
      </c>
      <c r="F70" s="16">
        <v>6542</v>
      </c>
      <c r="G70" s="16">
        <f t="shared" si="8"/>
        <v>191</v>
      </c>
      <c r="H70" s="78" t="s">
        <v>21</v>
      </c>
      <c r="I70" s="16"/>
      <c r="J70" s="78" t="s">
        <v>21</v>
      </c>
      <c r="K70" s="16"/>
      <c r="L70" s="16"/>
      <c r="M70" s="6"/>
      <c r="N70" s="16"/>
      <c r="O70" s="16"/>
      <c r="P70" s="15">
        <v>11</v>
      </c>
    </row>
    <row r="71" spans="1:16" x14ac:dyDescent="0.3">
      <c r="A71" s="16" t="s">
        <v>102</v>
      </c>
      <c r="B71" s="16" t="s">
        <v>267</v>
      </c>
      <c r="C71" s="16">
        <v>408</v>
      </c>
      <c r="D71" s="16" t="s">
        <v>212</v>
      </c>
      <c r="E71" s="16">
        <v>6551</v>
      </c>
      <c r="F71" s="16">
        <v>6910</v>
      </c>
      <c r="G71" s="16">
        <f t="shared" si="8"/>
        <v>360</v>
      </c>
      <c r="H71" s="78" t="s">
        <v>21</v>
      </c>
      <c r="I71" s="16"/>
      <c r="J71" s="78" t="s">
        <v>21</v>
      </c>
      <c r="K71" s="16"/>
      <c r="L71" s="16"/>
      <c r="M71" s="16"/>
      <c r="N71" s="16"/>
      <c r="O71" s="16"/>
      <c r="P71" s="15"/>
    </row>
    <row r="72" spans="1:16" ht="6" customHeight="1" x14ac:dyDescent="0.3">
      <c r="A72" s="13"/>
      <c r="B72" s="13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1"/>
    </row>
    <row r="73" spans="1:16" x14ac:dyDescent="0.3">
      <c r="A73" s="16" t="s">
        <v>103</v>
      </c>
      <c r="B73" s="16" t="s">
        <v>265</v>
      </c>
      <c r="C73" s="16">
        <v>408</v>
      </c>
      <c r="D73" s="16" t="s">
        <v>104</v>
      </c>
      <c r="E73" s="16">
        <v>5558</v>
      </c>
      <c r="F73" s="16">
        <v>5785</v>
      </c>
      <c r="G73" s="16">
        <f t="shared" ref="G73" si="9">F73-E73+1</f>
        <v>228</v>
      </c>
      <c r="H73" s="16">
        <v>26.91</v>
      </c>
      <c r="I73" s="16"/>
      <c r="J73" s="16">
        <v>19.3</v>
      </c>
      <c r="K73" s="20">
        <v>19.198405305366201</v>
      </c>
      <c r="L73" s="16"/>
      <c r="M73" s="16"/>
      <c r="N73" s="16"/>
      <c r="O73" s="16"/>
      <c r="P73" s="15"/>
    </row>
    <row r="74" spans="1:16" x14ac:dyDescent="0.3">
      <c r="A74" s="16" t="s">
        <v>103</v>
      </c>
      <c r="B74" s="16" t="s">
        <v>105</v>
      </c>
      <c r="C74" s="16">
        <v>408</v>
      </c>
      <c r="D74" s="16" t="s">
        <v>106</v>
      </c>
      <c r="E74" s="78" t="s">
        <v>21</v>
      </c>
      <c r="F74" s="78" t="s">
        <v>21</v>
      </c>
      <c r="G74" s="78" t="s">
        <v>21</v>
      </c>
      <c r="H74" s="78" t="s">
        <v>21</v>
      </c>
      <c r="I74" s="78" t="s">
        <v>21</v>
      </c>
      <c r="J74" s="78" t="s">
        <v>21</v>
      </c>
      <c r="K74" s="78" t="s">
        <v>21</v>
      </c>
      <c r="L74" s="6"/>
      <c r="M74" s="16"/>
      <c r="N74" s="16"/>
      <c r="O74" s="16"/>
      <c r="P74" s="15"/>
    </row>
    <row r="75" spans="1:16" x14ac:dyDescent="0.3">
      <c r="A75" s="16" t="s">
        <v>103</v>
      </c>
      <c r="B75" s="16" t="s">
        <v>107</v>
      </c>
      <c r="C75" s="16">
        <v>408</v>
      </c>
      <c r="D75" s="16" t="s">
        <v>108</v>
      </c>
      <c r="E75" s="78" t="s">
        <v>21</v>
      </c>
      <c r="F75" s="78" t="s">
        <v>21</v>
      </c>
      <c r="G75" s="78" t="s">
        <v>21</v>
      </c>
      <c r="H75" s="78" t="s">
        <v>21</v>
      </c>
      <c r="I75" s="78" t="s">
        <v>21</v>
      </c>
      <c r="J75" s="78" t="s">
        <v>21</v>
      </c>
      <c r="K75" s="78" t="s">
        <v>21</v>
      </c>
      <c r="L75" s="16"/>
      <c r="M75" s="16"/>
      <c r="N75" s="16"/>
      <c r="O75" s="16"/>
      <c r="P75" s="15"/>
    </row>
    <row r="76" spans="1:16" x14ac:dyDescent="0.3">
      <c r="A76" s="16" t="s">
        <v>103</v>
      </c>
      <c r="B76" s="16" t="s">
        <v>266</v>
      </c>
      <c r="C76" s="16">
        <v>408</v>
      </c>
      <c r="D76" s="16" t="s">
        <v>109</v>
      </c>
      <c r="E76" s="16">
        <v>5558</v>
      </c>
      <c r="F76" s="16">
        <v>5785</v>
      </c>
      <c r="G76" s="16">
        <f t="shared" ref="G76" si="10">F76-E76+1</f>
        <v>228</v>
      </c>
      <c r="H76" s="16">
        <v>330.2</v>
      </c>
      <c r="I76" s="16"/>
      <c r="J76" s="16">
        <v>2.5499999999999998</v>
      </c>
      <c r="K76" s="21">
        <v>2.7121930846469802</v>
      </c>
      <c r="L76" s="16"/>
      <c r="M76" s="16"/>
      <c r="N76" s="16"/>
      <c r="O76" s="16"/>
      <c r="P76" s="15">
        <v>12.7</v>
      </c>
    </row>
    <row r="77" spans="1:16" x14ac:dyDescent="0.3">
      <c r="A77" s="16" t="s">
        <v>103</v>
      </c>
      <c r="B77" s="16" t="s">
        <v>110</v>
      </c>
      <c r="C77" s="16">
        <v>408</v>
      </c>
      <c r="D77" s="16" t="s">
        <v>270</v>
      </c>
      <c r="E77" s="78" t="s">
        <v>21</v>
      </c>
      <c r="F77" s="78" t="s">
        <v>21</v>
      </c>
      <c r="G77" s="78" t="s">
        <v>21</v>
      </c>
      <c r="H77" s="78" t="s">
        <v>21</v>
      </c>
      <c r="I77" s="78" t="s">
        <v>21</v>
      </c>
      <c r="J77" s="78" t="s">
        <v>21</v>
      </c>
      <c r="K77" s="78" t="s">
        <v>21</v>
      </c>
      <c r="L77" s="16"/>
      <c r="M77" s="16"/>
      <c r="N77" s="16"/>
      <c r="O77" s="16"/>
      <c r="P77" s="15"/>
    </row>
    <row r="78" spans="1:16" x14ac:dyDescent="0.3">
      <c r="A78" s="16" t="s">
        <v>103</v>
      </c>
      <c r="B78" s="16" t="s">
        <v>266</v>
      </c>
      <c r="C78" s="16">
        <v>408</v>
      </c>
      <c r="D78" s="16" t="s">
        <v>271</v>
      </c>
      <c r="E78" s="16">
        <v>14066</v>
      </c>
      <c r="F78" s="16">
        <v>14953</v>
      </c>
      <c r="G78" s="16">
        <f t="shared" ref="G78" si="11">F78-E78+1</f>
        <v>888</v>
      </c>
      <c r="H78" s="16">
        <v>177.2</v>
      </c>
      <c r="I78" s="16"/>
      <c r="J78" s="16">
        <v>4.5</v>
      </c>
      <c r="K78" s="21">
        <v>4.64220523949942</v>
      </c>
      <c r="L78" s="16"/>
      <c r="M78" s="16"/>
      <c r="N78" s="16"/>
      <c r="O78" s="16"/>
      <c r="P78" s="15">
        <v>12.7</v>
      </c>
    </row>
    <row r="79" spans="1:16" ht="6" customHeight="1" x14ac:dyDescent="0.3">
      <c r="A79" s="13"/>
      <c r="B79" s="13"/>
      <c r="C79" s="10"/>
      <c r="D79" s="10"/>
      <c r="E79" s="10"/>
      <c r="F79" s="10"/>
      <c r="G79" s="10"/>
      <c r="H79" s="10"/>
      <c r="I79" s="10"/>
      <c r="J79" s="10"/>
      <c r="K79" s="22"/>
      <c r="L79" s="10"/>
      <c r="M79" s="10"/>
      <c r="N79" s="10"/>
      <c r="O79" s="10"/>
      <c r="P79" s="11"/>
    </row>
    <row r="80" spans="1:16" x14ac:dyDescent="0.3">
      <c r="A80" s="16" t="s">
        <v>111</v>
      </c>
      <c r="B80" s="16" t="s">
        <v>112</v>
      </c>
      <c r="C80" s="16">
        <v>408</v>
      </c>
      <c r="D80" s="16" t="s">
        <v>113</v>
      </c>
      <c r="E80" s="78" t="s">
        <v>21</v>
      </c>
      <c r="F80" s="78" t="s">
        <v>21</v>
      </c>
      <c r="G80" s="78" t="s">
        <v>21</v>
      </c>
      <c r="H80" s="78" t="s">
        <v>21</v>
      </c>
      <c r="I80" s="78" t="s">
        <v>21</v>
      </c>
      <c r="J80" s="78" t="s">
        <v>21</v>
      </c>
      <c r="K80" s="78" t="s">
        <v>21</v>
      </c>
      <c r="L80" s="16"/>
      <c r="M80" s="16"/>
      <c r="N80" s="16"/>
      <c r="O80" s="16"/>
      <c r="P80" s="15"/>
    </row>
    <row r="81" spans="1:16" x14ac:dyDescent="0.3">
      <c r="A81" s="16" t="s">
        <v>111</v>
      </c>
      <c r="B81" s="16" t="s">
        <v>266</v>
      </c>
      <c r="C81" s="16">
        <v>408</v>
      </c>
      <c r="D81" s="16" t="s">
        <v>114</v>
      </c>
      <c r="E81" s="16">
        <v>4154</v>
      </c>
      <c r="F81" s="16">
        <v>4645</v>
      </c>
      <c r="G81" s="16">
        <f t="shared" ref="G81:G87" si="12">F81-E81+1</f>
        <v>492</v>
      </c>
      <c r="H81" s="16">
        <v>226.8</v>
      </c>
      <c r="I81" s="16"/>
      <c r="J81" s="16">
        <v>3.61</v>
      </c>
      <c r="K81" s="21">
        <v>2.9535094734238099</v>
      </c>
      <c r="L81" s="16"/>
      <c r="M81" s="16"/>
      <c r="N81" s="16"/>
      <c r="O81" s="16"/>
      <c r="P81" s="15">
        <v>9.1999999999999993</v>
      </c>
    </row>
    <row r="82" spans="1:16" x14ac:dyDescent="0.3">
      <c r="A82" s="16" t="s">
        <v>111</v>
      </c>
      <c r="B82" s="16" t="s">
        <v>266</v>
      </c>
      <c r="C82" s="16">
        <v>408</v>
      </c>
      <c r="D82" s="16" t="s">
        <v>115</v>
      </c>
      <c r="E82" s="16">
        <v>5000</v>
      </c>
      <c r="F82" s="16">
        <v>5643</v>
      </c>
      <c r="G82" s="16">
        <f t="shared" si="12"/>
        <v>644</v>
      </c>
      <c r="H82" s="16">
        <v>244</v>
      </c>
      <c r="I82" s="16"/>
      <c r="J82" s="16">
        <v>3.37</v>
      </c>
      <c r="K82" s="21">
        <v>3.1058574802346302</v>
      </c>
      <c r="L82" s="16"/>
      <c r="M82" s="16"/>
      <c r="N82" s="16"/>
      <c r="O82" s="16"/>
      <c r="P82" s="15">
        <v>7</v>
      </c>
    </row>
    <row r="83" spans="1:16" x14ac:dyDescent="0.3">
      <c r="A83" s="16" t="s">
        <v>111</v>
      </c>
      <c r="B83" s="16" t="s">
        <v>266</v>
      </c>
      <c r="C83" s="16">
        <v>408</v>
      </c>
      <c r="D83" s="16" t="s">
        <v>116</v>
      </c>
      <c r="E83" s="16">
        <v>6900</v>
      </c>
      <c r="F83" s="16">
        <v>7379</v>
      </c>
      <c r="G83" s="16">
        <f t="shared" si="12"/>
        <v>480</v>
      </c>
      <c r="H83" s="16">
        <v>194.9</v>
      </c>
      <c r="I83" s="16"/>
      <c r="J83" s="16">
        <v>4.13</v>
      </c>
      <c r="K83" s="21">
        <v>4.5993735921862902</v>
      </c>
      <c r="L83" s="16"/>
      <c r="M83" s="16"/>
      <c r="N83" s="16"/>
      <c r="O83" s="16"/>
      <c r="P83" s="15">
        <v>5.7</v>
      </c>
    </row>
    <row r="84" spans="1:16" x14ac:dyDescent="0.3">
      <c r="A84" s="16" t="s">
        <v>111</v>
      </c>
      <c r="B84" s="16" t="s">
        <v>266</v>
      </c>
      <c r="C84" s="16">
        <v>408</v>
      </c>
      <c r="D84" s="16" t="s">
        <v>117</v>
      </c>
      <c r="E84" s="16">
        <v>7590</v>
      </c>
      <c r="F84" s="16">
        <v>8057</v>
      </c>
      <c r="G84" s="16">
        <f t="shared" si="12"/>
        <v>468</v>
      </c>
      <c r="H84" s="16">
        <v>206.7</v>
      </c>
      <c r="I84" s="16"/>
      <c r="J84" s="16">
        <v>3.92</v>
      </c>
      <c r="K84" s="21">
        <v>3.8219115349470498</v>
      </c>
      <c r="L84" s="16"/>
      <c r="M84" s="16"/>
      <c r="N84" s="16"/>
      <c r="O84" s="16"/>
      <c r="P84" s="15">
        <v>2.6</v>
      </c>
    </row>
    <row r="85" spans="1:16" x14ac:dyDescent="0.3">
      <c r="A85" s="16" t="s">
        <v>111</v>
      </c>
      <c r="B85" s="16" t="s">
        <v>266</v>
      </c>
      <c r="C85" s="16">
        <v>408</v>
      </c>
      <c r="D85" s="16" t="s">
        <v>118</v>
      </c>
      <c r="E85" s="16">
        <v>9210</v>
      </c>
      <c r="F85" s="16">
        <v>9510</v>
      </c>
      <c r="G85" s="16">
        <f t="shared" si="12"/>
        <v>301</v>
      </c>
      <c r="H85" s="16">
        <v>114.8</v>
      </c>
      <c r="I85" s="16"/>
      <c r="J85" s="16">
        <v>6.56</v>
      </c>
      <c r="K85" s="21">
        <v>6.5528878777506598</v>
      </c>
      <c r="L85" s="16"/>
      <c r="M85" s="16"/>
      <c r="N85" s="16"/>
      <c r="O85" s="16"/>
      <c r="P85" s="15">
        <v>12.7</v>
      </c>
    </row>
    <row r="86" spans="1:16" x14ac:dyDescent="0.3">
      <c r="A86" s="16" t="s">
        <v>111</v>
      </c>
      <c r="B86" s="16" t="s">
        <v>266</v>
      </c>
      <c r="C86" s="16">
        <v>408</v>
      </c>
      <c r="D86" s="16" t="s">
        <v>119</v>
      </c>
      <c r="E86" s="16">
        <v>10060</v>
      </c>
      <c r="F86" s="16">
        <v>10260</v>
      </c>
      <c r="G86" s="16">
        <f t="shared" si="12"/>
        <v>201</v>
      </c>
      <c r="H86" s="16">
        <v>101.5</v>
      </c>
      <c r="I86" s="16"/>
      <c r="J86" s="16">
        <v>7.27</v>
      </c>
      <c r="K86" s="21">
        <v>7.7055626469559702</v>
      </c>
      <c r="L86" s="16"/>
      <c r="M86" s="16"/>
      <c r="N86" s="16"/>
      <c r="O86" s="16"/>
      <c r="P86" s="15">
        <v>9.6</v>
      </c>
    </row>
    <row r="87" spans="1:16" x14ac:dyDescent="0.3">
      <c r="A87" s="16" t="s">
        <v>111</v>
      </c>
      <c r="B87" s="16" t="s">
        <v>266</v>
      </c>
      <c r="C87" s="16">
        <v>408</v>
      </c>
      <c r="D87" s="16" t="s">
        <v>120</v>
      </c>
      <c r="E87" s="16">
        <v>11166</v>
      </c>
      <c r="F87" s="16">
        <v>11437</v>
      </c>
      <c r="G87" s="16">
        <f t="shared" si="12"/>
        <v>272</v>
      </c>
      <c r="H87" s="16">
        <v>109.3</v>
      </c>
      <c r="I87" s="16"/>
      <c r="J87" s="16">
        <v>6.84</v>
      </c>
      <c r="K87" s="21">
        <v>6.3997946782787798</v>
      </c>
      <c r="L87" s="16"/>
      <c r="M87" s="16"/>
      <c r="N87" s="16"/>
      <c r="O87" s="16"/>
      <c r="P87" s="15">
        <v>7</v>
      </c>
    </row>
    <row r="88" spans="1:16" x14ac:dyDescent="0.3">
      <c r="A88" s="16" t="s">
        <v>111</v>
      </c>
      <c r="B88" s="16" t="s">
        <v>121</v>
      </c>
      <c r="C88" s="16">
        <v>408</v>
      </c>
      <c r="D88" s="16" t="s">
        <v>122</v>
      </c>
      <c r="E88" s="78" t="s">
        <v>21</v>
      </c>
      <c r="F88" s="78" t="s">
        <v>21</v>
      </c>
      <c r="G88" s="78" t="s">
        <v>21</v>
      </c>
      <c r="H88" s="78" t="s">
        <v>21</v>
      </c>
      <c r="I88" s="78" t="s">
        <v>21</v>
      </c>
      <c r="J88" s="78" t="s">
        <v>21</v>
      </c>
      <c r="K88" s="78" t="s">
        <v>21</v>
      </c>
      <c r="L88" s="16"/>
      <c r="M88" s="16"/>
      <c r="N88" s="16"/>
      <c r="O88" s="16"/>
      <c r="P88" s="15"/>
    </row>
    <row r="89" spans="1:16" x14ac:dyDescent="0.3">
      <c r="A89" s="16" t="s">
        <v>111</v>
      </c>
      <c r="B89" s="16" t="s">
        <v>266</v>
      </c>
      <c r="C89" s="16">
        <v>408</v>
      </c>
      <c r="D89" s="16" t="s">
        <v>123</v>
      </c>
      <c r="E89" s="16">
        <v>13980</v>
      </c>
      <c r="F89" s="16">
        <v>14239</v>
      </c>
      <c r="G89" s="16">
        <f t="shared" ref="G89:G90" si="13">F89-E89+1</f>
        <v>260</v>
      </c>
      <c r="H89" s="16">
        <v>123.5</v>
      </c>
      <c r="I89" s="16"/>
      <c r="J89" s="16">
        <v>6.17</v>
      </c>
      <c r="K89" s="21">
        <v>5.8758000086647204</v>
      </c>
      <c r="L89" s="16"/>
      <c r="M89" s="16"/>
      <c r="N89" s="16"/>
      <c r="O89" s="16"/>
      <c r="P89" s="15">
        <v>5.7</v>
      </c>
    </row>
    <row r="90" spans="1:16" x14ac:dyDescent="0.3">
      <c r="A90" s="16" t="s">
        <v>111</v>
      </c>
      <c r="B90" s="16" t="s">
        <v>266</v>
      </c>
      <c r="C90" s="16">
        <v>408</v>
      </c>
      <c r="D90" s="16" t="s">
        <v>124</v>
      </c>
      <c r="E90" s="16">
        <v>14680</v>
      </c>
      <c r="F90" s="16">
        <v>14927</v>
      </c>
      <c r="G90" s="16">
        <f t="shared" si="13"/>
        <v>248</v>
      </c>
      <c r="H90" s="16">
        <v>121.3</v>
      </c>
      <c r="I90" s="16"/>
      <c r="J90" s="16">
        <v>6.26</v>
      </c>
      <c r="K90" s="21">
        <v>6.0716921935395396</v>
      </c>
      <c r="L90" s="16"/>
      <c r="M90" s="16"/>
      <c r="N90" s="16"/>
      <c r="O90" s="16"/>
      <c r="P90" s="15">
        <v>3</v>
      </c>
    </row>
    <row r="91" spans="1:16" ht="6.75" customHeight="1" x14ac:dyDescent="0.3">
      <c r="A91" s="13"/>
      <c r="B91" s="13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1"/>
    </row>
    <row r="92" spans="1:16" x14ac:dyDescent="0.3">
      <c r="A92" s="16" t="s">
        <v>125</v>
      </c>
      <c r="B92" s="16" t="s">
        <v>265</v>
      </c>
      <c r="C92" s="16">
        <v>408</v>
      </c>
      <c r="D92" s="16" t="s">
        <v>126</v>
      </c>
      <c r="E92" s="16">
        <v>775</v>
      </c>
      <c r="F92" s="16">
        <v>875</v>
      </c>
      <c r="G92" s="16">
        <f t="shared" ref="G92" si="14">F92-E92+1</f>
        <v>101</v>
      </c>
      <c r="H92" s="16">
        <v>28.27</v>
      </c>
      <c r="I92" s="16"/>
      <c r="J92" s="16">
        <v>18.7</v>
      </c>
      <c r="K92" s="16"/>
      <c r="L92" s="16"/>
      <c r="M92" s="16"/>
      <c r="N92" s="16"/>
      <c r="O92" s="16"/>
      <c r="P92" s="15" t="s">
        <v>21</v>
      </c>
    </row>
    <row r="93" spans="1:16" x14ac:dyDescent="0.3">
      <c r="A93" s="16" t="s">
        <v>125</v>
      </c>
      <c r="B93" s="16" t="s">
        <v>127</v>
      </c>
      <c r="C93" s="16">
        <v>408</v>
      </c>
      <c r="D93" s="16" t="s">
        <v>128</v>
      </c>
      <c r="E93" s="78" t="s">
        <v>21</v>
      </c>
      <c r="F93" s="78" t="s">
        <v>21</v>
      </c>
      <c r="G93" s="78" t="s">
        <v>21</v>
      </c>
      <c r="H93" s="78" t="s">
        <v>21</v>
      </c>
      <c r="I93" s="78" t="s">
        <v>21</v>
      </c>
      <c r="J93" s="78" t="s">
        <v>21</v>
      </c>
      <c r="K93" s="78" t="s">
        <v>21</v>
      </c>
      <c r="L93" s="16"/>
      <c r="M93" s="16"/>
      <c r="N93" s="16"/>
      <c r="O93" s="16"/>
      <c r="P93" s="15" t="s">
        <v>21</v>
      </c>
    </row>
    <row r="94" spans="1:16" x14ac:dyDescent="0.3">
      <c r="A94" s="16" t="s">
        <v>125</v>
      </c>
      <c r="B94" s="16" t="s">
        <v>266</v>
      </c>
      <c r="C94" s="16">
        <v>408</v>
      </c>
      <c r="D94" s="16" t="s">
        <v>129</v>
      </c>
      <c r="E94" s="16">
        <v>2500</v>
      </c>
      <c r="F94" s="16">
        <v>3500</v>
      </c>
      <c r="G94" s="16">
        <f t="shared" ref="G94:G96" si="15">F94-E94+1</f>
        <v>1001</v>
      </c>
      <c r="H94" s="16">
        <v>404.1</v>
      </c>
      <c r="I94" s="16"/>
      <c r="J94" s="16">
        <v>2.11</v>
      </c>
      <c r="K94" s="16"/>
      <c r="L94" s="16"/>
      <c r="M94" s="16"/>
      <c r="N94" s="16"/>
      <c r="O94" s="16"/>
      <c r="P94" s="15">
        <v>3</v>
      </c>
    </row>
    <row r="95" spans="1:16" x14ac:dyDescent="0.3">
      <c r="A95" s="16" t="s">
        <v>125</v>
      </c>
      <c r="B95" s="16" t="s">
        <v>266</v>
      </c>
      <c r="C95" s="16">
        <v>408</v>
      </c>
      <c r="D95" s="16" t="s">
        <v>130</v>
      </c>
      <c r="E95" s="16">
        <v>3680</v>
      </c>
      <c r="F95" s="16">
        <v>4650</v>
      </c>
      <c r="G95" s="16">
        <f t="shared" si="15"/>
        <v>971</v>
      </c>
      <c r="H95" s="16">
        <v>333.2</v>
      </c>
      <c r="I95" s="16"/>
      <c r="J95" s="16">
        <v>2.5299999999999998</v>
      </c>
      <c r="K95" s="16"/>
      <c r="L95" s="16"/>
      <c r="M95" s="16"/>
      <c r="N95" s="16"/>
      <c r="O95" s="16"/>
      <c r="P95" s="15">
        <v>8</v>
      </c>
    </row>
    <row r="96" spans="1:16" x14ac:dyDescent="0.3">
      <c r="A96" s="16" t="s">
        <v>125</v>
      </c>
      <c r="B96" s="16" t="s">
        <v>266</v>
      </c>
      <c r="C96" s="16">
        <v>408</v>
      </c>
      <c r="D96" s="16" t="s">
        <v>131</v>
      </c>
      <c r="E96" s="16">
        <v>4820</v>
      </c>
      <c r="F96" s="16">
        <v>5450</v>
      </c>
      <c r="G96" s="16">
        <f t="shared" si="15"/>
        <v>631</v>
      </c>
      <c r="H96" s="16">
        <v>292.89999999999998</v>
      </c>
      <c r="I96" s="16"/>
      <c r="J96" s="16">
        <v>2.85</v>
      </c>
      <c r="K96" s="16"/>
      <c r="L96" s="16"/>
      <c r="M96" s="16"/>
      <c r="N96" s="16"/>
      <c r="O96" s="16"/>
      <c r="P96" s="15">
        <v>13</v>
      </c>
    </row>
    <row r="97" spans="1:16" x14ac:dyDescent="0.3">
      <c r="A97" s="16" t="s">
        <v>125</v>
      </c>
      <c r="B97" s="16" t="s">
        <v>132</v>
      </c>
      <c r="C97" s="16">
        <v>408</v>
      </c>
      <c r="D97" s="16" t="s">
        <v>133</v>
      </c>
      <c r="E97" s="78" t="s">
        <v>21</v>
      </c>
      <c r="F97" s="78" t="s">
        <v>21</v>
      </c>
      <c r="G97" s="78" t="s">
        <v>21</v>
      </c>
      <c r="H97" s="78" t="s">
        <v>21</v>
      </c>
      <c r="I97" s="78" t="s">
        <v>21</v>
      </c>
      <c r="J97" s="78" t="s">
        <v>21</v>
      </c>
      <c r="K97" s="78" t="s">
        <v>21</v>
      </c>
      <c r="L97" s="16"/>
      <c r="M97" s="16"/>
      <c r="N97" s="16"/>
      <c r="O97" s="16"/>
      <c r="P97" s="15" t="s">
        <v>21</v>
      </c>
    </row>
    <row r="98" spans="1:16" x14ac:dyDescent="0.3">
      <c r="A98" s="16" t="s">
        <v>125</v>
      </c>
      <c r="B98" s="16" t="s">
        <v>266</v>
      </c>
      <c r="C98" s="16">
        <v>408</v>
      </c>
      <c r="D98" s="16" t="s">
        <v>134</v>
      </c>
      <c r="E98" s="16">
        <v>6715</v>
      </c>
      <c r="F98" s="16">
        <v>7335</v>
      </c>
      <c r="G98" s="16">
        <f t="shared" ref="G98:G100" si="16">F98-E98+1</f>
        <v>621</v>
      </c>
      <c r="H98" s="16">
        <v>201.6</v>
      </c>
      <c r="I98" s="16"/>
      <c r="J98" s="16">
        <v>4.01</v>
      </c>
      <c r="K98" s="16"/>
      <c r="L98" s="16"/>
      <c r="M98" s="16"/>
      <c r="N98" s="16"/>
      <c r="O98" s="16"/>
      <c r="P98" s="15">
        <v>3</v>
      </c>
    </row>
    <row r="99" spans="1:16" x14ac:dyDescent="0.3">
      <c r="A99" s="16" t="s">
        <v>125</v>
      </c>
      <c r="B99" s="16" t="s">
        <v>266</v>
      </c>
      <c r="C99" s="16">
        <v>408</v>
      </c>
      <c r="D99" s="16" t="s">
        <v>135</v>
      </c>
      <c r="E99" s="16">
        <v>7500</v>
      </c>
      <c r="F99" s="16">
        <v>7840</v>
      </c>
      <c r="G99" s="16">
        <f t="shared" si="16"/>
        <v>341</v>
      </c>
      <c r="H99" s="16">
        <v>161.1</v>
      </c>
      <c r="I99" s="16"/>
      <c r="J99" s="16">
        <v>4.9000000000000004</v>
      </c>
      <c r="K99" s="16"/>
      <c r="L99" s="16"/>
      <c r="M99" s="16"/>
      <c r="N99" s="16"/>
      <c r="O99" s="16"/>
      <c r="P99" s="15">
        <v>8</v>
      </c>
    </row>
    <row r="100" spans="1:16" x14ac:dyDescent="0.3">
      <c r="A100" s="16" t="s">
        <v>125</v>
      </c>
      <c r="B100" s="16" t="s">
        <v>266</v>
      </c>
      <c r="C100" s="16">
        <v>408</v>
      </c>
      <c r="D100" s="16" t="s">
        <v>136</v>
      </c>
      <c r="E100" s="16">
        <v>7980</v>
      </c>
      <c r="F100" s="16">
        <v>8230</v>
      </c>
      <c r="G100" s="16">
        <f t="shared" si="16"/>
        <v>251</v>
      </c>
      <c r="H100" s="16">
        <v>138.6</v>
      </c>
      <c r="I100" s="16"/>
      <c r="J100" s="16">
        <v>5.58</v>
      </c>
      <c r="K100" s="16"/>
      <c r="L100" s="16"/>
      <c r="M100" s="16"/>
      <c r="N100" s="16"/>
      <c r="O100" s="16"/>
      <c r="P100" s="15">
        <v>13</v>
      </c>
    </row>
    <row r="101" spans="1:16" x14ac:dyDescent="0.3">
      <c r="A101" s="16" t="s">
        <v>125</v>
      </c>
      <c r="B101" s="16" t="s">
        <v>137</v>
      </c>
      <c r="C101" s="16">
        <v>408</v>
      </c>
      <c r="D101" s="16" t="s">
        <v>138</v>
      </c>
      <c r="E101" s="78" t="s">
        <v>21</v>
      </c>
      <c r="F101" s="78" t="s">
        <v>21</v>
      </c>
      <c r="G101" s="78" t="s">
        <v>21</v>
      </c>
      <c r="H101" s="78" t="s">
        <v>21</v>
      </c>
      <c r="I101" s="78" t="s">
        <v>21</v>
      </c>
      <c r="J101" s="78" t="s">
        <v>21</v>
      </c>
      <c r="K101" s="78" t="s">
        <v>21</v>
      </c>
      <c r="L101" s="16"/>
      <c r="M101" s="16"/>
      <c r="N101" s="16"/>
      <c r="O101" s="16"/>
      <c r="P101" s="15" t="s">
        <v>21</v>
      </c>
    </row>
    <row r="102" spans="1:16" x14ac:dyDescent="0.3">
      <c r="A102" s="16" t="s">
        <v>125</v>
      </c>
      <c r="B102" s="16" t="s">
        <v>266</v>
      </c>
      <c r="C102" s="16">
        <v>408</v>
      </c>
      <c r="D102" s="16" t="s">
        <v>139</v>
      </c>
      <c r="E102" s="16">
        <v>10235</v>
      </c>
      <c r="F102" s="16">
        <v>10570</v>
      </c>
      <c r="G102" s="16">
        <f t="shared" ref="G102:G104" si="17">F102-E102+1</f>
        <v>336</v>
      </c>
      <c r="H102" s="16">
        <v>107.7</v>
      </c>
      <c r="I102" s="16"/>
      <c r="J102" s="16">
        <v>6.92</v>
      </c>
      <c r="K102" s="16"/>
      <c r="L102" s="16"/>
      <c r="M102" s="16"/>
      <c r="N102" s="16"/>
      <c r="O102" s="16"/>
      <c r="P102" s="15">
        <v>3</v>
      </c>
    </row>
    <row r="103" spans="1:16" x14ac:dyDescent="0.3">
      <c r="A103" s="16" t="s">
        <v>125</v>
      </c>
      <c r="B103" s="16" t="s">
        <v>266</v>
      </c>
      <c r="C103" s="16">
        <v>408</v>
      </c>
      <c r="D103" s="16" t="s">
        <v>140</v>
      </c>
      <c r="E103" s="16">
        <v>10670</v>
      </c>
      <c r="F103" s="16">
        <v>10845</v>
      </c>
      <c r="G103" s="16">
        <f t="shared" si="17"/>
        <v>176</v>
      </c>
      <c r="H103" s="16">
        <v>91.1</v>
      </c>
      <c r="I103" s="16"/>
      <c r="J103" s="16">
        <v>7.95</v>
      </c>
      <c r="K103" s="16"/>
      <c r="L103" s="16"/>
      <c r="M103" s="16"/>
      <c r="N103" s="16"/>
      <c r="O103" s="16"/>
      <c r="P103" s="15">
        <v>8</v>
      </c>
    </row>
    <row r="104" spans="1:16" x14ac:dyDescent="0.3">
      <c r="A104" s="16" t="s">
        <v>125</v>
      </c>
      <c r="B104" s="16" t="s">
        <v>266</v>
      </c>
      <c r="C104" s="16">
        <v>408</v>
      </c>
      <c r="D104" s="16" t="s">
        <v>141</v>
      </c>
      <c r="E104" s="16">
        <v>10894</v>
      </c>
      <c r="F104" s="16">
        <v>11078</v>
      </c>
      <c r="G104" s="16">
        <f t="shared" si="17"/>
        <v>185</v>
      </c>
      <c r="H104" s="16">
        <v>86.02</v>
      </c>
      <c r="I104" s="16"/>
      <c r="J104" s="16">
        <v>8.34</v>
      </c>
      <c r="K104" s="16"/>
      <c r="L104" s="16"/>
      <c r="M104" s="16"/>
      <c r="N104" s="16"/>
      <c r="O104" s="16"/>
      <c r="P104" s="15">
        <v>13</v>
      </c>
    </row>
    <row r="105" spans="1:16" x14ac:dyDescent="0.3">
      <c r="A105" s="16" t="s">
        <v>125</v>
      </c>
      <c r="B105" s="16" t="s">
        <v>110</v>
      </c>
      <c r="C105" s="16">
        <v>408</v>
      </c>
      <c r="D105" s="16" t="s">
        <v>142</v>
      </c>
      <c r="E105" s="78" t="s">
        <v>21</v>
      </c>
      <c r="F105" s="78" t="s">
        <v>21</v>
      </c>
      <c r="G105" s="78" t="s">
        <v>21</v>
      </c>
      <c r="H105" s="78" t="s">
        <v>21</v>
      </c>
      <c r="I105" s="78" t="s">
        <v>21</v>
      </c>
      <c r="J105" s="78" t="s">
        <v>21</v>
      </c>
      <c r="K105" s="78" t="s">
        <v>21</v>
      </c>
      <c r="L105" s="16"/>
      <c r="M105" s="16"/>
      <c r="N105" s="16"/>
      <c r="O105" s="16"/>
      <c r="P105" s="15" t="s">
        <v>21</v>
      </c>
    </row>
    <row r="106" spans="1:16" x14ac:dyDescent="0.3">
      <c r="A106" s="16" t="s">
        <v>125</v>
      </c>
      <c r="B106" s="16" t="s">
        <v>266</v>
      </c>
      <c r="C106" s="16">
        <v>408</v>
      </c>
      <c r="D106" s="16" t="s">
        <v>143</v>
      </c>
      <c r="E106" s="16">
        <v>12572</v>
      </c>
      <c r="F106" s="16">
        <v>12896</v>
      </c>
      <c r="G106" s="16">
        <f t="shared" ref="G106:G111" si="18">F106-E106+1</f>
        <v>325</v>
      </c>
      <c r="H106" s="16">
        <v>77.89</v>
      </c>
      <c r="I106" s="16"/>
      <c r="J106" s="16">
        <v>9.0299999999999994</v>
      </c>
      <c r="K106" s="16"/>
      <c r="L106" s="16"/>
      <c r="M106" s="16"/>
      <c r="N106" s="16"/>
      <c r="O106" s="16"/>
      <c r="P106" s="15">
        <v>3</v>
      </c>
    </row>
    <row r="107" spans="1:16" x14ac:dyDescent="0.3">
      <c r="A107" s="16" t="s">
        <v>125</v>
      </c>
      <c r="B107" s="16" t="s">
        <v>266</v>
      </c>
      <c r="C107" s="16">
        <v>408</v>
      </c>
      <c r="D107" s="16" t="s">
        <v>144</v>
      </c>
      <c r="E107" s="16">
        <v>12920</v>
      </c>
      <c r="F107" s="16">
        <v>13094</v>
      </c>
      <c r="G107" s="16">
        <f t="shared" si="18"/>
        <v>175</v>
      </c>
      <c r="H107" s="16">
        <v>73.62</v>
      </c>
      <c r="I107" s="16"/>
      <c r="J107" s="16">
        <v>9.44</v>
      </c>
      <c r="K107" s="16"/>
      <c r="L107" s="16"/>
      <c r="M107" s="16"/>
      <c r="N107" s="16"/>
      <c r="O107" s="16"/>
      <c r="P107" s="15">
        <v>8</v>
      </c>
    </row>
    <row r="108" spans="1:16" x14ac:dyDescent="0.3">
      <c r="A108" s="16" t="s">
        <v>125</v>
      </c>
      <c r="B108" s="16" t="s">
        <v>266</v>
      </c>
      <c r="C108" s="16">
        <v>408</v>
      </c>
      <c r="D108" s="16" t="s">
        <v>145</v>
      </c>
      <c r="E108" s="16">
        <v>13134</v>
      </c>
      <c r="F108" s="16">
        <v>13357</v>
      </c>
      <c r="G108" s="16">
        <f t="shared" si="18"/>
        <v>224</v>
      </c>
      <c r="H108" s="16">
        <v>75.97</v>
      </c>
      <c r="I108" s="16"/>
      <c r="J108" s="16">
        <v>9.2100000000000009</v>
      </c>
      <c r="K108" s="16"/>
      <c r="L108" s="16"/>
      <c r="M108" s="16"/>
      <c r="N108" s="16"/>
      <c r="O108" s="16"/>
      <c r="P108" s="15">
        <v>13</v>
      </c>
    </row>
    <row r="109" spans="1:16" x14ac:dyDescent="0.3">
      <c r="A109" s="16" t="s">
        <v>125</v>
      </c>
      <c r="B109" s="16" t="s">
        <v>62</v>
      </c>
      <c r="C109" s="16">
        <v>408</v>
      </c>
      <c r="D109" s="16" t="s">
        <v>272</v>
      </c>
      <c r="E109" s="16">
        <v>17241</v>
      </c>
      <c r="F109" s="16">
        <v>17338</v>
      </c>
      <c r="G109" s="16">
        <f t="shared" si="18"/>
        <v>98</v>
      </c>
      <c r="H109" s="16"/>
      <c r="I109" s="16"/>
      <c r="J109" s="16"/>
      <c r="K109" s="16"/>
      <c r="L109" s="16"/>
      <c r="M109" s="16"/>
      <c r="N109" s="16"/>
      <c r="O109" s="16"/>
      <c r="P109" s="15" t="s">
        <v>21</v>
      </c>
    </row>
    <row r="110" spans="1:16" x14ac:dyDescent="0.3">
      <c r="A110" s="16" t="s">
        <v>125</v>
      </c>
      <c r="B110" s="16" t="s">
        <v>62</v>
      </c>
      <c r="C110" s="16" t="s">
        <v>146</v>
      </c>
      <c r="D110" s="16" t="s">
        <v>273</v>
      </c>
      <c r="E110" s="16">
        <v>19729</v>
      </c>
      <c r="F110" s="16">
        <v>19982</v>
      </c>
      <c r="G110" s="16">
        <f t="shared" si="18"/>
        <v>254</v>
      </c>
      <c r="H110" s="16"/>
      <c r="I110" s="16"/>
      <c r="J110" s="16"/>
      <c r="K110" s="16"/>
      <c r="L110" s="16"/>
      <c r="M110" s="16"/>
      <c r="N110" s="16"/>
      <c r="O110" s="16"/>
      <c r="P110" s="15" t="s">
        <v>21</v>
      </c>
    </row>
    <row r="111" spans="1:16" x14ac:dyDescent="0.3">
      <c r="A111" s="16" t="s">
        <v>125</v>
      </c>
      <c r="B111" s="16" t="s">
        <v>62</v>
      </c>
      <c r="C111" s="16">
        <v>408</v>
      </c>
      <c r="D111" s="16" t="s">
        <v>20</v>
      </c>
      <c r="E111" s="16">
        <v>25797</v>
      </c>
      <c r="F111" s="16">
        <v>26010</v>
      </c>
      <c r="G111" s="16">
        <f t="shared" si="18"/>
        <v>214</v>
      </c>
      <c r="H111" s="16"/>
      <c r="I111" s="16"/>
      <c r="J111" s="16"/>
      <c r="K111" s="16"/>
      <c r="L111" s="16"/>
      <c r="M111" s="16"/>
      <c r="N111" s="16"/>
      <c r="O111" s="16"/>
      <c r="P111" s="15" t="s">
        <v>21</v>
      </c>
    </row>
    <row r="112" spans="1:16" ht="6" customHeight="1" x14ac:dyDescent="0.3">
      <c r="A112" s="13"/>
      <c r="B112" s="13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1"/>
    </row>
    <row r="113" spans="1:16" x14ac:dyDescent="0.3">
      <c r="A113" s="16" t="s">
        <v>147</v>
      </c>
      <c r="B113" s="16" t="s">
        <v>274</v>
      </c>
      <c r="C113" s="91">
        <v>408</v>
      </c>
      <c r="D113" s="91" t="s">
        <v>148</v>
      </c>
      <c r="E113" s="91">
        <v>816</v>
      </c>
      <c r="F113" s="91">
        <v>1077</v>
      </c>
      <c r="G113" s="16">
        <f t="shared" ref="G113:G121" si="19">F113-E113+1</f>
        <v>262</v>
      </c>
      <c r="H113" s="91"/>
      <c r="I113" s="91"/>
      <c r="J113" s="91"/>
      <c r="K113" s="91"/>
      <c r="L113" s="91"/>
      <c r="M113" s="91"/>
      <c r="N113" s="91"/>
      <c r="O113" s="91"/>
      <c r="P113" s="81" t="s">
        <v>21</v>
      </c>
    </row>
    <row r="114" spans="1:16" x14ac:dyDescent="0.3">
      <c r="A114" s="16" t="s">
        <v>147</v>
      </c>
      <c r="B114" s="16" t="s">
        <v>274</v>
      </c>
      <c r="C114" s="97">
        <v>408</v>
      </c>
      <c r="D114" s="91" t="s">
        <v>149</v>
      </c>
      <c r="E114" s="91">
        <v>2100</v>
      </c>
      <c r="F114" s="91">
        <v>2346</v>
      </c>
      <c r="G114" s="16">
        <f t="shared" si="19"/>
        <v>247</v>
      </c>
      <c r="H114" s="91"/>
      <c r="I114" s="91"/>
      <c r="J114" s="91"/>
      <c r="K114" s="91"/>
      <c r="L114" s="91"/>
      <c r="M114" s="91"/>
      <c r="N114" s="91"/>
      <c r="O114" s="91"/>
      <c r="P114" s="81" t="s">
        <v>21</v>
      </c>
    </row>
    <row r="115" spans="1:16" x14ac:dyDescent="0.3">
      <c r="A115" s="16" t="s">
        <v>147</v>
      </c>
      <c r="B115" s="16" t="s">
        <v>274</v>
      </c>
      <c r="C115" s="97">
        <v>408</v>
      </c>
      <c r="D115" s="91" t="s">
        <v>275</v>
      </c>
      <c r="E115" s="91">
        <v>3277</v>
      </c>
      <c r="F115" s="91">
        <v>3518</v>
      </c>
      <c r="G115" s="16">
        <f t="shared" si="19"/>
        <v>242</v>
      </c>
      <c r="H115" s="91"/>
      <c r="I115" s="91"/>
      <c r="J115" s="91"/>
      <c r="K115" s="91"/>
      <c r="L115" s="91"/>
      <c r="M115" s="91"/>
      <c r="N115" s="91"/>
      <c r="O115" s="91"/>
      <c r="P115" s="81" t="s">
        <v>21</v>
      </c>
    </row>
    <row r="116" spans="1:16" x14ac:dyDescent="0.3">
      <c r="A116" s="16" t="s">
        <v>147</v>
      </c>
      <c r="B116" s="16" t="s">
        <v>274</v>
      </c>
      <c r="C116" s="97">
        <v>408</v>
      </c>
      <c r="D116" s="91" t="s">
        <v>276</v>
      </c>
      <c r="E116" s="91">
        <v>4477</v>
      </c>
      <c r="F116" s="91">
        <v>4720</v>
      </c>
      <c r="G116" s="16">
        <f t="shared" si="19"/>
        <v>244</v>
      </c>
      <c r="H116" s="91"/>
      <c r="I116" s="91"/>
      <c r="J116" s="91"/>
      <c r="K116" s="91"/>
      <c r="L116" s="91"/>
      <c r="M116" s="91"/>
      <c r="N116" s="91"/>
      <c r="O116" s="91"/>
      <c r="P116" s="81"/>
    </row>
    <row r="117" spans="1:16" x14ac:dyDescent="0.3">
      <c r="A117" s="16" t="s">
        <v>147</v>
      </c>
      <c r="B117" s="16" t="s">
        <v>274</v>
      </c>
      <c r="C117" s="97">
        <v>408</v>
      </c>
      <c r="D117" s="91" t="s">
        <v>277</v>
      </c>
      <c r="E117" s="91">
        <v>5646</v>
      </c>
      <c r="F117" s="91">
        <v>5876</v>
      </c>
      <c r="G117" s="16">
        <f t="shared" si="19"/>
        <v>231</v>
      </c>
      <c r="H117" s="91"/>
      <c r="I117" s="91"/>
      <c r="J117" s="91"/>
      <c r="K117" s="91"/>
      <c r="L117" s="91"/>
      <c r="M117" s="91"/>
      <c r="N117" s="91"/>
      <c r="O117" s="91"/>
      <c r="P117" s="81"/>
    </row>
    <row r="118" spans="1:16" x14ac:dyDescent="0.3">
      <c r="A118" s="16" t="s">
        <v>147</v>
      </c>
      <c r="B118" s="16" t="s">
        <v>274</v>
      </c>
      <c r="C118" s="97">
        <v>408</v>
      </c>
      <c r="D118" s="91" t="s">
        <v>91</v>
      </c>
      <c r="E118" s="91">
        <v>6890</v>
      </c>
      <c r="F118" s="91">
        <v>7123</v>
      </c>
      <c r="G118" s="16">
        <f t="shared" si="19"/>
        <v>234</v>
      </c>
      <c r="H118" s="91"/>
      <c r="I118" s="91"/>
      <c r="J118" s="91"/>
      <c r="K118" s="91"/>
      <c r="L118" s="91"/>
      <c r="M118" s="91"/>
      <c r="N118" s="91"/>
      <c r="O118" s="91"/>
      <c r="P118" s="81"/>
    </row>
    <row r="119" spans="1:16" x14ac:dyDescent="0.3">
      <c r="A119" s="16" t="s">
        <v>147</v>
      </c>
      <c r="B119" s="16" t="s">
        <v>274</v>
      </c>
      <c r="C119" s="97">
        <v>408</v>
      </c>
      <c r="D119" s="91" t="s">
        <v>278</v>
      </c>
      <c r="E119" s="91">
        <v>8044</v>
      </c>
      <c r="F119" s="91">
        <v>8266</v>
      </c>
      <c r="G119" s="16">
        <f t="shared" si="19"/>
        <v>223</v>
      </c>
      <c r="H119" s="91"/>
      <c r="I119" s="91"/>
      <c r="J119" s="91"/>
      <c r="K119" s="91"/>
      <c r="L119" s="91"/>
      <c r="M119" s="91"/>
      <c r="N119" s="91"/>
      <c r="O119" s="91"/>
      <c r="P119" s="81"/>
    </row>
    <row r="120" spans="1:16" x14ac:dyDescent="0.3">
      <c r="A120" s="16" t="s">
        <v>147</v>
      </c>
      <c r="B120" s="16" t="s">
        <v>274</v>
      </c>
      <c r="C120" s="97">
        <v>408</v>
      </c>
      <c r="D120" s="91" t="s">
        <v>279</v>
      </c>
      <c r="E120" s="91">
        <v>9426</v>
      </c>
      <c r="F120" s="91">
        <v>9644</v>
      </c>
      <c r="G120" s="16">
        <f t="shared" si="19"/>
        <v>219</v>
      </c>
      <c r="H120" s="91"/>
      <c r="I120" s="91"/>
      <c r="J120" s="91"/>
      <c r="K120" s="91"/>
      <c r="L120" s="91"/>
      <c r="M120" s="91"/>
      <c r="N120" s="91"/>
      <c r="O120" s="91"/>
      <c r="P120" s="81"/>
    </row>
    <row r="121" spans="1:16" x14ac:dyDescent="0.3">
      <c r="A121" s="16" t="s">
        <v>147</v>
      </c>
      <c r="B121" s="16" t="s">
        <v>274</v>
      </c>
      <c r="C121" s="97">
        <v>408</v>
      </c>
      <c r="D121" s="91" t="s">
        <v>280</v>
      </c>
      <c r="E121" s="91">
        <v>10540</v>
      </c>
      <c r="F121" s="91">
        <v>10759</v>
      </c>
      <c r="G121" s="16">
        <f t="shared" si="19"/>
        <v>220</v>
      </c>
      <c r="H121" s="91"/>
      <c r="I121" s="91"/>
      <c r="J121" s="91"/>
      <c r="K121" s="91"/>
      <c r="L121" s="91"/>
      <c r="M121" s="91"/>
      <c r="N121" s="91"/>
      <c r="O121" s="91"/>
      <c r="P121" s="81" t="s">
        <v>21</v>
      </c>
    </row>
    <row r="122" spans="1:16" ht="9" customHeight="1" x14ac:dyDescent="0.3">
      <c r="A122" s="98"/>
      <c r="B122" s="98"/>
      <c r="C122" s="98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4"/>
    </row>
    <row r="123" spans="1:16" x14ac:dyDescent="0.3">
      <c r="A123" s="16" t="s">
        <v>150</v>
      </c>
      <c r="B123" s="16" t="s">
        <v>281</v>
      </c>
      <c r="C123" s="16">
        <v>408</v>
      </c>
      <c r="D123" s="16" t="s">
        <v>151</v>
      </c>
      <c r="E123" s="16">
        <v>1070</v>
      </c>
      <c r="F123" s="16">
        <v>1312</v>
      </c>
      <c r="G123" s="16">
        <f t="shared" ref="G123" si="20">F123-E123+1</f>
        <v>243</v>
      </c>
      <c r="H123" s="16">
        <v>65.209999999999994</v>
      </c>
      <c r="I123" s="16"/>
      <c r="J123" s="16">
        <v>10.3</v>
      </c>
      <c r="K123" s="16"/>
      <c r="L123" s="16"/>
      <c r="M123" s="16"/>
      <c r="N123" s="16"/>
      <c r="O123" s="16"/>
      <c r="P123" s="15" t="s">
        <v>21</v>
      </c>
    </row>
    <row r="124" spans="1:16" x14ac:dyDescent="0.3">
      <c r="A124" s="16" t="s">
        <v>150</v>
      </c>
      <c r="B124" s="16" t="s">
        <v>152</v>
      </c>
      <c r="C124" s="16">
        <v>408</v>
      </c>
      <c r="D124" s="16" t="s">
        <v>37</v>
      </c>
      <c r="E124" s="78" t="s">
        <v>21</v>
      </c>
      <c r="F124" s="78" t="s">
        <v>21</v>
      </c>
      <c r="G124" s="78" t="s">
        <v>21</v>
      </c>
      <c r="H124" s="78" t="s">
        <v>21</v>
      </c>
      <c r="I124" s="78" t="s">
        <v>21</v>
      </c>
      <c r="J124" s="78" t="s">
        <v>21</v>
      </c>
      <c r="K124" s="78" t="s">
        <v>21</v>
      </c>
      <c r="L124" s="78" t="s">
        <v>21</v>
      </c>
      <c r="M124" s="78" t="s">
        <v>21</v>
      </c>
      <c r="N124" s="78" t="s">
        <v>21</v>
      </c>
      <c r="O124" s="78" t="s">
        <v>21</v>
      </c>
      <c r="P124" s="78" t="s">
        <v>21</v>
      </c>
    </row>
    <row r="125" spans="1:16" x14ac:dyDescent="0.3">
      <c r="A125" s="16" t="s">
        <v>150</v>
      </c>
      <c r="B125" s="16" t="s">
        <v>266</v>
      </c>
      <c r="C125" s="16">
        <v>408</v>
      </c>
      <c r="D125" s="16" t="s">
        <v>153</v>
      </c>
      <c r="E125" s="16">
        <v>2610</v>
      </c>
      <c r="F125" s="16">
        <v>3026</v>
      </c>
      <c r="G125" s="16">
        <f t="shared" ref="G125:G127" si="21">F125-E125+1</f>
        <v>417</v>
      </c>
      <c r="H125" s="16"/>
      <c r="I125" s="16"/>
      <c r="J125" s="16"/>
      <c r="K125" s="16"/>
      <c r="L125" s="16"/>
      <c r="M125" s="16"/>
      <c r="N125" s="16"/>
      <c r="O125" s="16"/>
      <c r="P125" s="15">
        <v>12</v>
      </c>
    </row>
    <row r="126" spans="1:16" x14ac:dyDescent="0.3">
      <c r="A126" s="16" t="s">
        <v>150</v>
      </c>
      <c r="B126" s="16" t="s">
        <v>266</v>
      </c>
      <c r="C126" s="16">
        <v>408</v>
      </c>
      <c r="D126" s="16" t="s">
        <v>154</v>
      </c>
      <c r="E126" s="16">
        <v>3114</v>
      </c>
      <c r="F126" s="16">
        <v>3375</v>
      </c>
      <c r="G126" s="16">
        <f t="shared" si="21"/>
        <v>262</v>
      </c>
      <c r="H126" s="16"/>
      <c r="I126" s="16"/>
      <c r="J126" s="16"/>
      <c r="K126" s="16"/>
      <c r="L126" s="16"/>
      <c r="M126" s="16"/>
      <c r="N126" s="16"/>
      <c r="O126" s="16"/>
      <c r="P126" s="15">
        <v>8.3000000000000007</v>
      </c>
    </row>
    <row r="127" spans="1:16" x14ac:dyDescent="0.3">
      <c r="A127" s="16" t="s">
        <v>150</v>
      </c>
      <c r="B127" s="16" t="s">
        <v>266</v>
      </c>
      <c r="C127" s="16">
        <v>408</v>
      </c>
      <c r="D127" s="16" t="s">
        <v>155</v>
      </c>
      <c r="E127" s="16">
        <v>3477</v>
      </c>
      <c r="F127" s="16">
        <v>3789</v>
      </c>
      <c r="G127" s="16">
        <f t="shared" si="21"/>
        <v>313</v>
      </c>
      <c r="H127" s="16"/>
      <c r="I127" s="16"/>
      <c r="J127" s="16"/>
      <c r="K127" s="16"/>
      <c r="L127" s="16"/>
      <c r="M127" s="16"/>
      <c r="N127" s="16"/>
      <c r="O127" s="16"/>
      <c r="P127" s="15">
        <v>3.9</v>
      </c>
    </row>
    <row r="128" spans="1:16" x14ac:dyDescent="0.3">
      <c r="A128" s="16" t="s">
        <v>150</v>
      </c>
      <c r="B128" s="16" t="s">
        <v>156</v>
      </c>
      <c r="C128" s="16">
        <v>408</v>
      </c>
      <c r="D128" s="16" t="s">
        <v>157</v>
      </c>
      <c r="E128" s="78" t="s">
        <v>21</v>
      </c>
      <c r="F128" s="78" t="s">
        <v>21</v>
      </c>
      <c r="G128" s="78" t="s">
        <v>21</v>
      </c>
      <c r="H128" s="78" t="s">
        <v>21</v>
      </c>
      <c r="I128" s="78" t="s">
        <v>21</v>
      </c>
      <c r="J128" s="78" t="s">
        <v>21</v>
      </c>
      <c r="K128" s="78" t="s">
        <v>21</v>
      </c>
      <c r="L128" s="78" t="s">
        <v>21</v>
      </c>
      <c r="M128" s="78" t="s">
        <v>21</v>
      </c>
      <c r="N128" s="78" t="s">
        <v>21</v>
      </c>
      <c r="O128" s="78" t="s">
        <v>21</v>
      </c>
      <c r="P128" s="78" t="s">
        <v>21</v>
      </c>
    </row>
    <row r="129" spans="1:16" x14ac:dyDescent="0.3">
      <c r="A129" s="16" t="s">
        <v>150</v>
      </c>
      <c r="B129" s="16" t="s">
        <v>266</v>
      </c>
      <c r="C129" s="16">
        <v>408</v>
      </c>
      <c r="D129" s="16" t="s">
        <v>158</v>
      </c>
      <c r="E129" s="16">
        <v>7400</v>
      </c>
      <c r="F129" s="16">
        <v>7490</v>
      </c>
      <c r="G129" s="16">
        <f t="shared" ref="G129:G132" si="22">F129-E129+1</f>
        <v>91</v>
      </c>
      <c r="H129" s="16"/>
      <c r="I129" s="16"/>
      <c r="J129" s="16"/>
      <c r="K129" s="16"/>
      <c r="L129" s="16"/>
      <c r="M129" s="16"/>
      <c r="N129" s="16"/>
      <c r="O129" s="16"/>
      <c r="P129" s="15">
        <v>12</v>
      </c>
    </row>
    <row r="130" spans="1:16" x14ac:dyDescent="0.3">
      <c r="A130" s="16" t="s">
        <v>150</v>
      </c>
      <c r="B130" s="16" t="s">
        <v>266</v>
      </c>
      <c r="C130" s="16">
        <v>408</v>
      </c>
      <c r="D130" s="16" t="s">
        <v>159</v>
      </c>
      <c r="E130" s="16">
        <v>7511</v>
      </c>
      <c r="F130" s="16">
        <v>7549</v>
      </c>
      <c r="G130" s="16">
        <f t="shared" si="22"/>
        <v>39</v>
      </c>
      <c r="H130" s="16"/>
      <c r="I130" s="16"/>
      <c r="J130" s="16"/>
      <c r="K130" s="16"/>
      <c r="L130" s="16"/>
      <c r="M130" s="16"/>
      <c r="N130" s="16"/>
      <c r="O130" s="16"/>
      <c r="P130" s="15">
        <v>8.3000000000000007</v>
      </c>
    </row>
    <row r="131" spans="1:16" x14ac:dyDescent="0.3">
      <c r="A131" s="16" t="s">
        <v>150</v>
      </c>
      <c r="B131" s="16" t="s">
        <v>266</v>
      </c>
      <c r="C131" s="16">
        <v>408</v>
      </c>
      <c r="D131" s="16" t="s">
        <v>160</v>
      </c>
      <c r="E131" s="16">
        <v>7560</v>
      </c>
      <c r="F131" s="16">
        <v>7595</v>
      </c>
      <c r="G131" s="16">
        <f t="shared" si="22"/>
        <v>36</v>
      </c>
      <c r="H131" s="16"/>
      <c r="I131" s="16"/>
      <c r="J131" s="16"/>
      <c r="K131" s="16"/>
      <c r="L131" s="16"/>
      <c r="M131" s="16"/>
      <c r="N131" s="16"/>
      <c r="O131" s="16"/>
      <c r="P131" s="15">
        <v>6.1</v>
      </c>
    </row>
    <row r="132" spans="1:16" x14ac:dyDescent="0.3">
      <c r="A132" s="16" t="s">
        <v>150</v>
      </c>
      <c r="B132" s="16" t="s">
        <v>266</v>
      </c>
      <c r="C132" s="16">
        <v>408</v>
      </c>
      <c r="D132" s="16" t="s">
        <v>161</v>
      </c>
      <c r="E132" s="16">
        <v>7605</v>
      </c>
      <c r="F132" s="16">
        <v>7687</v>
      </c>
      <c r="G132" s="16">
        <f t="shared" si="22"/>
        <v>83</v>
      </c>
      <c r="H132" s="16"/>
      <c r="I132" s="16"/>
      <c r="J132" s="16"/>
      <c r="K132" s="16"/>
      <c r="L132" s="16"/>
      <c r="M132" s="16"/>
      <c r="N132" s="16"/>
      <c r="O132" s="16"/>
      <c r="P132" s="15">
        <v>3.9</v>
      </c>
    </row>
    <row r="133" spans="1:16" x14ac:dyDescent="0.3">
      <c r="A133" s="16" t="s">
        <v>150</v>
      </c>
      <c r="B133" s="16" t="s">
        <v>282</v>
      </c>
      <c r="C133" s="16">
        <v>408</v>
      </c>
      <c r="D133" s="16" t="s">
        <v>138</v>
      </c>
      <c r="E133" s="78" t="s">
        <v>21</v>
      </c>
      <c r="F133" s="78" t="s">
        <v>21</v>
      </c>
      <c r="G133" s="78" t="s">
        <v>21</v>
      </c>
      <c r="H133" s="78" t="s">
        <v>21</v>
      </c>
      <c r="I133" s="78" t="s">
        <v>21</v>
      </c>
      <c r="J133" s="78" t="s">
        <v>21</v>
      </c>
      <c r="K133" s="78" t="s">
        <v>21</v>
      </c>
      <c r="L133" s="78" t="s">
        <v>21</v>
      </c>
      <c r="M133" s="78" t="s">
        <v>21</v>
      </c>
      <c r="N133" s="78" t="s">
        <v>21</v>
      </c>
      <c r="O133" s="78" t="s">
        <v>21</v>
      </c>
      <c r="P133" s="78" t="s">
        <v>21</v>
      </c>
    </row>
    <row r="134" spans="1:16" x14ac:dyDescent="0.3">
      <c r="A134" s="16" t="s">
        <v>150</v>
      </c>
      <c r="B134" s="16" t="s">
        <v>283</v>
      </c>
      <c r="C134" s="16">
        <v>408</v>
      </c>
      <c r="D134" s="16" t="s">
        <v>138</v>
      </c>
      <c r="E134" s="16">
        <v>8895</v>
      </c>
      <c r="F134" s="16">
        <v>9228</v>
      </c>
      <c r="G134" s="16">
        <f t="shared" ref="G134:G139" si="23">F134-E134+1</f>
        <v>334</v>
      </c>
      <c r="H134" s="16"/>
      <c r="I134" s="16"/>
      <c r="J134" s="16"/>
      <c r="K134" s="16"/>
      <c r="L134" s="16"/>
      <c r="M134" s="16"/>
      <c r="N134" s="16"/>
      <c r="O134" s="16"/>
      <c r="P134" s="15" t="s">
        <v>268</v>
      </c>
    </row>
    <row r="135" spans="1:16" x14ac:dyDescent="0.3">
      <c r="A135" s="16" t="s">
        <v>150</v>
      </c>
      <c r="B135" s="16" t="s">
        <v>283</v>
      </c>
      <c r="C135" s="16">
        <v>408</v>
      </c>
      <c r="D135" s="16" t="s">
        <v>162</v>
      </c>
      <c r="E135" s="16">
        <v>10796</v>
      </c>
      <c r="F135" s="16">
        <v>11197</v>
      </c>
      <c r="G135" s="16">
        <f t="shared" si="23"/>
        <v>402</v>
      </c>
      <c r="H135" s="16"/>
      <c r="I135" s="16"/>
      <c r="J135" s="16"/>
      <c r="K135" s="16"/>
      <c r="L135" s="16"/>
      <c r="M135" s="16"/>
      <c r="N135" s="16"/>
      <c r="O135" s="16"/>
      <c r="P135" s="15" t="s">
        <v>268</v>
      </c>
    </row>
    <row r="136" spans="1:16" x14ac:dyDescent="0.3">
      <c r="A136" s="16" t="s">
        <v>150</v>
      </c>
      <c r="B136" s="16" t="s">
        <v>283</v>
      </c>
      <c r="C136" s="16">
        <v>408</v>
      </c>
      <c r="D136" s="16" t="s">
        <v>163</v>
      </c>
      <c r="E136" s="16">
        <v>12903</v>
      </c>
      <c r="F136" s="16">
        <v>13142</v>
      </c>
      <c r="G136" s="16">
        <f t="shared" si="23"/>
        <v>240</v>
      </c>
      <c r="H136" s="16"/>
      <c r="I136" s="16"/>
      <c r="J136" s="16"/>
      <c r="K136" s="16"/>
      <c r="L136" s="16"/>
      <c r="M136" s="16"/>
      <c r="N136" s="16"/>
      <c r="O136" s="16"/>
      <c r="P136" s="15" t="s">
        <v>269</v>
      </c>
    </row>
    <row r="137" spans="1:16" x14ac:dyDescent="0.3">
      <c r="A137" s="16" t="s">
        <v>150</v>
      </c>
      <c r="B137" s="16" t="s">
        <v>283</v>
      </c>
      <c r="C137" s="16">
        <v>408</v>
      </c>
      <c r="D137" s="16" t="s">
        <v>164</v>
      </c>
      <c r="E137" s="16">
        <v>16169</v>
      </c>
      <c r="F137" s="16">
        <v>16456</v>
      </c>
      <c r="G137" s="16">
        <f t="shared" si="23"/>
        <v>288</v>
      </c>
      <c r="H137" s="16"/>
      <c r="I137" s="16"/>
      <c r="J137" s="16"/>
      <c r="K137" s="16"/>
      <c r="L137" s="16"/>
      <c r="M137" s="16"/>
      <c r="N137" s="16"/>
      <c r="O137" s="16"/>
      <c r="P137" s="15" t="s">
        <v>284</v>
      </c>
    </row>
    <row r="138" spans="1:16" x14ac:dyDescent="0.3">
      <c r="A138" s="16" t="s">
        <v>150</v>
      </c>
      <c r="B138" s="16" t="s">
        <v>283</v>
      </c>
      <c r="C138" s="16">
        <v>408</v>
      </c>
      <c r="D138" s="16" t="s">
        <v>165</v>
      </c>
      <c r="E138" s="16">
        <v>17432</v>
      </c>
      <c r="F138" s="16">
        <v>17925</v>
      </c>
      <c r="G138" s="16">
        <f t="shared" si="23"/>
        <v>494</v>
      </c>
      <c r="H138" s="16"/>
      <c r="I138" s="16"/>
      <c r="J138" s="16"/>
      <c r="K138" s="16"/>
      <c r="L138" s="16"/>
      <c r="M138" s="16"/>
      <c r="N138" s="16"/>
      <c r="O138" s="16"/>
      <c r="P138" s="15" t="s">
        <v>292</v>
      </c>
    </row>
    <row r="139" spans="1:16" x14ac:dyDescent="0.3">
      <c r="A139" s="16" t="s">
        <v>150</v>
      </c>
      <c r="B139" s="16" t="s">
        <v>281</v>
      </c>
      <c r="C139" s="91">
        <v>408</v>
      </c>
      <c r="D139" s="16" t="s">
        <v>166</v>
      </c>
      <c r="E139" s="16">
        <v>22276</v>
      </c>
      <c r="F139" s="16">
        <v>22555</v>
      </c>
      <c r="G139" s="16">
        <f t="shared" si="23"/>
        <v>280</v>
      </c>
      <c r="H139" s="16"/>
      <c r="I139" s="16"/>
      <c r="J139" s="16"/>
      <c r="K139" s="16"/>
      <c r="L139" s="16"/>
      <c r="M139" s="16"/>
      <c r="N139" s="16"/>
      <c r="O139" s="16"/>
      <c r="P139" s="15" t="s">
        <v>21</v>
      </c>
    </row>
    <row r="140" spans="1:16" x14ac:dyDescent="0.3">
      <c r="A140" s="16" t="s">
        <v>150</v>
      </c>
      <c r="B140" s="16" t="s">
        <v>286</v>
      </c>
      <c r="C140" s="91">
        <v>408</v>
      </c>
      <c r="D140" s="16" t="s">
        <v>287</v>
      </c>
      <c r="E140" s="78" t="s">
        <v>21</v>
      </c>
      <c r="F140" s="78" t="s">
        <v>21</v>
      </c>
      <c r="G140" s="78" t="s">
        <v>21</v>
      </c>
      <c r="H140" s="78" t="s">
        <v>21</v>
      </c>
      <c r="I140" s="78" t="s">
        <v>21</v>
      </c>
      <c r="J140" s="78" t="s">
        <v>21</v>
      </c>
      <c r="K140" s="78" t="s">
        <v>21</v>
      </c>
      <c r="L140" s="78" t="s">
        <v>21</v>
      </c>
      <c r="M140" s="78" t="s">
        <v>21</v>
      </c>
      <c r="N140" s="78" t="s">
        <v>21</v>
      </c>
      <c r="O140" s="78" t="s">
        <v>21</v>
      </c>
      <c r="P140" s="78" t="s">
        <v>21</v>
      </c>
    </row>
    <row r="141" spans="1:16" x14ac:dyDescent="0.3">
      <c r="A141" s="16" t="s">
        <v>150</v>
      </c>
      <c r="B141" s="16" t="s">
        <v>283</v>
      </c>
      <c r="C141" s="16">
        <v>408</v>
      </c>
      <c r="D141" s="16" t="s">
        <v>294</v>
      </c>
      <c r="E141" s="16">
        <v>23463</v>
      </c>
      <c r="F141" s="16">
        <v>23677</v>
      </c>
      <c r="G141" s="16">
        <f t="shared" ref="G141" si="24">F141-E141+1</f>
        <v>215</v>
      </c>
      <c r="H141" s="16"/>
      <c r="I141" s="16"/>
      <c r="J141" s="16"/>
      <c r="K141" s="16"/>
      <c r="L141" s="16"/>
      <c r="M141" s="16"/>
      <c r="N141" s="16"/>
      <c r="O141" s="16"/>
      <c r="P141" s="15" t="s">
        <v>285</v>
      </c>
    </row>
    <row r="142" spans="1:16" x14ac:dyDescent="0.3">
      <c r="A142" s="16" t="s">
        <v>150</v>
      </c>
      <c r="B142" s="16" t="s">
        <v>289</v>
      </c>
      <c r="C142" s="91">
        <v>408</v>
      </c>
      <c r="D142" s="16" t="s">
        <v>288</v>
      </c>
      <c r="E142" s="78" t="s">
        <v>21</v>
      </c>
      <c r="F142" s="78" t="s">
        <v>21</v>
      </c>
      <c r="G142" s="78" t="s">
        <v>21</v>
      </c>
      <c r="H142" s="78" t="s">
        <v>21</v>
      </c>
      <c r="I142" s="78" t="s">
        <v>21</v>
      </c>
      <c r="J142" s="78" t="s">
        <v>21</v>
      </c>
      <c r="K142" s="78" t="s">
        <v>21</v>
      </c>
      <c r="L142" s="78" t="s">
        <v>21</v>
      </c>
      <c r="M142" s="78" t="s">
        <v>21</v>
      </c>
      <c r="N142" s="78" t="s">
        <v>21</v>
      </c>
      <c r="O142" s="78" t="s">
        <v>21</v>
      </c>
      <c r="P142" s="78" t="s">
        <v>21</v>
      </c>
    </row>
    <row r="143" spans="1:16" x14ac:dyDescent="0.3">
      <c r="A143" s="16" t="s">
        <v>150</v>
      </c>
      <c r="B143" s="16" t="s">
        <v>283</v>
      </c>
      <c r="C143" s="16">
        <v>408</v>
      </c>
      <c r="D143" s="16" t="s">
        <v>167</v>
      </c>
      <c r="E143" s="16">
        <v>24531</v>
      </c>
      <c r="F143" s="16">
        <v>24845</v>
      </c>
      <c r="G143" s="16">
        <f t="shared" ref="G143" si="25">F143-E143+1</f>
        <v>315</v>
      </c>
      <c r="H143" s="91"/>
      <c r="I143" s="91"/>
      <c r="J143" s="91"/>
      <c r="K143" s="91"/>
      <c r="L143" s="91"/>
      <c r="M143" s="91"/>
      <c r="N143" s="91"/>
      <c r="O143" s="91"/>
      <c r="P143" s="15" t="s">
        <v>285</v>
      </c>
    </row>
    <row r="144" spans="1:16" x14ac:dyDescent="0.3">
      <c r="A144" s="16" t="s">
        <v>150</v>
      </c>
      <c r="B144" s="16" t="s">
        <v>290</v>
      </c>
      <c r="C144" s="91">
        <v>408</v>
      </c>
      <c r="D144" s="16" t="s">
        <v>291</v>
      </c>
      <c r="E144" s="78" t="s">
        <v>21</v>
      </c>
      <c r="F144" s="78" t="s">
        <v>21</v>
      </c>
      <c r="G144" s="78" t="s">
        <v>21</v>
      </c>
      <c r="H144" s="78" t="s">
        <v>21</v>
      </c>
      <c r="I144" s="78" t="s">
        <v>21</v>
      </c>
      <c r="J144" s="78" t="s">
        <v>21</v>
      </c>
      <c r="K144" s="78" t="s">
        <v>21</v>
      </c>
      <c r="L144" s="78" t="s">
        <v>21</v>
      </c>
      <c r="M144" s="78" t="s">
        <v>21</v>
      </c>
      <c r="N144" s="78" t="s">
        <v>21</v>
      </c>
      <c r="O144" s="78" t="s">
        <v>21</v>
      </c>
      <c r="P144" s="78" t="s">
        <v>21</v>
      </c>
    </row>
    <row r="145" spans="1:17" x14ac:dyDescent="0.3">
      <c r="A145" s="16" t="s">
        <v>150</v>
      </c>
      <c r="B145" s="16" t="s">
        <v>283</v>
      </c>
      <c r="C145" s="16">
        <v>408</v>
      </c>
      <c r="D145" s="16" t="s">
        <v>293</v>
      </c>
      <c r="E145" s="16">
        <v>25562</v>
      </c>
      <c r="F145" s="16">
        <v>25913</v>
      </c>
      <c r="G145" s="16">
        <f t="shared" ref="G145" si="26">F145-E145+1</f>
        <v>352</v>
      </c>
      <c r="H145" s="91"/>
      <c r="I145" s="91"/>
      <c r="J145" s="91"/>
      <c r="K145" s="91"/>
      <c r="L145" s="91"/>
      <c r="M145" s="91"/>
      <c r="N145" s="91"/>
      <c r="O145" s="91"/>
      <c r="P145" s="15" t="s">
        <v>292</v>
      </c>
    </row>
    <row r="146" spans="1:17" ht="6.6" customHeight="1" x14ac:dyDescent="0.3">
      <c r="A146" s="98"/>
      <c r="B146" s="98"/>
      <c r="C146" s="98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4"/>
    </row>
    <row r="147" spans="1:17" x14ac:dyDescent="0.3">
      <c r="A147" s="16" t="s">
        <v>168</v>
      </c>
      <c r="B147" s="16" t="s">
        <v>281</v>
      </c>
      <c r="C147" s="16">
        <v>408</v>
      </c>
      <c r="D147" s="91" t="s">
        <v>169</v>
      </c>
      <c r="E147" s="91">
        <v>1106</v>
      </c>
      <c r="F147" s="91">
        <v>1424</v>
      </c>
      <c r="G147" s="16">
        <f t="shared" ref="G147" si="27">F147-E147+1</f>
        <v>319</v>
      </c>
      <c r="H147" s="91"/>
      <c r="I147" s="91"/>
      <c r="J147" s="91"/>
      <c r="K147" s="91"/>
      <c r="L147" s="91"/>
      <c r="M147" s="91"/>
      <c r="N147" s="91"/>
      <c r="O147" s="91"/>
      <c r="P147" s="91" t="s">
        <v>21</v>
      </c>
    </row>
    <row r="148" spans="1:17" x14ac:dyDescent="0.3">
      <c r="A148" s="16" t="s">
        <v>168</v>
      </c>
      <c r="B148" s="16" t="s">
        <v>170</v>
      </c>
      <c r="C148" s="16">
        <v>408</v>
      </c>
      <c r="D148" s="91" t="s">
        <v>295</v>
      </c>
      <c r="E148" s="78" t="s">
        <v>21</v>
      </c>
      <c r="F148" s="78" t="s">
        <v>21</v>
      </c>
      <c r="G148" s="78" t="s">
        <v>21</v>
      </c>
      <c r="H148" s="78" t="s">
        <v>21</v>
      </c>
      <c r="I148" s="78" t="s">
        <v>21</v>
      </c>
      <c r="J148" s="78" t="s">
        <v>21</v>
      </c>
      <c r="K148" s="78" t="s">
        <v>21</v>
      </c>
      <c r="L148" s="78" t="s">
        <v>21</v>
      </c>
      <c r="M148" s="78" t="s">
        <v>21</v>
      </c>
      <c r="N148" s="78" t="s">
        <v>21</v>
      </c>
      <c r="O148" s="78" t="s">
        <v>21</v>
      </c>
      <c r="P148" s="78" t="s">
        <v>21</v>
      </c>
    </row>
    <row r="149" spans="1:17" x14ac:dyDescent="0.3">
      <c r="A149" s="16" t="s">
        <v>168</v>
      </c>
      <c r="B149" s="16" t="s">
        <v>283</v>
      </c>
      <c r="C149" s="16">
        <v>408</v>
      </c>
      <c r="D149" s="16" t="s">
        <v>171</v>
      </c>
      <c r="E149" s="91">
        <v>2428</v>
      </c>
      <c r="F149" s="91">
        <v>2836</v>
      </c>
      <c r="G149" s="16">
        <f t="shared" ref="G149" si="28">F149-E149+1</f>
        <v>409</v>
      </c>
      <c r="H149" s="91"/>
      <c r="I149" s="91"/>
      <c r="J149" s="91"/>
      <c r="K149" s="91"/>
      <c r="L149" s="91"/>
      <c r="M149" s="91"/>
      <c r="N149" s="91"/>
      <c r="O149" s="91"/>
      <c r="P149" s="15" t="s">
        <v>296</v>
      </c>
      <c r="Q149" s="1" t="s">
        <v>298</v>
      </c>
    </row>
    <row r="150" spans="1:17" x14ac:dyDescent="0.3">
      <c r="A150" s="16" t="s">
        <v>168</v>
      </c>
      <c r="B150" s="16" t="s">
        <v>297</v>
      </c>
      <c r="C150" s="16">
        <v>408</v>
      </c>
      <c r="D150" s="91" t="s">
        <v>299</v>
      </c>
      <c r="E150" s="78" t="s">
        <v>21</v>
      </c>
      <c r="F150" s="78" t="s">
        <v>21</v>
      </c>
      <c r="G150" s="78" t="s">
        <v>21</v>
      </c>
      <c r="H150" s="78" t="s">
        <v>21</v>
      </c>
      <c r="I150" s="78" t="s">
        <v>21</v>
      </c>
      <c r="J150" s="78" t="s">
        <v>21</v>
      </c>
      <c r="K150" s="78" t="s">
        <v>21</v>
      </c>
      <c r="L150" s="78" t="s">
        <v>21</v>
      </c>
      <c r="M150" s="78" t="s">
        <v>21</v>
      </c>
      <c r="N150" s="78" t="s">
        <v>21</v>
      </c>
      <c r="O150" s="78" t="s">
        <v>21</v>
      </c>
      <c r="P150" s="78" t="s">
        <v>21</v>
      </c>
    </row>
    <row r="151" spans="1:17" x14ac:dyDescent="0.3">
      <c r="A151" s="16" t="s">
        <v>168</v>
      </c>
      <c r="B151" s="16" t="s">
        <v>283</v>
      </c>
      <c r="C151" s="16">
        <v>408</v>
      </c>
      <c r="D151" s="16" t="s">
        <v>300</v>
      </c>
      <c r="E151" s="91">
        <v>3805</v>
      </c>
      <c r="F151" s="91">
        <v>4382</v>
      </c>
      <c r="G151" s="16">
        <f t="shared" ref="G151" si="29">F151-E151+1</f>
        <v>578</v>
      </c>
      <c r="H151" s="91"/>
      <c r="I151" s="91"/>
      <c r="J151" s="91"/>
      <c r="K151" s="91"/>
      <c r="L151" s="91"/>
      <c r="M151" s="91"/>
      <c r="N151" s="91"/>
      <c r="O151" s="91"/>
      <c r="P151" s="15" t="s">
        <v>296</v>
      </c>
      <c r="Q151" s="1" t="s">
        <v>298</v>
      </c>
    </row>
    <row r="152" spans="1:17" x14ac:dyDescent="0.3">
      <c r="A152" s="16" t="s">
        <v>168</v>
      </c>
      <c r="B152" s="16" t="s">
        <v>301</v>
      </c>
      <c r="C152" s="16">
        <v>408</v>
      </c>
      <c r="D152" s="91" t="s">
        <v>115</v>
      </c>
      <c r="E152" s="78" t="s">
        <v>21</v>
      </c>
      <c r="F152" s="78" t="s">
        <v>21</v>
      </c>
      <c r="G152" s="78" t="s">
        <v>21</v>
      </c>
      <c r="H152" s="78" t="s">
        <v>21</v>
      </c>
      <c r="I152" s="78" t="s">
        <v>21</v>
      </c>
      <c r="J152" s="78" t="s">
        <v>21</v>
      </c>
      <c r="K152" s="78" t="s">
        <v>21</v>
      </c>
      <c r="L152" s="78" t="s">
        <v>21</v>
      </c>
      <c r="M152" s="78" t="s">
        <v>21</v>
      </c>
      <c r="N152" s="78" t="s">
        <v>21</v>
      </c>
      <c r="O152" s="78" t="s">
        <v>21</v>
      </c>
      <c r="P152" s="78" t="s">
        <v>21</v>
      </c>
    </row>
    <row r="153" spans="1:17" x14ac:dyDescent="0.3">
      <c r="A153" s="16" t="s">
        <v>168</v>
      </c>
      <c r="B153" s="16" t="s">
        <v>283</v>
      </c>
      <c r="C153" s="16">
        <v>408</v>
      </c>
      <c r="D153" s="16" t="s">
        <v>115</v>
      </c>
      <c r="E153" s="91">
        <v>5256</v>
      </c>
      <c r="F153" s="91">
        <v>5811</v>
      </c>
      <c r="G153" s="16">
        <f t="shared" ref="G153" si="30">F153-E153+1</f>
        <v>556</v>
      </c>
      <c r="H153" s="91"/>
      <c r="I153" s="91"/>
      <c r="J153" s="91"/>
      <c r="K153" s="91"/>
      <c r="L153" s="91"/>
      <c r="M153" s="91"/>
      <c r="N153" s="91"/>
      <c r="O153" s="91"/>
      <c r="P153" s="15" t="s">
        <v>296</v>
      </c>
      <c r="Q153" s="1" t="s">
        <v>298</v>
      </c>
    </row>
    <row r="154" spans="1:17" x14ac:dyDescent="0.3">
      <c r="A154" s="16" t="s">
        <v>168</v>
      </c>
      <c r="B154" s="16" t="s">
        <v>303</v>
      </c>
      <c r="C154" s="16">
        <v>408</v>
      </c>
      <c r="D154" s="91" t="s">
        <v>302</v>
      </c>
      <c r="E154" s="78" t="s">
        <v>21</v>
      </c>
      <c r="F154" s="78" t="s">
        <v>21</v>
      </c>
      <c r="G154" s="78" t="s">
        <v>21</v>
      </c>
      <c r="H154" s="78" t="s">
        <v>21</v>
      </c>
      <c r="I154" s="78" t="s">
        <v>21</v>
      </c>
      <c r="J154" s="78" t="s">
        <v>21</v>
      </c>
      <c r="K154" s="78" t="s">
        <v>21</v>
      </c>
      <c r="L154" s="78" t="s">
        <v>21</v>
      </c>
      <c r="M154" s="78" t="s">
        <v>21</v>
      </c>
      <c r="N154" s="78" t="s">
        <v>21</v>
      </c>
      <c r="O154" s="78" t="s">
        <v>21</v>
      </c>
      <c r="P154" s="78" t="s">
        <v>21</v>
      </c>
    </row>
    <row r="155" spans="1:17" x14ac:dyDescent="0.3">
      <c r="A155" s="16" t="s">
        <v>168</v>
      </c>
      <c r="B155" s="16" t="s">
        <v>283</v>
      </c>
      <c r="C155" s="16">
        <v>408</v>
      </c>
      <c r="D155" s="16" t="s">
        <v>305</v>
      </c>
      <c r="E155" s="91">
        <v>6402</v>
      </c>
      <c r="F155" s="91">
        <v>6876</v>
      </c>
      <c r="G155" s="16">
        <f t="shared" ref="G155:G157" si="31">F155-E155+1</f>
        <v>475</v>
      </c>
      <c r="H155" s="91"/>
      <c r="I155" s="91"/>
      <c r="J155" s="91"/>
      <c r="K155" s="91"/>
      <c r="L155" s="91"/>
      <c r="M155" s="91"/>
      <c r="N155" s="91"/>
      <c r="O155" s="91"/>
      <c r="P155" s="91" t="s">
        <v>304</v>
      </c>
    </row>
    <row r="156" spans="1:17" x14ac:dyDescent="0.3">
      <c r="A156" s="16" t="s">
        <v>168</v>
      </c>
      <c r="B156" s="16" t="s">
        <v>283</v>
      </c>
      <c r="C156" s="16">
        <v>408</v>
      </c>
      <c r="D156" s="16" t="s">
        <v>306</v>
      </c>
      <c r="E156" s="91">
        <v>7133</v>
      </c>
      <c r="F156" s="91">
        <v>7632</v>
      </c>
      <c r="G156" s="16">
        <f t="shared" si="31"/>
        <v>500</v>
      </c>
      <c r="H156" s="91"/>
      <c r="I156" s="91"/>
      <c r="J156" s="91"/>
      <c r="K156" s="91"/>
      <c r="L156" s="91"/>
      <c r="M156" s="91"/>
      <c r="N156" s="91"/>
      <c r="O156" s="91"/>
      <c r="P156" s="91" t="s">
        <v>307</v>
      </c>
    </row>
    <row r="157" spans="1:17" x14ac:dyDescent="0.3">
      <c r="A157" s="16" t="s">
        <v>168</v>
      </c>
      <c r="B157" s="16" t="s">
        <v>281</v>
      </c>
      <c r="C157" s="16">
        <v>408</v>
      </c>
      <c r="D157" s="91" t="s">
        <v>308</v>
      </c>
      <c r="E157" s="91">
        <v>9199</v>
      </c>
      <c r="F157" s="91">
        <v>9592</v>
      </c>
      <c r="G157" s="16">
        <f t="shared" si="31"/>
        <v>394</v>
      </c>
      <c r="H157" s="91"/>
      <c r="I157" s="91"/>
      <c r="J157" s="91"/>
      <c r="K157" s="91"/>
      <c r="L157" s="91"/>
      <c r="M157" s="91"/>
      <c r="N157" s="91"/>
      <c r="O157" s="91"/>
      <c r="P157" s="91" t="s">
        <v>21</v>
      </c>
    </row>
    <row r="158" spans="1:17" x14ac:dyDescent="0.3">
      <c r="A158" s="16" t="s">
        <v>168</v>
      </c>
      <c r="B158" s="16" t="s">
        <v>309</v>
      </c>
      <c r="C158" s="16">
        <v>408</v>
      </c>
      <c r="D158" s="91" t="s">
        <v>310</v>
      </c>
      <c r="E158" s="78" t="s">
        <v>21</v>
      </c>
      <c r="F158" s="78" t="s">
        <v>21</v>
      </c>
      <c r="G158" s="78" t="s">
        <v>21</v>
      </c>
      <c r="H158" s="78" t="s">
        <v>21</v>
      </c>
      <c r="I158" s="78" t="s">
        <v>21</v>
      </c>
      <c r="J158" s="78" t="s">
        <v>21</v>
      </c>
      <c r="K158" s="78" t="s">
        <v>21</v>
      </c>
      <c r="L158" s="78" t="s">
        <v>21</v>
      </c>
      <c r="M158" s="78" t="s">
        <v>21</v>
      </c>
      <c r="N158" s="78" t="s">
        <v>21</v>
      </c>
      <c r="O158" s="78" t="s">
        <v>21</v>
      </c>
      <c r="P158" s="78" t="s">
        <v>21</v>
      </c>
    </row>
    <row r="159" spans="1:17" x14ac:dyDescent="0.3">
      <c r="A159" s="16" t="s">
        <v>168</v>
      </c>
      <c r="B159" s="16" t="s">
        <v>283</v>
      </c>
      <c r="C159" s="16">
        <v>408</v>
      </c>
      <c r="D159" s="16" t="s">
        <v>310</v>
      </c>
      <c r="E159" s="91">
        <v>11095</v>
      </c>
      <c r="F159" s="91">
        <v>11685</v>
      </c>
      <c r="G159" s="16">
        <f t="shared" ref="G159" si="32">F159-E159+1</f>
        <v>591</v>
      </c>
      <c r="H159" s="91"/>
      <c r="I159" s="91"/>
      <c r="J159" s="91"/>
      <c r="K159" s="91"/>
      <c r="L159" s="91"/>
      <c r="M159" s="91"/>
      <c r="N159" s="91"/>
      <c r="O159" s="91"/>
      <c r="P159" s="91" t="s">
        <v>311</v>
      </c>
    </row>
    <row r="160" spans="1:17" x14ac:dyDescent="0.3">
      <c r="A160" s="16" t="s">
        <v>168</v>
      </c>
      <c r="B160" s="16" t="s">
        <v>312</v>
      </c>
      <c r="C160" s="16">
        <v>408</v>
      </c>
      <c r="D160" s="91" t="s">
        <v>313</v>
      </c>
      <c r="E160" s="78" t="s">
        <v>21</v>
      </c>
      <c r="F160" s="78" t="s">
        <v>21</v>
      </c>
      <c r="G160" s="78" t="s">
        <v>21</v>
      </c>
      <c r="H160" s="78" t="s">
        <v>21</v>
      </c>
      <c r="I160" s="78" t="s">
        <v>21</v>
      </c>
      <c r="J160" s="78" t="s">
        <v>21</v>
      </c>
      <c r="K160" s="78" t="s">
        <v>21</v>
      </c>
      <c r="L160" s="78" t="s">
        <v>21</v>
      </c>
      <c r="M160" s="78" t="s">
        <v>21</v>
      </c>
      <c r="N160" s="78" t="s">
        <v>21</v>
      </c>
      <c r="O160" s="78" t="s">
        <v>21</v>
      </c>
      <c r="P160" s="78" t="s">
        <v>21</v>
      </c>
    </row>
    <row r="161" spans="1:16" x14ac:dyDescent="0.3">
      <c r="A161" s="16" t="s">
        <v>168</v>
      </c>
      <c r="B161" s="16" t="s">
        <v>283</v>
      </c>
      <c r="C161" s="16">
        <v>408</v>
      </c>
      <c r="D161" s="91" t="s">
        <v>122</v>
      </c>
      <c r="E161" s="91">
        <v>14208</v>
      </c>
      <c r="F161" s="91">
        <v>15151</v>
      </c>
      <c r="G161" s="16">
        <f t="shared" ref="G161:G165" si="33">F161-E161+1</f>
        <v>944</v>
      </c>
      <c r="H161" s="91"/>
      <c r="I161" s="91"/>
      <c r="J161" s="91"/>
      <c r="K161" s="91"/>
      <c r="L161" s="91"/>
      <c r="M161" s="91"/>
      <c r="N161" s="91"/>
      <c r="O161" s="91"/>
      <c r="P161" s="91" t="s">
        <v>304</v>
      </c>
    </row>
    <row r="162" spans="1:16" x14ac:dyDescent="0.3">
      <c r="A162" s="16" t="s">
        <v>168</v>
      </c>
      <c r="B162" s="16" t="s">
        <v>281</v>
      </c>
      <c r="C162" s="16">
        <v>408</v>
      </c>
      <c r="D162" s="91" t="s">
        <v>210</v>
      </c>
      <c r="E162" s="91">
        <v>15932</v>
      </c>
      <c r="F162" s="91">
        <v>16218</v>
      </c>
      <c r="G162" s="16">
        <f t="shared" si="33"/>
        <v>287</v>
      </c>
      <c r="H162" s="91"/>
      <c r="I162" s="91"/>
      <c r="J162" s="91"/>
      <c r="K162" s="91"/>
      <c r="L162" s="91"/>
      <c r="M162" s="91"/>
      <c r="N162" s="91"/>
      <c r="O162" s="91"/>
      <c r="P162" s="91" t="s">
        <v>21</v>
      </c>
    </row>
    <row r="163" spans="1:16" x14ac:dyDescent="0.3">
      <c r="A163" s="16" t="s">
        <v>168</v>
      </c>
      <c r="B163" s="16" t="s">
        <v>281</v>
      </c>
      <c r="C163" s="16">
        <v>408</v>
      </c>
      <c r="D163" s="91" t="s">
        <v>314</v>
      </c>
      <c r="E163" s="91">
        <v>17291</v>
      </c>
      <c r="F163" s="91">
        <v>17567</v>
      </c>
      <c r="G163" s="16">
        <f t="shared" si="33"/>
        <v>277</v>
      </c>
      <c r="H163" s="91"/>
      <c r="I163" s="91"/>
      <c r="J163" s="91"/>
      <c r="K163" s="91"/>
      <c r="L163" s="91"/>
      <c r="M163" s="91"/>
      <c r="N163" s="91"/>
      <c r="O163" s="91"/>
      <c r="P163" s="91" t="s">
        <v>21</v>
      </c>
    </row>
    <row r="164" spans="1:16" x14ac:dyDescent="0.3">
      <c r="A164" s="16" t="s">
        <v>168</v>
      </c>
      <c r="B164" s="16" t="s">
        <v>281</v>
      </c>
      <c r="C164" s="16">
        <v>408</v>
      </c>
      <c r="D164" s="91" t="s">
        <v>315</v>
      </c>
      <c r="E164" s="91">
        <v>18744</v>
      </c>
      <c r="F164" s="91">
        <v>19016</v>
      </c>
      <c r="G164" s="16">
        <f t="shared" si="33"/>
        <v>273</v>
      </c>
      <c r="H164" s="91"/>
      <c r="I164" s="91"/>
      <c r="J164" s="91"/>
      <c r="K164" s="91"/>
      <c r="L164" s="91"/>
      <c r="M164" s="91"/>
      <c r="N164" s="91"/>
      <c r="O164" s="91"/>
      <c r="P164" s="91" t="s">
        <v>21</v>
      </c>
    </row>
    <row r="165" spans="1:16" x14ac:dyDescent="0.3">
      <c r="A165" s="16" t="s">
        <v>168</v>
      </c>
      <c r="B165" s="16" t="s">
        <v>281</v>
      </c>
      <c r="C165" s="16">
        <v>408</v>
      </c>
      <c r="D165" s="91" t="s">
        <v>316</v>
      </c>
      <c r="E165" s="91">
        <v>20584</v>
      </c>
      <c r="F165" s="91">
        <v>20846</v>
      </c>
      <c r="G165" s="16">
        <f t="shared" si="33"/>
        <v>263</v>
      </c>
      <c r="H165" s="91"/>
      <c r="I165" s="91"/>
      <c r="J165" s="91"/>
      <c r="K165" s="91"/>
      <c r="L165" s="91"/>
      <c r="M165" s="91"/>
      <c r="N165" s="91"/>
      <c r="O165" s="91"/>
      <c r="P165" s="91" t="s">
        <v>21</v>
      </c>
    </row>
    <row r="166" spans="1:16" ht="6" customHeight="1" x14ac:dyDescent="0.3">
      <c r="A166" s="98"/>
      <c r="B166" s="98"/>
      <c r="C166" s="98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4"/>
    </row>
    <row r="167" spans="1:16" x14ac:dyDescent="0.3">
      <c r="A167" s="16" t="s">
        <v>172</v>
      </c>
      <c r="B167" s="16" t="s">
        <v>274</v>
      </c>
      <c r="C167" s="16">
        <v>408</v>
      </c>
      <c r="D167" s="16" t="s">
        <v>53</v>
      </c>
      <c r="E167" s="16">
        <v>1212</v>
      </c>
      <c r="F167" s="16">
        <v>1519</v>
      </c>
      <c r="G167" s="16">
        <f t="shared" ref="G167:G179" si="34">F167-E167+1</f>
        <v>308</v>
      </c>
      <c r="H167" s="16"/>
      <c r="I167" s="16"/>
      <c r="J167" s="16">
        <v>12.7</v>
      </c>
      <c r="K167" s="16"/>
      <c r="L167" s="16">
        <v>55</v>
      </c>
      <c r="M167" s="16"/>
      <c r="N167" s="16"/>
      <c r="O167" s="16"/>
      <c r="P167" s="15"/>
    </row>
    <row r="168" spans="1:16" x14ac:dyDescent="0.3">
      <c r="A168" s="16" t="s">
        <v>172</v>
      </c>
      <c r="B168" s="16" t="s">
        <v>274</v>
      </c>
      <c r="C168" s="16">
        <v>408</v>
      </c>
      <c r="D168" s="16" t="s">
        <v>173</v>
      </c>
      <c r="E168" s="16">
        <v>3807</v>
      </c>
      <c r="F168" s="16">
        <v>4053</v>
      </c>
      <c r="G168" s="16">
        <f t="shared" si="34"/>
        <v>247</v>
      </c>
      <c r="H168" s="16"/>
      <c r="I168" s="16"/>
      <c r="J168" s="16">
        <v>15</v>
      </c>
      <c r="K168" s="16"/>
      <c r="L168" s="16">
        <v>60</v>
      </c>
      <c r="M168" s="16"/>
      <c r="N168" s="16"/>
      <c r="O168" s="16"/>
      <c r="P168" s="15"/>
    </row>
    <row r="169" spans="1:16" x14ac:dyDescent="0.3">
      <c r="A169" s="16" t="s">
        <v>172</v>
      </c>
      <c r="B169" s="16" t="s">
        <v>274</v>
      </c>
      <c r="C169" s="16">
        <v>408</v>
      </c>
      <c r="D169" s="16" t="s">
        <v>174</v>
      </c>
      <c r="E169" s="16">
        <v>6026</v>
      </c>
      <c r="F169" s="16">
        <v>6270</v>
      </c>
      <c r="G169" s="16">
        <f t="shared" si="34"/>
        <v>245</v>
      </c>
      <c r="H169" s="16"/>
      <c r="I169" s="16"/>
      <c r="J169" s="16">
        <v>16.7</v>
      </c>
      <c r="K169" s="16"/>
      <c r="L169" s="16">
        <v>65.7</v>
      </c>
      <c r="M169" s="16"/>
      <c r="N169" s="16"/>
      <c r="O169" s="16"/>
      <c r="P169" s="15"/>
    </row>
    <row r="170" spans="1:16" x14ac:dyDescent="0.3">
      <c r="A170" s="16" t="s">
        <v>172</v>
      </c>
      <c r="B170" s="16" t="s">
        <v>274</v>
      </c>
      <c r="C170" s="16">
        <v>408</v>
      </c>
      <c r="D170" s="16" t="s">
        <v>175</v>
      </c>
      <c r="E170" s="16">
        <v>7960</v>
      </c>
      <c r="F170" s="16">
        <v>8219</v>
      </c>
      <c r="G170" s="16">
        <f t="shared" si="34"/>
        <v>260</v>
      </c>
      <c r="H170" s="16"/>
      <c r="I170" s="16"/>
      <c r="J170" s="16">
        <v>17.399999999999999</v>
      </c>
      <c r="K170" s="16"/>
      <c r="L170" s="16">
        <v>70</v>
      </c>
      <c r="M170" s="16"/>
      <c r="N170" s="16"/>
      <c r="O170" s="16"/>
      <c r="P170" s="15"/>
    </row>
    <row r="171" spans="1:16" x14ac:dyDescent="0.3">
      <c r="A171" s="16" t="s">
        <v>172</v>
      </c>
      <c r="B171" s="16" t="s">
        <v>274</v>
      </c>
      <c r="C171" s="16">
        <v>408</v>
      </c>
      <c r="D171" s="16" t="s">
        <v>176</v>
      </c>
      <c r="E171" s="16">
        <v>9828</v>
      </c>
      <c r="F171" s="16">
        <v>10063</v>
      </c>
      <c r="G171" s="16">
        <f t="shared" si="34"/>
        <v>236</v>
      </c>
      <c r="H171" s="16"/>
      <c r="I171" s="16"/>
      <c r="J171" s="16">
        <v>17.399999999999999</v>
      </c>
      <c r="K171" s="16"/>
      <c r="L171" s="16">
        <v>75</v>
      </c>
      <c r="M171" s="16"/>
      <c r="N171" s="16"/>
      <c r="O171" s="16"/>
      <c r="P171" s="15"/>
    </row>
    <row r="172" spans="1:16" x14ac:dyDescent="0.3">
      <c r="A172" s="16" t="s">
        <v>172</v>
      </c>
      <c r="B172" s="16" t="s">
        <v>274</v>
      </c>
      <c r="C172" s="16">
        <v>408</v>
      </c>
      <c r="D172" s="16" t="s">
        <v>177</v>
      </c>
      <c r="E172" s="16">
        <v>11857</v>
      </c>
      <c r="F172" s="16">
        <v>12107</v>
      </c>
      <c r="G172" s="16">
        <f t="shared" si="34"/>
        <v>251</v>
      </c>
      <c r="H172" s="16"/>
      <c r="I172" s="16"/>
      <c r="J172" s="16">
        <v>17.8</v>
      </c>
      <c r="K172" s="16"/>
      <c r="L172" s="16">
        <v>80</v>
      </c>
      <c r="M172" s="16"/>
      <c r="N172" s="16"/>
      <c r="O172" s="16"/>
      <c r="P172" s="15"/>
    </row>
    <row r="173" spans="1:16" x14ac:dyDescent="0.3">
      <c r="A173" s="16" t="s">
        <v>172</v>
      </c>
      <c r="B173" s="16" t="s">
        <v>274</v>
      </c>
      <c r="C173" s="16">
        <v>408</v>
      </c>
      <c r="D173" s="16" t="s">
        <v>178</v>
      </c>
      <c r="E173" s="16">
        <v>14119</v>
      </c>
      <c r="F173" s="16">
        <v>14374</v>
      </c>
      <c r="G173" s="16">
        <f t="shared" si="34"/>
        <v>256</v>
      </c>
      <c r="H173" s="16"/>
      <c r="I173" s="16"/>
      <c r="J173" s="16">
        <v>17.600000000000001</v>
      </c>
      <c r="K173" s="16"/>
      <c r="L173" s="16">
        <v>85</v>
      </c>
      <c r="M173" s="16"/>
      <c r="N173" s="16"/>
      <c r="O173" s="16"/>
      <c r="P173" s="15"/>
    </row>
    <row r="174" spans="1:16" x14ac:dyDescent="0.3">
      <c r="A174" s="16" t="s">
        <v>172</v>
      </c>
      <c r="B174" s="16" t="s">
        <v>274</v>
      </c>
      <c r="C174" s="16">
        <v>408</v>
      </c>
      <c r="D174" s="16" t="s">
        <v>60</v>
      </c>
      <c r="E174" s="16">
        <v>16230</v>
      </c>
      <c r="F174" s="16">
        <v>16480</v>
      </c>
      <c r="G174" s="16">
        <f t="shared" si="34"/>
        <v>251</v>
      </c>
      <c r="H174" s="16"/>
      <c r="I174" s="16"/>
      <c r="J174" s="16">
        <v>17.100000000000001</v>
      </c>
      <c r="K174" s="16"/>
      <c r="L174" s="16">
        <v>90</v>
      </c>
      <c r="M174" s="16"/>
      <c r="N174" s="16"/>
      <c r="O174" s="16"/>
      <c r="P174" s="15"/>
    </row>
    <row r="175" spans="1:16" x14ac:dyDescent="0.3">
      <c r="A175" s="16" t="s">
        <v>172</v>
      </c>
      <c r="B175" s="16" t="s">
        <v>274</v>
      </c>
      <c r="C175" s="16">
        <v>408</v>
      </c>
      <c r="D175" s="16" t="s">
        <v>179</v>
      </c>
      <c r="E175" s="16">
        <v>18763</v>
      </c>
      <c r="F175" s="16">
        <v>19015</v>
      </c>
      <c r="G175" s="16">
        <f t="shared" si="34"/>
        <v>253</v>
      </c>
      <c r="H175" s="16"/>
      <c r="I175" s="16"/>
      <c r="J175" s="16">
        <v>16.5</v>
      </c>
      <c r="K175" s="16"/>
      <c r="L175" s="16">
        <v>95</v>
      </c>
      <c r="M175" s="16"/>
      <c r="N175" s="16"/>
      <c r="O175" s="16"/>
      <c r="P175" s="15"/>
    </row>
    <row r="176" spans="1:16" x14ac:dyDescent="0.3">
      <c r="A176" s="16" t="s">
        <v>172</v>
      </c>
      <c r="B176" s="16" t="s">
        <v>274</v>
      </c>
      <c r="C176" s="16">
        <v>408</v>
      </c>
      <c r="D176" s="16" t="s">
        <v>180</v>
      </c>
      <c r="E176" s="16">
        <v>21024</v>
      </c>
      <c r="F176" s="16">
        <v>21095</v>
      </c>
      <c r="G176" s="16">
        <f t="shared" si="34"/>
        <v>72</v>
      </c>
      <c r="H176" s="16"/>
      <c r="I176" s="16"/>
      <c r="J176" s="16">
        <v>15.6</v>
      </c>
      <c r="K176" s="16"/>
      <c r="L176" s="16">
        <v>100</v>
      </c>
      <c r="M176" s="16"/>
      <c r="N176" s="16"/>
      <c r="O176" s="16"/>
      <c r="P176" s="15"/>
    </row>
    <row r="177" spans="1:16" x14ac:dyDescent="0.3">
      <c r="A177" s="16" t="s">
        <v>172</v>
      </c>
      <c r="B177" s="16" t="s">
        <v>266</v>
      </c>
      <c r="C177" s="16">
        <v>408</v>
      </c>
      <c r="D177" s="16" t="s">
        <v>181</v>
      </c>
      <c r="E177" s="16">
        <v>21193</v>
      </c>
      <c r="F177" s="16">
        <v>21317</v>
      </c>
      <c r="G177" s="16">
        <f t="shared" si="34"/>
        <v>125</v>
      </c>
      <c r="H177" s="16"/>
      <c r="I177" s="16"/>
      <c r="J177" s="16"/>
      <c r="K177" s="16"/>
      <c r="L177" s="16">
        <v>100</v>
      </c>
      <c r="M177" s="16"/>
      <c r="N177" s="16"/>
      <c r="O177" s="16"/>
      <c r="P177" s="15"/>
    </row>
    <row r="178" spans="1:16" x14ac:dyDescent="0.3">
      <c r="A178" s="16" t="s">
        <v>172</v>
      </c>
      <c r="B178" s="16" t="s">
        <v>274</v>
      </c>
      <c r="C178" s="16">
        <v>408</v>
      </c>
      <c r="D178" s="16" t="s">
        <v>182</v>
      </c>
      <c r="E178" s="16">
        <v>24414</v>
      </c>
      <c r="F178" s="16">
        <v>24480</v>
      </c>
      <c r="G178" s="16">
        <f t="shared" si="34"/>
        <v>67</v>
      </c>
      <c r="H178" s="16"/>
      <c r="I178" s="16"/>
      <c r="J178" s="16">
        <v>15.4</v>
      </c>
      <c r="K178" s="16"/>
      <c r="L178" s="16">
        <v>105</v>
      </c>
      <c r="M178" s="16"/>
      <c r="N178" s="16"/>
      <c r="O178" s="16"/>
      <c r="P178" s="15"/>
    </row>
    <row r="179" spans="1:16" x14ac:dyDescent="0.3">
      <c r="A179" s="16" t="s">
        <v>172</v>
      </c>
      <c r="B179" s="16" t="s">
        <v>266</v>
      </c>
      <c r="C179" s="16">
        <v>408</v>
      </c>
      <c r="D179" s="16" t="s">
        <v>183</v>
      </c>
      <c r="E179" s="16">
        <v>24532</v>
      </c>
      <c r="F179" s="16">
        <v>24959</v>
      </c>
      <c r="G179" s="16">
        <f t="shared" si="34"/>
        <v>428</v>
      </c>
      <c r="H179" s="16"/>
      <c r="I179" s="16"/>
      <c r="J179" s="16"/>
      <c r="K179" s="16"/>
      <c r="L179" s="16">
        <v>105</v>
      </c>
      <c r="M179" s="16"/>
      <c r="N179" s="16"/>
      <c r="O179" s="16"/>
      <c r="P179" s="15"/>
    </row>
  </sheetData>
  <mergeCells count="1">
    <mergeCell ref="N36:P43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2:AD155"/>
  <sheetViews>
    <sheetView topLeftCell="H47" zoomScaleNormal="100" workbookViewId="0">
      <selection activeCell="H82" activeCellId="1" sqref="A24:J34 H82"/>
    </sheetView>
  </sheetViews>
  <sheetFormatPr baseColWidth="10" defaultColWidth="8.88671875" defaultRowHeight="14.4" x14ac:dyDescent="0.3"/>
  <cols>
    <col min="1" max="1" width="13.5546875"/>
    <col min="2" max="5" width="11.44140625"/>
    <col min="6" max="6" width="15.33203125"/>
    <col min="7" max="7" width="13.88671875"/>
    <col min="8" max="9" width="13.5546875"/>
    <col min="10" max="10" width="13.44140625"/>
    <col min="11" max="20" width="11.44140625"/>
    <col min="21" max="21" width="26.6640625"/>
    <col min="22" max="22" width="18.5546875"/>
    <col min="23" max="23" width="25.88671875"/>
    <col min="24" max="1025" width="11.44140625"/>
  </cols>
  <sheetData>
    <row r="2" spans="1:15" ht="21" x14ac:dyDescent="0.4">
      <c r="A2" s="84" t="s">
        <v>184</v>
      </c>
      <c r="B2" s="84"/>
      <c r="C2" s="84"/>
      <c r="D2" s="84"/>
      <c r="E2" s="84"/>
      <c r="F2" s="84"/>
      <c r="G2" s="84"/>
      <c r="H2" s="84"/>
      <c r="I2" s="84"/>
      <c r="J2" s="84"/>
    </row>
    <row r="3" spans="1:15" ht="48" customHeight="1" x14ac:dyDescent="0.3">
      <c r="A3" s="25" t="s">
        <v>185</v>
      </c>
      <c r="B3" s="25" t="s">
        <v>186</v>
      </c>
      <c r="C3" s="25" t="s">
        <v>187</v>
      </c>
      <c r="D3" s="25" t="s">
        <v>188</v>
      </c>
      <c r="E3" s="25" t="s">
        <v>189</v>
      </c>
      <c r="F3" s="26" t="s">
        <v>190</v>
      </c>
      <c r="G3" s="25" t="s">
        <v>191</v>
      </c>
      <c r="H3" s="25" t="s">
        <v>192</v>
      </c>
      <c r="I3" s="25" t="s">
        <v>193</v>
      </c>
      <c r="J3" s="25" t="s">
        <v>194</v>
      </c>
    </row>
    <row r="4" spans="1:15" x14ac:dyDescent="0.3">
      <c r="A4" s="27">
        <v>1</v>
      </c>
      <c r="B4" s="28">
        <v>19.163735955982101</v>
      </c>
      <c r="C4" s="29">
        <v>19.233074654750201</v>
      </c>
      <c r="D4" s="30">
        <v>0</v>
      </c>
      <c r="E4" s="28">
        <f t="shared" ref="E4:E16" si="0">AVERAGE(B4:C4)</f>
        <v>19.198405305366151</v>
      </c>
      <c r="F4" s="28">
        <v>62.918325434438998</v>
      </c>
      <c r="G4" s="28">
        <v>63.650710900474003</v>
      </c>
      <c r="H4" s="28">
        <v>63.906793048973</v>
      </c>
      <c r="I4" s="28">
        <v>0.25608214849891903</v>
      </c>
      <c r="J4" s="28">
        <v>0</v>
      </c>
      <c r="L4" s="20"/>
      <c r="N4" s="20"/>
      <c r="O4" s="20"/>
    </row>
    <row r="5" spans="1:15" x14ac:dyDescent="0.3">
      <c r="A5" s="27">
        <v>2</v>
      </c>
      <c r="B5" s="28">
        <v>2.70382306299385</v>
      </c>
      <c r="C5" s="29">
        <v>2.7205631063001099</v>
      </c>
      <c r="D5" s="31">
        <v>12.7</v>
      </c>
      <c r="E5" s="28">
        <f t="shared" si="0"/>
        <v>2.7121930846469802</v>
      </c>
      <c r="F5" s="28">
        <v>62.716256830601097</v>
      </c>
      <c r="G5" s="28">
        <v>80.512704918032796</v>
      </c>
      <c r="H5" s="28">
        <v>82.873087431694003</v>
      </c>
      <c r="I5" s="28">
        <v>2.36038251366125</v>
      </c>
      <c r="J5" s="28">
        <v>1.5</v>
      </c>
      <c r="L5" s="1"/>
    </row>
    <row r="6" spans="1:15" x14ac:dyDescent="0.3">
      <c r="A6" s="32">
        <v>3</v>
      </c>
      <c r="B6" s="33">
        <v>4.62755595188864</v>
      </c>
      <c r="C6" s="34">
        <v>4.6568545271102</v>
      </c>
      <c r="D6" s="35">
        <v>12.7</v>
      </c>
      <c r="E6" s="33">
        <f t="shared" si="0"/>
        <v>4.64220523949942</v>
      </c>
      <c r="F6" s="33">
        <v>64.155801104972397</v>
      </c>
      <c r="G6" s="33">
        <v>100.686556169429</v>
      </c>
      <c r="H6" s="33">
        <v>96.412707182320602</v>
      </c>
      <c r="I6" s="33">
        <v>-4.2738489871083702</v>
      </c>
      <c r="J6" s="33">
        <v>-0.36666666666664599</v>
      </c>
      <c r="L6" s="1"/>
    </row>
    <row r="7" spans="1:15" x14ac:dyDescent="0.3">
      <c r="A7" s="36">
        <v>4</v>
      </c>
      <c r="B7" s="21">
        <v>2.9057416948884498</v>
      </c>
      <c r="C7" s="37">
        <v>3.0012772519591699</v>
      </c>
      <c r="D7" s="38">
        <v>9.1999999999999993</v>
      </c>
      <c r="E7" s="21">
        <f t="shared" si="0"/>
        <v>2.9535094734238099</v>
      </c>
      <c r="F7" s="21">
        <v>64.895686274509899</v>
      </c>
      <c r="G7" s="21">
        <v>101.236078431373</v>
      </c>
      <c r="H7" s="21">
        <v>96.134117647058801</v>
      </c>
      <c r="I7" s="21">
        <v>-5.1019607843137997</v>
      </c>
      <c r="J7" s="21">
        <v>-0.79999999999999705</v>
      </c>
    </row>
    <row r="8" spans="1:15" x14ac:dyDescent="0.3">
      <c r="A8" s="36">
        <v>5</v>
      </c>
      <c r="B8" s="21">
        <v>3.0857939666694998</v>
      </c>
      <c r="C8" s="37">
        <v>3.1259209937997698</v>
      </c>
      <c r="D8" s="39">
        <v>7</v>
      </c>
      <c r="E8" s="21">
        <f t="shared" si="0"/>
        <v>3.1058574802346346</v>
      </c>
      <c r="F8" s="21">
        <v>64.9834645669292</v>
      </c>
      <c r="G8" s="21">
        <v>100.430971128609</v>
      </c>
      <c r="H8" s="21">
        <v>94.734645669291396</v>
      </c>
      <c r="I8" s="21">
        <v>-5.6963254593175403</v>
      </c>
      <c r="J8" s="21">
        <v>0.46666666666666901</v>
      </c>
    </row>
    <row r="9" spans="1:15" x14ac:dyDescent="0.3">
      <c r="A9" s="36">
        <v>6</v>
      </c>
      <c r="B9" s="21">
        <v>4.5703137535314102</v>
      </c>
      <c r="C9" s="37">
        <v>4.6284334308411799</v>
      </c>
      <c r="D9" s="39">
        <v>5.7</v>
      </c>
      <c r="E9" s="21">
        <f t="shared" si="0"/>
        <v>4.5993735921862946</v>
      </c>
      <c r="F9" s="21">
        <v>64.950241545893803</v>
      </c>
      <c r="G9" s="21">
        <v>99.574879227053103</v>
      </c>
      <c r="H9" s="21">
        <v>92.748550724637994</v>
      </c>
      <c r="I9" s="21">
        <v>-6.8263285024151203</v>
      </c>
      <c r="J9" s="21">
        <v>0</v>
      </c>
    </row>
    <row r="10" spans="1:15" x14ac:dyDescent="0.3">
      <c r="A10" s="40">
        <v>7</v>
      </c>
      <c r="B10" s="41">
        <v>3.7867811800185698</v>
      </c>
      <c r="C10" s="42">
        <v>3.8570418898755299</v>
      </c>
      <c r="D10" s="43">
        <v>2.6</v>
      </c>
      <c r="E10" s="41">
        <f t="shared" si="0"/>
        <v>3.8219115349470498</v>
      </c>
      <c r="F10" s="41">
        <v>65.086315789473701</v>
      </c>
      <c r="G10" s="41">
        <v>100.59438596491199</v>
      </c>
      <c r="H10" s="41">
        <v>90.612631578947301</v>
      </c>
      <c r="I10" s="41">
        <v>-9.9817543859648801</v>
      </c>
      <c r="J10" s="41">
        <v>0.59999999999999398</v>
      </c>
    </row>
    <row r="11" spans="1:15" x14ac:dyDescent="0.3">
      <c r="A11" s="32">
        <v>8</v>
      </c>
      <c r="B11" s="33">
        <v>6.4912086372814004</v>
      </c>
      <c r="C11" s="34">
        <v>6.6145671182199202</v>
      </c>
      <c r="D11" s="44">
        <v>12.7</v>
      </c>
      <c r="E11" s="33">
        <f t="shared" si="0"/>
        <v>6.5528878777506598</v>
      </c>
      <c r="F11" s="33">
        <v>65.021722846442003</v>
      </c>
      <c r="G11" s="33">
        <v>115.453183520599</v>
      </c>
      <c r="H11" s="33">
        <v>109.685393258427</v>
      </c>
      <c r="I11" s="33">
        <v>-5.7677902621722703</v>
      </c>
      <c r="J11" s="33">
        <v>-0.5</v>
      </c>
    </row>
    <row r="12" spans="1:15" x14ac:dyDescent="0.3">
      <c r="A12" s="36">
        <v>9</v>
      </c>
      <c r="B12" s="21">
        <v>7.6684696910479397</v>
      </c>
      <c r="C12" s="37">
        <v>7.7426556028639899</v>
      </c>
      <c r="D12" s="45">
        <v>9.6</v>
      </c>
      <c r="E12" s="21">
        <f t="shared" si="0"/>
        <v>7.7055626469559648</v>
      </c>
      <c r="F12" s="21">
        <v>65.135200000000097</v>
      </c>
      <c r="G12" s="21">
        <v>122.871733333333</v>
      </c>
      <c r="H12" s="21">
        <v>115.232</v>
      </c>
      <c r="I12" s="21">
        <v>-7.6397333333335702</v>
      </c>
      <c r="J12" s="21">
        <v>0.46666666666665402</v>
      </c>
    </row>
    <row r="13" spans="1:15" x14ac:dyDescent="0.3">
      <c r="A13" s="36">
        <v>10</v>
      </c>
      <c r="B13" s="21">
        <v>6.3667916450375301</v>
      </c>
      <c r="C13" s="37">
        <v>6.4327977115200197</v>
      </c>
      <c r="D13" s="45">
        <v>7</v>
      </c>
      <c r="E13" s="21">
        <f t="shared" si="0"/>
        <v>6.3997946782787754</v>
      </c>
      <c r="F13" s="21">
        <v>65.359504132231507</v>
      </c>
      <c r="G13" s="21">
        <v>127.777685950413</v>
      </c>
      <c r="H13" s="21">
        <v>117.31652892562001</v>
      </c>
      <c r="I13" s="21">
        <v>-10.461157024793501</v>
      </c>
      <c r="J13" s="21">
        <v>-0.53333333333333099</v>
      </c>
    </row>
    <row r="14" spans="1:15" x14ac:dyDescent="0.3">
      <c r="A14" s="36">
        <v>11</v>
      </c>
      <c r="B14" s="21">
        <v>5.8377179699687698</v>
      </c>
      <c r="C14" s="37">
        <v>5.9138820473606701</v>
      </c>
      <c r="D14" s="45">
        <v>5.7</v>
      </c>
      <c r="E14" s="21">
        <f t="shared" si="0"/>
        <v>5.8758000086647204</v>
      </c>
      <c r="F14" s="21">
        <v>65.820202020202004</v>
      </c>
      <c r="G14" s="21">
        <v>119.638047138047</v>
      </c>
      <c r="H14" s="21">
        <v>108.771717171717</v>
      </c>
      <c r="I14" s="21">
        <v>-10.866329966330101</v>
      </c>
      <c r="J14" s="21">
        <v>-0.90000000000000602</v>
      </c>
    </row>
    <row r="15" spans="1:15" x14ac:dyDescent="0.3">
      <c r="A15" s="40">
        <v>12</v>
      </c>
      <c r="B15" s="41">
        <v>6.0237453424021599</v>
      </c>
      <c r="C15" s="42">
        <v>6.1196390446769202</v>
      </c>
      <c r="D15" s="46">
        <v>3</v>
      </c>
      <c r="E15" s="41">
        <f t="shared" si="0"/>
        <v>6.0716921935395405</v>
      </c>
      <c r="F15" s="41">
        <v>65.820075757575694</v>
      </c>
      <c r="G15" s="41">
        <v>120.61780303030299</v>
      </c>
      <c r="H15" s="41">
        <v>104.181818181818</v>
      </c>
      <c r="I15" s="41">
        <v>-16.4359848484848</v>
      </c>
      <c r="J15" s="41">
        <v>-1.3333333333333299</v>
      </c>
    </row>
    <row r="16" spans="1:15" x14ac:dyDescent="0.3">
      <c r="A16" s="27">
        <v>13</v>
      </c>
      <c r="B16" s="28">
        <v>17.673446396817099</v>
      </c>
      <c r="C16" s="29">
        <v>17.782855584033499</v>
      </c>
      <c r="D16" s="31">
        <v>0</v>
      </c>
      <c r="E16" s="28">
        <f t="shared" si="0"/>
        <v>17.728150990425299</v>
      </c>
      <c r="F16" s="28">
        <v>65.496491228070198</v>
      </c>
      <c r="G16" s="28">
        <v>91.399999999999906</v>
      </c>
      <c r="H16" s="28">
        <v>99.542105263157893</v>
      </c>
      <c r="I16" s="28">
        <v>8.1421052631580295</v>
      </c>
      <c r="J16" s="28">
        <v>0</v>
      </c>
    </row>
    <row r="17" spans="1:30" ht="21" x14ac:dyDescent="0.4">
      <c r="A17" s="84">
        <v>43033</v>
      </c>
      <c r="B17" s="84"/>
      <c r="C17" s="84"/>
      <c r="D17" s="84"/>
      <c r="E17" s="84"/>
      <c r="F17" s="84"/>
      <c r="G17" s="84"/>
      <c r="H17" s="84"/>
      <c r="I17" s="84"/>
      <c r="J17" s="84"/>
    </row>
    <row r="18" spans="1:30" ht="57.6" x14ac:dyDescent="0.3">
      <c r="A18" s="47" t="s">
        <v>185</v>
      </c>
      <c r="B18" s="47" t="s">
        <v>186</v>
      </c>
      <c r="C18" s="47" t="s">
        <v>187</v>
      </c>
      <c r="D18" s="47" t="s">
        <v>188</v>
      </c>
      <c r="E18" s="47" t="s">
        <v>189</v>
      </c>
      <c r="F18" s="47" t="s">
        <v>195</v>
      </c>
      <c r="G18" s="48" t="s">
        <v>190</v>
      </c>
      <c r="H18" s="47" t="s">
        <v>191</v>
      </c>
      <c r="I18" s="47" t="s">
        <v>192</v>
      </c>
      <c r="J18" s="47" t="s">
        <v>193</v>
      </c>
      <c r="K18" s="47" t="s">
        <v>194</v>
      </c>
    </row>
    <row r="19" spans="1:30" x14ac:dyDescent="0.3">
      <c r="A19" s="27">
        <v>1</v>
      </c>
      <c r="B19" s="28">
        <v>18.611141229554999</v>
      </c>
      <c r="C19" s="28">
        <v>18.766807032198599</v>
      </c>
      <c r="D19" s="49">
        <v>0</v>
      </c>
      <c r="E19" s="28">
        <f t="shared" ref="E19:E33" si="1">AVERAGE(B19:C19)</f>
        <v>18.688974130876801</v>
      </c>
      <c r="F19" s="50"/>
      <c r="G19" s="28">
        <v>65.165753424657495</v>
      </c>
      <c r="H19" s="28">
        <v>64.842465753424804</v>
      </c>
      <c r="I19" s="28">
        <v>65.3251141552511</v>
      </c>
      <c r="J19" s="28">
        <v>0.48264840182635299</v>
      </c>
      <c r="K19" s="31">
        <v>0</v>
      </c>
    </row>
    <row r="20" spans="1:30" x14ac:dyDescent="0.3">
      <c r="A20" s="51">
        <v>2</v>
      </c>
      <c r="B20" s="33">
        <v>1.84229046823795</v>
      </c>
      <c r="C20" s="33">
        <v>1.88174183184129</v>
      </c>
      <c r="D20" s="43">
        <v>2.4</v>
      </c>
      <c r="E20" s="52">
        <f t="shared" si="1"/>
        <v>1.86201615003962</v>
      </c>
      <c r="F20" s="53">
        <v>2.11</v>
      </c>
      <c r="G20" s="33">
        <v>65.079423868312801</v>
      </c>
      <c r="H20" s="33">
        <v>98.383539094650004</v>
      </c>
      <c r="I20" s="33">
        <v>88.246913580247195</v>
      </c>
      <c r="J20" s="33">
        <v>-10.1366255144028</v>
      </c>
      <c r="K20" s="44">
        <v>0.69999999999998896</v>
      </c>
      <c r="N20" s="54" t="s">
        <v>196</v>
      </c>
      <c r="O20" s="55">
        <f>LN(2)</f>
        <v>0.69314718055994529</v>
      </c>
    </row>
    <row r="21" spans="1:30" x14ac:dyDescent="0.3">
      <c r="A21" s="27">
        <v>3</v>
      </c>
      <c r="B21" s="21">
        <v>2.2440400466410999</v>
      </c>
      <c r="C21" s="21">
        <v>2.2878349072129902</v>
      </c>
      <c r="D21" s="8">
        <v>7.4</v>
      </c>
      <c r="E21" s="28">
        <f t="shared" si="1"/>
        <v>2.2659374769270451</v>
      </c>
      <c r="F21" s="56">
        <v>2.5299999999999998</v>
      </c>
      <c r="G21" s="21">
        <v>65.362813102119503</v>
      </c>
      <c r="H21" s="21">
        <v>97.502504816955707</v>
      </c>
      <c r="I21" s="21">
        <v>92.324277456647394</v>
      </c>
      <c r="J21" s="21">
        <v>-5.1782273603082301</v>
      </c>
      <c r="K21" s="45">
        <v>-9.9999999999994302E-2</v>
      </c>
      <c r="U21" s="57"/>
      <c r="V21" s="57"/>
      <c r="W21" s="57"/>
      <c r="X21" s="57"/>
      <c r="Y21" s="57"/>
      <c r="Z21" s="57"/>
      <c r="AA21" s="57"/>
      <c r="AB21" s="57"/>
      <c r="AC21" s="57"/>
      <c r="AD21" s="57"/>
    </row>
    <row r="22" spans="1:30" x14ac:dyDescent="0.3">
      <c r="A22" s="58">
        <v>4</v>
      </c>
      <c r="B22" s="41">
        <v>2.6606094332697499</v>
      </c>
      <c r="C22" s="41">
        <v>2.7129020970759599</v>
      </c>
      <c r="D22" s="59">
        <v>13.2</v>
      </c>
      <c r="E22" s="28">
        <f t="shared" si="1"/>
        <v>2.6867557651728546</v>
      </c>
      <c r="F22" s="60">
        <v>2.85</v>
      </c>
      <c r="G22" s="41">
        <v>65.864406779661095</v>
      </c>
      <c r="H22" s="41">
        <v>100.97033898305099</v>
      </c>
      <c r="I22" s="41">
        <v>96.868644067796595</v>
      </c>
      <c r="J22" s="41">
        <v>-4.1016949152542601</v>
      </c>
      <c r="K22" s="46">
        <v>-0.5</v>
      </c>
      <c r="U22" s="57"/>
      <c r="V22" s="57"/>
      <c r="W22" s="57"/>
      <c r="X22" s="57"/>
      <c r="Y22" s="57"/>
      <c r="Z22" s="57"/>
      <c r="AA22" s="57"/>
      <c r="AB22" s="57"/>
      <c r="AC22" s="57"/>
      <c r="AD22" s="57"/>
    </row>
    <row r="23" spans="1:30" x14ac:dyDescent="0.3">
      <c r="A23" s="27">
        <v>5</v>
      </c>
      <c r="B23" s="33">
        <v>1.41329535522891</v>
      </c>
      <c r="C23" s="33">
        <v>1.46432557632119</v>
      </c>
      <c r="D23" s="61">
        <v>2.6</v>
      </c>
      <c r="E23" s="52">
        <f t="shared" si="1"/>
        <v>1.43881046577505</v>
      </c>
      <c r="F23" s="53">
        <v>4.01</v>
      </c>
      <c r="G23" s="33">
        <v>65.918412698412695</v>
      </c>
      <c r="H23" s="33">
        <v>114.68095238095199</v>
      </c>
      <c r="I23" s="33">
        <v>99.572380952380996</v>
      </c>
      <c r="J23" s="33">
        <v>-15.108571428571301</v>
      </c>
      <c r="K23" s="44">
        <v>-0.60000000000000897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</row>
    <row r="24" spans="1:30" x14ac:dyDescent="0.3">
      <c r="A24" s="62">
        <v>6</v>
      </c>
      <c r="B24" s="21">
        <v>4.9564614496233199</v>
      </c>
      <c r="C24" s="21">
        <v>5.0910919024682402</v>
      </c>
      <c r="D24" s="8">
        <v>7</v>
      </c>
      <c r="E24" s="28">
        <f t="shared" si="1"/>
        <v>5.02377667604578</v>
      </c>
      <c r="F24" s="56">
        <v>4.9000000000000004</v>
      </c>
      <c r="G24" s="21">
        <v>66.366666666666603</v>
      </c>
      <c r="H24" s="21">
        <v>118.779342723005</v>
      </c>
      <c r="I24" s="21">
        <v>110.367605633803</v>
      </c>
      <c r="J24" s="21">
        <v>-8.4117370892017895</v>
      </c>
      <c r="K24" s="45">
        <v>0.166666666666657</v>
      </c>
      <c r="U24" s="87" t="s">
        <v>197</v>
      </c>
      <c r="V24" s="87"/>
      <c r="W24" s="87"/>
      <c r="X24" s="63"/>
      <c r="Y24" s="63"/>
      <c r="Z24" s="63"/>
      <c r="AA24" s="63"/>
      <c r="AB24" s="63"/>
      <c r="AC24" s="63"/>
      <c r="AD24" s="63"/>
    </row>
    <row r="25" spans="1:30" x14ac:dyDescent="0.3">
      <c r="A25" s="27">
        <v>7</v>
      </c>
      <c r="B25" s="41">
        <v>5.3188784017629596</v>
      </c>
      <c r="C25" s="41">
        <v>5.3970839039500103</v>
      </c>
      <c r="D25" s="59">
        <v>13.2</v>
      </c>
      <c r="E25" s="28">
        <f t="shared" si="1"/>
        <v>5.3579811528564854</v>
      </c>
      <c r="F25" s="60">
        <v>5.58</v>
      </c>
      <c r="G25" s="41">
        <v>66.667961165048496</v>
      </c>
      <c r="H25" s="41">
        <v>121.551132686084</v>
      </c>
      <c r="I25" s="41">
        <v>115.320388349514</v>
      </c>
      <c r="J25" s="41">
        <v>-6.2307443365699102</v>
      </c>
      <c r="K25" s="46">
        <v>-0.200000000000017</v>
      </c>
      <c r="U25" s="4" t="s">
        <v>198</v>
      </c>
      <c r="V25" s="4" t="s">
        <v>189</v>
      </c>
      <c r="W25" s="64" t="s">
        <v>190</v>
      </c>
      <c r="X25" s="57"/>
      <c r="Y25" s="57"/>
      <c r="Z25" s="57"/>
      <c r="AA25" s="57"/>
      <c r="AB25" s="57"/>
      <c r="AC25" s="57"/>
      <c r="AD25" s="57"/>
    </row>
    <row r="26" spans="1:30" x14ac:dyDescent="0.3">
      <c r="A26" s="51">
        <v>8</v>
      </c>
      <c r="B26" s="33">
        <v>6.9131928196095203</v>
      </c>
      <c r="C26" s="33">
        <v>6.9669610134775697</v>
      </c>
      <c r="D26" s="61">
        <v>2.4</v>
      </c>
      <c r="E26" s="28">
        <f t="shared" si="1"/>
        <v>6.9400769165435445</v>
      </c>
      <c r="F26" s="53">
        <v>6.92</v>
      </c>
      <c r="G26" s="33">
        <v>66.609803921568599</v>
      </c>
      <c r="H26" s="33">
        <v>134.13081232492999</v>
      </c>
      <c r="I26" s="33">
        <v>113.060504201681</v>
      </c>
      <c r="J26" s="33">
        <v>-21.070308123249202</v>
      </c>
      <c r="K26" s="44">
        <v>-1.0333333333333301</v>
      </c>
      <c r="U26" s="65">
        <v>43061</v>
      </c>
      <c r="V26" s="21">
        <v>10.5713301275728</v>
      </c>
      <c r="W26" s="21">
        <v>51.046450617284002</v>
      </c>
      <c r="X26" s="66"/>
      <c r="Y26" s="66"/>
      <c r="Z26" s="66"/>
      <c r="AA26" s="66"/>
      <c r="AB26" s="57"/>
      <c r="AC26" s="57"/>
      <c r="AD26" s="57"/>
    </row>
    <row r="27" spans="1:30" x14ac:dyDescent="0.3">
      <c r="A27" s="27">
        <v>9</v>
      </c>
      <c r="B27" s="21">
        <v>8.0764287067793195</v>
      </c>
      <c r="C27" s="21">
        <v>8.1255454402069596</v>
      </c>
      <c r="D27" s="8">
        <v>7.2</v>
      </c>
      <c r="E27" s="28">
        <f t="shared" si="1"/>
        <v>8.1009870734931404</v>
      </c>
      <c r="F27" s="56">
        <v>7.95</v>
      </c>
      <c r="G27" s="21">
        <v>67.030303030303102</v>
      </c>
      <c r="H27" s="21">
        <v>136.55757575757599</v>
      </c>
      <c r="I27" s="21">
        <v>125.068595041322</v>
      </c>
      <c r="J27" s="21">
        <v>-11.488980716253501</v>
      </c>
      <c r="K27" s="45">
        <v>-0.30000000000004001</v>
      </c>
      <c r="U27" s="65">
        <v>43053</v>
      </c>
      <c r="V27" s="21">
        <v>10.6162697562844</v>
      </c>
      <c r="W27" s="21">
        <v>51.666374269005999</v>
      </c>
      <c r="X27" s="67"/>
      <c r="Y27" s="68">
        <v>43081</v>
      </c>
      <c r="Z27" s="69">
        <v>12.7</v>
      </c>
      <c r="AA27" s="69">
        <v>55</v>
      </c>
      <c r="AB27" s="57"/>
    </row>
    <row r="28" spans="1:30" x14ac:dyDescent="0.3">
      <c r="A28" s="58">
        <v>10</v>
      </c>
      <c r="B28" s="41">
        <v>8.7076630544770808</v>
      </c>
      <c r="C28" s="41">
        <v>8.7665798073581396</v>
      </c>
      <c r="D28" s="59">
        <v>13.2</v>
      </c>
      <c r="E28" s="28">
        <f t="shared" si="1"/>
        <v>8.7371214309176111</v>
      </c>
      <c r="F28" s="60">
        <v>8.34</v>
      </c>
      <c r="G28" s="41">
        <v>67.077004219409304</v>
      </c>
      <c r="H28" s="41">
        <v>137.377426160337</v>
      </c>
      <c r="I28" s="41">
        <v>129.09620253164599</v>
      </c>
      <c r="J28" s="41">
        <v>-8.2812236286915795</v>
      </c>
      <c r="K28" s="46">
        <v>-0.90000000000000602</v>
      </c>
      <c r="U28" s="65">
        <v>43061</v>
      </c>
      <c r="V28" s="21">
        <v>11.767975060235599</v>
      </c>
      <c r="W28" s="21">
        <v>54.394148380354999</v>
      </c>
      <c r="X28" s="67"/>
      <c r="Y28" s="68">
        <v>43081</v>
      </c>
      <c r="Z28" s="69">
        <v>15</v>
      </c>
      <c r="AA28" s="69">
        <v>60</v>
      </c>
      <c r="AB28" s="57"/>
    </row>
    <row r="29" spans="1:30" x14ac:dyDescent="0.3">
      <c r="A29" s="27">
        <v>11</v>
      </c>
      <c r="B29" s="33">
        <v>7.2748903294183203</v>
      </c>
      <c r="C29" s="33">
        <v>7.3934622624561896</v>
      </c>
      <c r="D29" s="61">
        <v>2.2000000000000002</v>
      </c>
      <c r="E29" s="52">
        <f t="shared" si="1"/>
        <v>7.3341762959372545</v>
      </c>
      <c r="F29" s="53">
        <v>9.0299999999999994</v>
      </c>
      <c r="G29" s="33">
        <v>67.033950617284006</v>
      </c>
      <c r="H29" s="33">
        <v>148.1</v>
      </c>
      <c r="I29" s="33">
        <v>123.35555555555599</v>
      </c>
      <c r="J29" s="33">
        <v>-24.7444444444446</v>
      </c>
      <c r="K29" s="44">
        <v>0.96666666666666901</v>
      </c>
      <c r="U29" s="68">
        <v>43081</v>
      </c>
      <c r="V29" s="69">
        <v>12.7</v>
      </c>
      <c r="W29" s="69">
        <v>55</v>
      </c>
      <c r="X29" s="57"/>
      <c r="Y29" s="68">
        <v>43081</v>
      </c>
      <c r="Z29" s="69">
        <v>16.600000000000001</v>
      </c>
      <c r="AA29" s="69">
        <v>65.7</v>
      </c>
      <c r="AB29" s="57"/>
    </row>
    <row r="30" spans="1:30" ht="21" x14ac:dyDescent="0.4">
      <c r="A30" s="62">
        <v>12</v>
      </c>
      <c r="B30" s="21">
        <v>9.0567971592894807</v>
      </c>
      <c r="C30" s="21">
        <v>9.2047745413501403</v>
      </c>
      <c r="D30" s="8">
        <v>7.4</v>
      </c>
      <c r="E30" s="28">
        <f t="shared" si="1"/>
        <v>9.1307858503198105</v>
      </c>
      <c r="F30" s="56">
        <v>9.44</v>
      </c>
      <c r="G30" s="21">
        <v>67.102985074626801</v>
      </c>
      <c r="H30" s="21">
        <v>142.80945273631801</v>
      </c>
      <c r="I30" s="21">
        <v>130.66417910447799</v>
      </c>
      <c r="J30" s="21">
        <v>-12.145273631840899</v>
      </c>
      <c r="K30" s="45">
        <v>0.43333333333330898</v>
      </c>
      <c r="U30" s="65">
        <v>43053</v>
      </c>
      <c r="V30" s="21">
        <v>12.6399456478033</v>
      </c>
      <c r="W30" s="21">
        <v>55.700139470014001</v>
      </c>
      <c r="X30" s="70"/>
      <c r="Y30" s="68">
        <v>43081</v>
      </c>
      <c r="Z30" s="69">
        <v>17.399999999999999</v>
      </c>
      <c r="AA30" s="69">
        <v>70</v>
      </c>
      <c r="AB30" s="57"/>
    </row>
    <row r="31" spans="1:30" x14ac:dyDescent="0.3">
      <c r="A31" s="27">
        <v>13</v>
      </c>
      <c r="B31" s="41">
        <v>9.2810263715939403</v>
      </c>
      <c r="C31" s="41">
        <v>9.3627400224805193</v>
      </c>
      <c r="D31" s="59">
        <v>13.2</v>
      </c>
      <c r="E31" s="28">
        <f t="shared" si="1"/>
        <v>9.3218831970372307</v>
      </c>
      <c r="F31" s="60">
        <v>9.2100000000000009</v>
      </c>
      <c r="G31" s="41">
        <v>67.2470588235295</v>
      </c>
      <c r="H31" s="41">
        <v>138.18156862745101</v>
      </c>
      <c r="I31" s="41">
        <v>130.01529411764699</v>
      </c>
      <c r="J31" s="41">
        <v>-8.1662745098038005</v>
      </c>
      <c r="K31" s="46">
        <v>1.9666666666666699</v>
      </c>
      <c r="U31" s="65">
        <v>43061</v>
      </c>
      <c r="V31" s="21">
        <v>13.9827710245579</v>
      </c>
      <c r="W31" s="21">
        <v>58.070022371364701</v>
      </c>
      <c r="X31" s="57"/>
      <c r="Y31" s="68">
        <v>43081</v>
      </c>
      <c r="Z31" s="69">
        <v>17.399999999999999</v>
      </c>
      <c r="AA31" s="69">
        <v>75</v>
      </c>
      <c r="AB31" s="57"/>
    </row>
    <row r="32" spans="1:30" x14ac:dyDescent="0.3">
      <c r="A32" s="71">
        <v>14</v>
      </c>
      <c r="B32" s="28">
        <v>2.8960440156344802</v>
      </c>
      <c r="C32" s="28">
        <v>2.9300458837947998</v>
      </c>
      <c r="D32" s="49">
        <v>0</v>
      </c>
      <c r="E32" s="28">
        <f t="shared" si="1"/>
        <v>2.91304494971464</v>
      </c>
      <c r="F32" s="50"/>
      <c r="G32" s="28">
        <v>66.594387755102005</v>
      </c>
      <c r="H32" s="28">
        <v>77.803911564625807</v>
      </c>
      <c r="I32" s="28">
        <v>72.101530612245099</v>
      </c>
      <c r="J32" s="28">
        <v>-5.7023809523806896</v>
      </c>
      <c r="K32" s="31">
        <v>0.16666666666667099</v>
      </c>
      <c r="U32" s="65">
        <v>43061</v>
      </c>
      <c r="V32" s="21">
        <v>14.144513499576799</v>
      </c>
      <c r="W32" s="21">
        <v>59.256349206349199</v>
      </c>
      <c r="X32" s="57"/>
      <c r="Y32" s="68">
        <v>43081</v>
      </c>
      <c r="Z32" s="69">
        <v>17.8</v>
      </c>
      <c r="AA32" s="69">
        <v>80</v>
      </c>
      <c r="AB32" s="57"/>
    </row>
    <row r="33" spans="1:28" x14ac:dyDescent="0.3">
      <c r="A33" s="27">
        <v>15</v>
      </c>
      <c r="B33" s="28">
        <v>15.6357320264985</v>
      </c>
      <c r="C33" s="28">
        <v>15.7255593971261</v>
      </c>
      <c r="D33" s="49">
        <v>0</v>
      </c>
      <c r="E33" s="28">
        <f t="shared" si="1"/>
        <v>15.6806457118123</v>
      </c>
      <c r="F33" s="50"/>
      <c r="G33" s="28">
        <v>66.618112633181099</v>
      </c>
      <c r="H33" s="28">
        <v>75.938356164383507</v>
      </c>
      <c r="I33" s="28">
        <v>71.255707762557293</v>
      </c>
      <c r="J33" s="28">
        <v>-4.6826484018261603</v>
      </c>
      <c r="K33" s="31">
        <v>0.133333333333326</v>
      </c>
      <c r="U33" s="68">
        <v>43081</v>
      </c>
      <c r="V33" s="69">
        <v>15</v>
      </c>
      <c r="W33" s="69">
        <v>60</v>
      </c>
      <c r="X33" s="57"/>
      <c r="Y33" s="68">
        <v>43081</v>
      </c>
      <c r="Z33" s="69">
        <v>17.600000000000001</v>
      </c>
      <c r="AA33" s="69">
        <v>85</v>
      </c>
      <c r="AB33" s="57"/>
    </row>
    <row r="34" spans="1:28" ht="21" x14ac:dyDescent="0.4">
      <c r="A34" s="84">
        <v>43035</v>
      </c>
      <c r="B34" s="84"/>
      <c r="C34" s="84"/>
      <c r="D34" s="84"/>
      <c r="E34" s="84"/>
      <c r="F34" s="84"/>
      <c r="G34" s="84"/>
      <c r="H34" s="84"/>
      <c r="I34" s="84"/>
      <c r="J34" s="84"/>
      <c r="U34" s="65">
        <v>43061</v>
      </c>
      <c r="V34" s="21">
        <v>14.9054656749098</v>
      </c>
      <c r="W34" s="21">
        <v>60.629674796747999</v>
      </c>
      <c r="X34" s="57"/>
      <c r="Y34" s="68">
        <v>43081</v>
      </c>
      <c r="Z34" s="69">
        <v>17.100000000000001</v>
      </c>
      <c r="AA34" s="69">
        <v>90</v>
      </c>
      <c r="AB34" s="57"/>
    </row>
    <row r="35" spans="1:28" x14ac:dyDescent="0.3">
      <c r="A35" s="27">
        <v>1</v>
      </c>
      <c r="B35" s="28">
        <v>15.261976272606701</v>
      </c>
      <c r="C35" s="28">
        <v>15.3336374721131</v>
      </c>
      <c r="D35" s="28">
        <v>0</v>
      </c>
      <c r="E35" s="28">
        <f>AVERAGE(B35:C35)</f>
        <v>15.297806872359899</v>
      </c>
      <c r="F35" s="28">
        <v>15.5</v>
      </c>
      <c r="G35" s="28">
        <v>64</v>
      </c>
      <c r="H35">
        <f t="shared" ref="H35:H43" si="2">(E36-E35)/(G36-G35)</f>
        <v>0.12925168660799644</v>
      </c>
      <c r="U35" s="65">
        <v>43061</v>
      </c>
      <c r="V35" s="21">
        <v>15.151518232741401</v>
      </c>
      <c r="W35" s="21">
        <v>62.233060109289703</v>
      </c>
      <c r="X35" s="57"/>
      <c r="Y35" s="68">
        <v>43081</v>
      </c>
      <c r="Z35" s="69">
        <v>16.5</v>
      </c>
      <c r="AA35" s="69">
        <v>95</v>
      </c>
      <c r="AB35" s="57"/>
    </row>
    <row r="36" spans="1:28" x14ac:dyDescent="0.3">
      <c r="A36" s="27">
        <v>2</v>
      </c>
      <c r="B36" s="28">
        <v>15.580002095777701</v>
      </c>
      <c r="C36" s="28">
        <v>15.6541149807856</v>
      </c>
      <c r="D36" s="28">
        <v>0</v>
      </c>
      <c r="E36" s="28">
        <f>AVERAGE(B36:C36)</f>
        <v>15.61705853828165</v>
      </c>
      <c r="F36" s="28">
        <v>15.8</v>
      </c>
      <c r="G36" s="28">
        <v>66.47</v>
      </c>
      <c r="H36">
        <f t="shared" si="2"/>
        <v>0.30648861712280151</v>
      </c>
      <c r="U36" s="65">
        <v>43035</v>
      </c>
      <c r="V36" s="21">
        <v>15.297806872359899</v>
      </c>
      <c r="W36" s="21">
        <v>64</v>
      </c>
      <c r="X36" s="57"/>
      <c r="Y36" s="68">
        <v>43081</v>
      </c>
      <c r="Z36" s="69">
        <v>15.6</v>
      </c>
      <c r="AA36" s="69">
        <v>100</v>
      </c>
      <c r="AB36" s="57"/>
    </row>
    <row r="37" spans="1:28" x14ac:dyDescent="0.3">
      <c r="A37" s="27">
        <v>3</v>
      </c>
      <c r="B37" s="28">
        <v>16.109369823154701</v>
      </c>
      <c r="C37" s="28">
        <v>16.197457413338402</v>
      </c>
      <c r="D37" s="28">
        <v>0</v>
      </c>
      <c r="E37" s="28">
        <f>AVERAGE(B37:C37)</f>
        <v>16.153413618246553</v>
      </c>
      <c r="F37" s="28">
        <v>16.3</v>
      </c>
      <c r="G37" s="28">
        <v>68.22</v>
      </c>
      <c r="H37">
        <f t="shared" si="2"/>
        <v>-5.0238008936167471E-2</v>
      </c>
      <c r="U37" s="68">
        <v>43081</v>
      </c>
      <c r="V37" s="69">
        <v>16.600000000000001</v>
      </c>
      <c r="W37" s="69">
        <v>65.7</v>
      </c>
      <c r="X37" s="57"/>
      <c r="Y37" s="68">
        <v>43081</v>
      </c>
      <c r="Z37" s="72">
        <v>15.4</v>
      </c>
      <c r="AA37" s="72">
        <v>105</v>
      </c>
      <c r="AB37" s="57"/>
    </row>
    <row r="38" spans="1:28" x14ac:dyDescent="0.3">
      <c r="A38" s="27">
        <v>4</v>
      </c>
      <c r="B38" s="28">
        <v>15.9861288662176</v>
      </c>
      <c r="C38" s="28">
        <v>16.0795559273819</v>
      </c>
      <c r="D38" s="28">
        <v>0</v>
      </c>
      <c r="E38" s="28">
        <f>AVERAGE(B38:C38)</f>
        <v>16.032842396799751</v>
      </c>
      <c r="F38" s="28">
        <v>16.3</v>
      </c>
      <c r="G38" s="28">
        <v>70.62</v>
      </c>
      <c r="H38">
        <f t="shared" si="2"/>
        <v>0.22780016307545498</v>
      </c>
      <c r="U38" s="65">
        <v>43035</v>
      </c>
      <c r="V38" s="21">
        <v>15.6170585382817</v>
      </c>
      <c r="W38" s="21">
        <v>66.47</v>
      </c>
      <c r="X38" s="57"/>
      <c r="Y38" s="57"/>
      <c r="Z38" s="57"/>
      <c r="AA38" s="57"/>
      <c r="AB38" s="57"/>
    </row>
    <row r="39" spans="1:28" x14ac:dyDescent="0.3">
      <c r="A39" s="27">
        <v>5</v>
      </c>
      <c r="B39" s="28">
        <v>16.410075170312499</v>
      </c>
      <c r="C39" s="28">
        <v>16.503026229927698</v>
      </c>
      <c r="D39" s="28">
        <v>0</v>
      </c>
      <c r="E39" s="28">
        <f>AVERAGE(B39:C39)</f>
        <v>16.456550700120097</v>
      </c>
      <c r="F39" s="28">
        <v>16.7</v>
      </c>
      <c r="G39" s="28">
        <v>72.48</v>
      </c>
      <c r="H39">
        <f t="shared" si="2"/>
        <v>4.8527018138146485E-2</v>
      </c>
      <c r="U39" s="65">
        <v>43035</v>
      </c>
      <c r="V39" s="21">
        <v>16.153413618246599</v>
      </c>
      <c r="W39" s="21">
        <v>68.22</v>
      </c>
      <c r="X39" s="57"/>
      <c r="Y39" s="57"/>
      <c r="Z39" s="57"/>
      <c r="AA39" s="57"/>
      <c r="AB39" s="57"/>
    </row>
    <row r="40" spans="1:28" x14ac:dyDescent="0.3">
      <c r="A40" s="27">
        <v>6</v>
      </c>
      <c r="B40" s="28">
        <v>16.09</v>
      </c>
      <c r="C40" s="28">
        <v>16.09</v>
      </c>
      <c r="D40" s="28">
        <v>0</v>
      </c>
      <c r="E40" s="28">
        <v>16.59</v>
      </c>
      <c r="F40" s="28">
        <v>16.8</v>
      </c>
      <c r="G40" s="28">
        <v>75.23</v>
      </c>
      <c r="H40">
        <f t="shared" si="2"/>
        <v>0.27389835275777769</v>
      </c>
      <c r="U40" s="68">
        <v>43081</v>
      </c>
      <c r="V40" s="69">
        <v>17.399999999999999</v>
      </c>
      <c r="W40" s="69">
        <v>70</v>
      </c>
      <c r="X40" s="57"/>
      <c r="Y40" s="57"/>
      <c r="Z40" s="57"/>
      <c r="AA40" s="57"/>
      <c r="AB40" s="57"/>
    </row>
    <row r="41" spans="1:28" ht="21" x14ac:dyDescent="0.4">
      <c r="A41" s="27">
        <v>7</v>
      </c>
      <c r="B41" s="28">
        <v>17.0646977874414</v>
      </c>
      <c r="C41" s="28">
        <v>17.150637985983</v>
      </c>
      <c r="D41" s="28">
        <v>0</v>
      </c>
      <c r="E41" s="28">
        <f>AVERAGE(B41:C41)</f>
        <v>17.1076678867122</v>
      </c>
      <c r="F41" s="28">
        <v>17.3</v>
      </c>
      <c r="G41" s="28">
        <v>77.12</v>
      </c>
      <c r="H41">
        <f t="shared" si="2"/>
        <v>0.10132887754993483</v>
      </c>
      <c r="U41" s="65">
        <v>43035</v>
      </c>
      <c r="V41" s="21">
        <v>16.032842396799801</v>
      </c>
      <c r="W41" s="21">
        <v>70.62</v>
      </c>
      <c r="X41" s="70"/>
      <c r="Y41" s="70"/>
      <c r="Z41" s="70"/>
      <c r="AA41" s="70"/>
      <c r="AB41" s="57"/>
    </row>
    <row r="42" spans="1:28" x14ac:dyDescent="0.3">
      <c r="A42" s="27">
        <v>8</v>
      </c>
      <c r="B42" s="28">
        <v>17.3058642407279</v>
      </c>
      <c r="C42" s="28">
        <v>17.3776109469772</v>
      </c>
      <c r="D42" s="28">
        <v>0</v>
      </c>
      <c r="E42" s="28">
        <f>AVERAGE(B42:C42)</f>
        <v>17.34173759385255</v>
      </c>
      <c r="F42" s="28">
        <v>17.399999999999999</v>
      </c>
      <c r="G42" s="28">
        <v>79.430000000000007</v>
      </c>
      <c r="H42">
        <f t="shared" si="2"/>
        <v>-3.2680193883830491E-2</v>
      </c>
      <c r="U42" s="65">
        <v>43035</v>
      </c>
      <c r="V42" s="21">
        <v>16.456550700120101</v>
      </c>
      <c r="W42" s="21">
        <v>72.48</v>
      </c>
      <c r="X42" s="66"/>
      <c r="Y42" s="66"/>
      <c r="Z42" s="66"/>
      <c r="AA42" s="66"/>
      <c r="AB42" s="57"/>
    </row>
    <row r="43" spans="1:28" x14ac:dyDescent="0.3">
      <c r="A43" s="27">
        <v>9</v>
      </c>
      <c r="B43" s="28">
        <v>17.2412798773587</v>
      </c>
      <c r="C43" s="28">
        <v>17.330429047263699</v>
      </c>
      <c r="D43" s="28">
        <v>0</v>
      </c>
      <c r="E43" s="28">
        <f>AVERAGE(B43:C43)</f>
        <v>17.2858544623112</v>
      </c>
      <c r="F43" s="28">
        <v>17.5</v>
      </c>
      <c r="G43" s="28">
        <v>81.14</v>
      </c>
      <c r="H43">
        <f t="shared" si="2"/>
        <v>0.21303739785939363</v>
      </c>
      <c r="U43" s="68">
        <v>43081</v>
      </c>
      <c r="V43" s="69">
        <v>17.399999999999999</v>
      </c>
      <c r="W43" s="69">
        <v>75</v>
      </c>
      <c r="X43" s="67"/>
      <c r="Y43" s="67"/>
      <c r="Z43" s="67"/>
      <c r="AA43" s="67"/>
      <c r="AB43" s="57"/>
    </row>
    <row r="44" spans="1:28" x14ac:dyDescent="0.3">
      <c r="U44" s="65">
        <v>43035</v>
      </c>
      <c r="V44" s="21">
        <v>16.59</v>
      </c>
      <c r="W44" s="21">
        <v>75.23</v>
      </c>
      <c r="X44" s="67"/>
      <c r="Y44" s="67"/>
      <c r="Z44" s="67"/>
      <c r="AA44" s="67"/>
      <c r="AB44" s="57"/>
    </row>
    <row r="45" spans="1:28" ht="21" x14ac:dyDescent="0.4">
      <c r="A45" s="84">
        <v>43053</v>
      </c>
      <c r="B45" s="84"/>
      <c r="C45" s="84"/>
      <c r="D45" s="84"/>
      <c r="E45" s="84"/>
      <c r="F45" s="84"/>
      <c r="G45" s="84"/>
      <c r="H45" s="84"/>
      <c r="I45" s="84"/>
      <c r="J45" s="84"/>
      <c r="U45" s="65">
        <v>43035</v>
      </c>
      <c r="V45" s="21">
        <v>17.1076678867122</v>
      </c>
      <c r="W45" s="21">
        <v>77.12</v>
      </c>
      <c r="X45" s="67"/>
      <c r="Y45" s="67"/>
      <c r="Z45" s="67"/>
      <c r="AA45" s="67"/>
      <c r="AB45" s="57"/>
    </row>
    <row r="46" spans="1:28" ht="43.2" x14ac:dyDescent="0.3">
      <c r="A46" s="25" t="s">
        <v>185</v>
      </c>
      <c r="B46" s="25" t="s">
        <v>186</v>
      </c>
      <c r="C46" s="25" t="s">
        <v>187</v>
      </c>
      <c r="D46" s="25" t="s">
        <v>188</v>
      </c>
      <c r="E46" s="25" t="s">
        <v>189</v>
      </c>
      <c r="F46" s="26" t="s">
        <v>190</v>
      </c>
      <c r="G46" s="25" t="s">
        <v>191</v>
      </c>
      <c r="H46" s="25" t="s">
        <v>192</v>
      </c>
      <c r="I46" s="25" t="s">
        <v>193</v>
      </c>
      <c r="J46" s="25" t="s">
        <v>194</v>
      </c>
      <c r="U46" s="65">
        <v>43035</v>
      </c>
      <c r="V46" s="21">
        <v>17.3417375938525</v>
      </c>
      <c r="W46" s="21">
        <v>79.430000000000007</v>
      </c>
      <c r="X46" s="67"/>
      <c r="Y46" s="67"/>
      <c r="Z46" s="67"/>
      <c r="AA46" s="67"/>
      <c r="AB46" s="57"/>
    </row>
    <row r="47" spans="1:28" x14ac:dyDescent="0.3">
      <c r="A47" s="27">
        <v>1</v>
      </c>
      <c r="B47" s="28">
        <v>10.598817884079301</v>
      </c>
      <c r="C47" s="29">
        <v>10.633721628489599</v>
      </c>
      <c r="D47" s="30">
        <v>0</v>
      </c>
      <c r="E47" s="21">
        <f t="shared" ref="E47:E55" si="3">AVERAGE(B47:C47)</f>
        <v>10.616269756284449</v>
      </c>
      <c r="F47" s="21">
        <v>51.666374269005999</v>
      </c>
      <c r="G47" s="21">
        <v>46.025292397660998</v>
      </c>
      <c r="H47" s="21">
        <v>45.130701754386102</v>
      </c>
      <c r="I47" s="21">
        <v>0.89459064327486004</v>
      </c>
      <c r="J47" s="21">
        <v>0.33333333333332898</v>
      </c>
      <c r="U47" s="68">
        <v>43081</v>
      </c>
      <c r="V47" s="69">
        <v>17.8</v>
      </c>
      <c r="W47" s="69">
        <v>80</v>
      </c>
      <c r="X47" s="67"/>
      <c r="Y47" s="67"/>
      <c r="Z47" s="67"/>
      <c r="AA47" s="67"/>
      <c r="AB47" s="57"/>
    </row>
    <row r="48" spans="1:28" x14ac:dyDescent="0.3">
      <c r="A48" s="27">
        <v>2</v>
      </c>
      <c r="B48" s="28">
        <v>2.1064223550518002</v>
      </c>
      <c r="C48" s="29">
        <v>2.1947875405232602</v>
      </c>
      <c r="D48" s="31">
        <v>12.7</v>
      </c>
      <c r="E48" s="21">
        <f t="shared" si="3"/>
        <v>2.1506049477875302</v>
      </c>
      <c r="F48" s="21">
        <v>51.372380952381</v>
      </c>
      <c r="G48" s="21">
        <v>67.475873015873006</v>
      </c>
      <c r="H48" s="21">
        <v>65.9561904761904</v>
      </c>
      <c r="I48" s="21">
        <v>1.51968253968255</v>
      </c>
      <c r="J48" s="21">
        <v>1.5999999999999901</v>
      </c>
      <c r="U48" s="65">
        <v>43035</v>
      </c>
      <c r="V48" s="21">
        <v>17.2858544623112</v>
      </c>
      <c r="W48" s="21">
        <v>81.14</v>
      </c>
      <c r="X48" s="67"/>
      <c r="Y48" s="67"/>
      <c r="Z48" s="67"/>
      <c r="AA48" s="67"/>
      <c r="AB48" s="57"/>
    </row>
    <row r="49" spans="1:28" x14ac:dyDescent="0.3">
      <c r="A49" s="32">
        <v>3</v>
      </c>
      <c r="B49" s="33">
        <v>2.3959223623466199</v>
      </c>
      <c r="C49" s="34">
        <v>2.4509467357408501</v>
      </c>
      <c r="D49" s="35">
        <v>8</v>
      </c>
      <c r="E49" s="21">
        <f t="shared" si="3"/>
        <v>2.4234345490437352</v>
      </c>
      <c r="F49" s="21">
        <v>52.088045977011497</v>
      </c>
      <c r="G49" s="21">
        <v>72.536781609195302</v>
      </c>
      <c r="H49" s="21">
        <v>69.462068965517005</v>
      </c>
      <c r="I49" s="21">
        <v>3.0747126436783399</v>
      </c>
      <c r="J49" s="21">
        <v>-0.40000000000000602</v>
      </c>
      <c r="U49" s="68">
        <v>43081</v>
      </c>
      <c r="V49" s="69">
        <v>17.600000000000001</v>
      </c>
      <c r="W49" s="69">
        <v>85</v>
      </c>
      <c r="X49" s="57"/>
      <c r="Y49" s="57"/>
      <c r="Z49" s="57"/>
      <c r="AA49" s="57"/>
      <c r="AB49" s="57"/>
    </row>
    <row r="50" spans="1:28" ht="21" x14ac:dyDescent="0.4">
      <c r="A50" s="36">
        <v>4</v>
      </c>
      <c r="B50" s="21">
        <v>2.0460251529500502</v>
      </c>
      <c r="C50" s="37">
        <v>2.2395817822403599</v>
      </c>
      <c r="D50" s="38">
        <v>4</v>
      </c>
      <c r="E50" s="21">
        <f t="shared" si="3"/>
        <v>2.142803467595205</v>
      </c>
      <c r="F50" s="21">
        <v>52.035897435897397</v>
      </c>
      <c r="G50" s="21">
        <v>72.135256410256503</v>
      </c>
      <c r="H50" s="21">
        <v>66.896153846153894</v>
      </c>
      <c r="I50" s="21">
        <v>5.2391025641025797</v>
      </c>
      <c r="J50" s="21">
        <v>0.63333333333332598</v>
      </c>
      <c r="U50" s="68">
        <v>43081</v>
      </c>
      <c r="V50" s="69">
        <v>17.100000000000001</v>
      </c>
      <c r="W50" s="69">
        <v>90</v>
      </c>
      <c r="X50" s="70"/>
      <c r="Y50" s="70"/>
      <c r="Z50" s="70"/>
      <c r="AA50" s="70"/>
      <c r="AB50" s="57"/>
    </row>
    <row r="51" spans="1:28" x14ac:dyDescent="0.3">
      <c r="A51" s="36">
        <v>5</v>
      </c>
      <c r="B51" s="21">
        <v>11.352765269454199</v>
      </c>
      <c r="C51" s="37">
        <v>11.656461415507099</v>
      </c>
      <c r="D51" s="39">
        <v>12.7</v>
      </c>
      <c r="E51" s="21">
        <f t="shared" si="3"/>
        <v>11.504613342480649</v>
      </c>
      <c r="F51" s="21">
        <v>51.761111111111099</v>
      </c>
      <c r="G51" s="21">
        <v>140.299206349206</v>
      </c>
      <c r="H51" s="21">
        <v>129.34285714285701</v>
      </c>
      <c r="I51" s="21">
        <v>10.956349206349101</v>
      </c>
      <c r="J51" s="21">
        <v>3.5666666666666602</v>
      </c>
      <c r="U51" s="68">
        <v>43081</v>
      </c>
      <c r="V51" s="69">
        <v>16.5</v>
      </c>
      <c r="W51" s="69">
        <v>95</v>
      </c>
      <c r="X51" s="66"/>
      <c r="Y51" s="66"/>
      <c r="Z51" s="66"/>
      <c r="AA51" s="66"/>
      <c r="AB51" s="57"/>
    </row>
    <row r="52" spans="1:28" x14ac:dyDescent="0.3">
      <c r="A52" s="36">
        <v>6</v>
      </c>
      <c r="B52" s="21">
        <v>10.918952843420699</v>
      </c>
      <c r="C52" s="37">
        <v>11.194377885212401</v>
      </c>
      <c r="D52" s="39">
        <v>8</v>
      </c>
      <c r="E52" s="21">
        <f t="shared" si="3"/>
        <v>11.056665364316551</v>
      </c>
      <c r="F52" s="21">
        <v>51.8888888888889</v>
      </c>
      <c r="G52" s="21">
        <v>141.174358974359</v>
      </c>
      <c r="H52" s="21">
        <v>128.85384615384601</v>
      </c>
      <c r="I52" s="21">
        <v>12.3205128205127</v>
      </c>
      <c r="J52" s="21">
        <v>-0.96666666666666901</v>
      </c>
      <c r="U52" s="68">
        <v>43081</v>
      </c>
      <c r="V52" s="69">
        <v>15.6</v>
      </c>
      <c r="W52" s="72">
        <v>100</v>
      </c>
      <c r="X52" s="67"/>
      <c r="Y52" s="67"/>
      <c r="Z52" s="67"/>
      <c r="AA52" s="67"/>
      <c r="AB52" s="57"/>
    </row>
    <row r="53" spans="1:28" x14ac:dyDescent="0.3">
      <c r="A53" s="40">
        <v>7</v>
      </c>
      <c r="B53" s="41">
        <v>9.87175868047688</v>
      </c>
      <c r="C53" s="42">
        <v>10.309381108064001</v>
      </c>
      <c r="D53" s="43">
        <v>6</v>
      </c>
      <c r="E53" s="21">
        <f t="shared" si="3"/>
        <v>10.090569894270441</v>
      </c>
      <c r="F53" s="21">
        <v>52.011111111111099</v>
      </c>
      <c r="G53" s="21">
        <v>139.46111111111099</v>
      </c>
      <c r="H53" s="21">
        <v>124.979166666667</v>
      </c>
      <c r="I53" s="21">
        <v>14.4819444444444</v>
      </c>
      <c r="J53" s="21">
        <v>-0.86666666666664605</v>
      </c>
      <c r="U53" s="68">
        <v>43081</v>
      </c>
      <c r="V53" s="72">
        <v>15.4</v>
      </c>
      <c r="W53" s="72">
        <v>105</v>
      </c>
      <c r="X53" s="67"/>
      <c r="Y53" s="67"/>
      <c r="Z53" s="67"/>
      <c r="AA53" s="67"/>
      <c r="AB53" s="57"/>
    </row>
    <row r="54" spans="1:28" x14ac:dyDescent="0.3">
      <c r="A54" s="32">
        <v>8</v>
      </c>
      <c r="B54" s="33">
        <v>8.5599268491280593</v>
      </c>
      <c r="C54" s="34">
        <v>8.7068492272539899</v>
      </c>
      <c r="D54" s="44">
        <v>3</v>
      </c>
      <c r="E54" s="21">
        <f t="shared" si="3"/>
        <v>8.6333880381910255</v>
      </c>
      <c r="F54" s="21">
        <v>51.788148148148103</v>
      </c>
      <c r="G54" s="21">
        <v>137.75925925925901</v>
      </c>
      <c r="H54" s="21">
        <v>117.78</v>
      </c>
      <c r="I54" s="21">
        <v>19.979259259259301</v>
      </c>
      <c r="J54" s="21">
        <v>-0.89999999999997704</v>
      </c>
      <c r="X54" s="67"/>
      <c r="Y54" s="67"/>
      <c r="Z54" s="67"/>
      <c r="AA54" s="67"/>
      <c r="AB54" s="57"/>
    </row>
    <row r="55" spans="1:28" x14ac:dyDescent="0.3">
      <c r="A55" s="36">
        <v>9</v>
      </c>
      <c r="B55" s="21">
        <v>12.6077815865965</v>
      </c>
      <c r="C55" s="37">
        <v>12.67210970901</v>
      </c>
      <c r="D55" s="45">
        <v>0</v>
      </c>
      <c r="E55" s="21">
        <f t="shared" si="3"/>
        <v>12.63994564780325</v>
      </c>
      <c r="F55" s="21">
        <v>55.700139470014001</v>
      </c>
      <c r="G55" s="21">
        <v>121.393584379359</v>
      </c>
      <c r="H55" s="21">
        <v>99.915899581589699</v>
      </c>
      <c r="I55" s="21">
        <v>21.477684797768902</v>
      </c>
      <c r="J55" s="21">
        <v>-2.4000000000000101</v>
      </c>
      <c r="X55" s="67"/>
      <c r="Y55" s="67"/>
      <c r="Z55" s="67"/>
      <c r="AA55" s="67"/>
      <c r="AB55" s="57"/>
    </row>
    <row r="56" spans="1:28" x14ac:dyDescent="0.3">
      <c r="A56" s="36">
        <v>10</v>
      </c>
      <c r="B56" s="21"/>
      <c r="C56" s="37"/>
      <c r="D56" s="45"/>
      <c r="E56" s="21"/>
      <c r="F56" s="21"/>
      <c r="G56" s="21"/>
      <c r="H56" s="21"/>
      <c r="I56" s="21"/>
      <c r="J56" s="21"/>
      <c r="X56" s="67"/>
      <c r="Y56" s="67"/>
      <c r="Z56" s="67"/>
      <c r="AA56" s="67"/>
      <c r="AB56" s="57"/>
    </row>
    <row r="57" spans="1:28" x14ac:dyDescent="0.3">
      <c r="A57" s="36">
        <v>11</v>
      </c>
      <c r="B57" s="21"/>
      <c r="C57" s="37"/>
      <c r="D57" s="45"/>
      <c r="E57" s="21"/>
      <c r="F57" s="21"/>
      <c r="G57" s="21"/>
      <c r="H57" s="21"/>
      <c r="I57" s="21"/>
      <c r="J57" s="21"/>
      <c r="X57" s="67"/>
      <c r="Y57" s="67"/>
      <c r="Z57" s="67"/>
      <c r="AA57" s="67"/>
      <c r="AB57" s="57"/>
    </row>
    <row r="58" spans="1:28" x14ac:dyDescent="0.3">
      <c r="A58" s="40">
        <v>12</v>
      </c>
      <c r="B58" s="41"/>
      <c r="C58" s="42"/>
      <c r="D58" s="46"/>
      <c r="E58" s="41"/>
      <c r="F58" s="41"/>
      <c r="G58" s="41"/>
      <c r="H58" s="41"/>
      <c r="I58" s="41"/>
      <c r="J58" s="41"/>
      <c r="X58" s="57"/>
      <c r="Y58" s="57"/>
      <c r="Z58" s="57"/>
      <c r="AA58" s="57"/>
      <c r="AB58" s="57"/>
    </row>
    <row r="59" spans="1:28" x14ac:dyDescent="0.3">
      <c r="A59" s="27">
        <v>13</v>
      </c>
      <c r="B59" s="28"/>
      <c r="C59" s="29"/>
      <c r="D59" s="31"/>
      <c r="E59" s="28"/>
      <c r="F59" s="28"/>
      <c r="G59" s="28"/>
      <c r="H59" s="28"/>
      <c r="I59" s="28"/>
      <c r="J59" s="28"/>
      <c r="X59" s="57"/>
      <c r="Y59" s="57"/>
      <c r="Z59" s="57"/>
      <c r="AA59" s="57"/>
      <c r="AB59" s="57"/>
    </row>
    <row r="60" spans="1:28" x14ac:dyDescent="0.3">
      <c r="X60" s="57"/>
      <c r="Y60" s="57"/>
      <c r="Z60" s="57"/>
      <c r="AA60" s="57"/>
      <c r="AB60" s="57"/>
    </row>
    <row r="61" spans="1:28" x14ac:dyDescent="0.3">
      <c r="X61" s="57"/>
      <c r="Y61" s="57"/>
      <c r="Z61" s="57"/>
      <c r="AA61" s="57"/>
      <c r="AB61" s="57"/>
    </row>
    <row r="62" spans="1:28" ht="21" x14ac:dyDescent="0.4">
      <c r="A62" s="84">
        <v>43061</v>
      </c>
      <c r="B62" s="84"/>
      <c r="C62" s="84"/>
      <c r="D62" s="84"/>
      <c r="E62" s="84"/>
      <c r="F62" s="84"/>
      <c r="G62" s="84"/>
      <c r="H62" s="84"/>
      <c r="I62" s="84"/>
      <c r="J62" s="84"/>
      <c r="X62" s="57"/>
      <c r="Y62" s="57"/>
      <c r="Z62" s="57"/>
      <c r="AA62" s="57"/>
      <c r="AB62" s="57"/>
    </row>
    <row r="63" spans="1:28" ht="43.2" x14ac:dyDescent="0.3">
      <c r="A63" s="25" t="s">
        <v>185</v>
      </c>
      <c r="B63" s="25" t="s">
        <v>186</v>
      </c>
      <c r="C63" s="25" t="s">
        <v>187</v>
      </c>
      <c r="D63" s="25" t="s">
        <v>188</v>
      </c>
      <c r="E63" s="25" t="s">
        <v>189</v>
      </c>
      <c r="F63" s="26" t="s">
        <v>190</v>
      </c>
      <c r="G63" s="25" t="s">
        <v>191</v>
      </c>
      <c r="H63" s="25" t="s">
        <v>192</v>
      </c>
      <c r="I63" s="25" t="s">
        <v>193</v>
      </c>
      <c r="J63" s="25" t="s">
        <v>194</v>
      </c>
      <c r="X63" s="57"/>
      <c r="Y63" s="57"/>
      <c r="Z63" s="57"/>
      <c r="AA63" s="57"/>
      <c r="AB63" s="57"/>
    </row>
    <row r="64" spans="1:28" x14ac:dyDescent="0.3">
      <c r="A64" s="27">
        <v>1</v>
      </c>
      <c r="B64" s="28">
        <v>10.5480069642809</v>
      </c>
      <c r="C64" s="29">
        <v>10.5946532908647</v>
      </c>
      <c r="D64" s="30">
        <v>0</v>
      </c>
      <c r="E64" s="21">
        <f t="shared" ref="E64:E69" si="4">AVERAGE(B64:C64)</f>
        <v>10.5713301275728</v>
      </c>
      <c r="F64" s="20">
        <v>51.046450617284002</v>
      </c>
      <c r="G64" s="20">
        <v>48.727932098765301</v>
      </c>
      <c r="H64" s="20">
        <v>46.866203703703597</v>
      </c>
      <c r="I64" s="20">
        <v>1.86172839506174</v>
      </c>
      <c r="J64" s="20">
        <v>0</v>
      </c>
      <c r="X64" s="57"/>
      <c r="Y64" s="57"/>
      <c r="Z64" s="57"/>
      <c r="AA64" s="57"/>
      <c r="AB64" s="57"/>
    </row>
    <row r="65" spans="1:28" x14ac:dyDescent="0.3">
      <c r="A65" s="27">
        <v>2</v>
      </c>
      <c r="B65" s="28">
        <v>11.7505788417474</v>
      </c>
      <c r="C65" s="29">
        <v>11.7853712787237</v>
      </c>
      <c r="D65" s="30">
        <v>0</v>
      </c>
      <c r="E65" s="21">
        <f t="shared" si="4"/>
        <v>11.76797506023555</v>
      </c>
      <c r="F65" s="21">
        <v>54.394148380354999</v>
      </c>
      <c r="G65" s="21">
        <v>113.32946708463901</v>
      </c>
      <c r="H65" s="21">
        <v>104.61598746081501</v>
      </c>
      <c r="I65" s="21">
        <v>8.7134796238242096</v>
      </c>
      <c r="J65" s="21">
        <v>0</v>
      </c>
      <c r="X65" s="57"/>
      <c r="Y65" s="57"/>
      <c r="Z65" s="57"/>
      <c r="AA65" s="57"/>
      <c r="AB65" s="57"/>
    </row>
    <row r="66" spans="1:28" x14ac:dyDescent="0.3">
      <c r="A66" s="32">
        <v>3</v>
      </c>
      <c r="B66" s="33">
        <v>13.9470954122236</v>
      </c>
      <c r="C66" s="34">
        <v>14.018446636892101</v>
      </c>
      <c r="D66" s="30">
        <v>0</v>
      </c>
      <c r="E66" s="21">
        <f t="shared" si="4"/>
        <v>13.98277102455785</v>
      </c>
      <c r="F66" s="20">
        <v>58.070022371364701</v>
      </c>
      <c r="G66" s="20">
        <v>112.08814317673399</v>
      </c>
      <c r="H66" s="20">
        <v>107.67651006711399</v>
      </c>
      <c r="I66" s="20">
        <v>4.4116331096195003</v>
      </c>
      <c r="J66" s="20">
        <v>0</v>
      </c>
      <c r="K66" s="20"/>
    </row>
    <row r="67" spans="1:28" x14ac:dyDescent="0.3">
      <c r="A67" s="36">
        <v>4</v>
      </c>
      <c r="B67">
        <v>14.102960848887401</v>
      </c>
      <c r="C67">
        <v>14.1860661502662</v>
      </c>
      <c r="D67" s="30">
        <v>0</v>
      </c>
      <c r="E67" s="21">
        <f t="shared" si="4"/>
        <v>14.144513499576799</v>
      </c>
      <c r="F67" s="21">
        <v>59.256349206349199</v>
      </c>
      <c r="G67" s="21">
        <v>103.846825396825</v>
      </c>
      <c r="H67" s="21">
        <v>96.504166666666706</v>
      </c>
      <c r="I67" s="21">
        <v>7.3426587301586999</v>
      </c>
      <c r="J67" s="21">
        <v>0</v>
      </c>
    </row>
    <row r="68" spans="1:28" x14ac:dyDescent="0.3">
      <c r="A68" s="36">
        <v>5</v>
      </c>
      <c r="B68" s="21">
        <v>14.873093026976401</v>
      </c>
      <c r="C68" s="37">
        <v>14.9378383228432</v>
      </c>
      <c r="D68" s="30">
        <v>0</v>
      </c>
      <c r="E68" s="21">
        <f t="shared" si="4"/>
        <v>14.9054656749098</v>
      </c>
      <c r="F68" s="21">
        <v>60.629674796747999</v>
      </c>
      <c r="G68" s="21">
        <v>94.952642276422907</v>
      </c>
      <c r="H68" s="21">
        <v>87.443902439024299</v>
      </c>
      <c r="I68" s="21">
        <v>7.5087398373986503</v>
      </c>
      <c r="J68" s="21">
        <v>0</v>
      </c>
    </row>
    <row r="69" spans="1:28" x14ac:dyDescent="0.3">
      <c r="A69" s="36">
        <v>6</v>
      </c>
      <c r="B69" s="21">
        <v>15.1118524237004</v>
      </c>
      <c r="C69" s="37">
        <v>15.1911840417824</v>
      </c>
      <c r="D69" s="30">
        <v>0</v>
      </c>
      <c r="E69" s="21">
        <f t="shared" si="4"/>
        <v>15.151518232741399</v>
      </c>
      <c r="F69" s="21">
        <v>62.233060109289703</v>
      </c>
      <c r="G69" s="21">
        <v>85.651366120218597</v>
      </c>
      <c r="H69" s="21">
        <v>78.798360655737795</v>
      </c>
      <c r="I69" s="21">
        <v>6.8530054644808001</v>
      </c>
      <c r="J69" s="21">
        <v>0</v>
      </c>
    </row>
    <row r="70" spans="1:28" x14ac:dyDescent="0.3">
      <c r="A70" s="73"/>
      <c r="B70" s="67"/>
      <c r="C70" s="74"/>
      <c r="D70" s="73"/>
      <c r="E70" s="67"/>
      <c r="F70" s="67"/>
      <c r="G70" s="67"/>
      <c r="H70" s="67"/>
      <c r="I70" s="67"/>
      <c r="J70" s="67"/>
    </row>
    <row r="71" spans="1:28" ht="21" x14ac:dyDescent="0.4">
      <c r="A71" s="84">
        <v>43081</v>
      </c>
      <c r="B71" s="84"/>
      <c r="C71" s="84"/>
      <c r="D71" s="84"/>
      <c r="E71" s="84"/>
      <c r="F71" s="84"/>
      <c r="G71" s="84"/>
      <c r="H71" s="84"/>
      <c r="I71" s="84"/>
      <c r="J71" s="84"/>
    </row>
    <row r="72" spans="1:28" ht="43.2" x14ac:dyDescent="0.3">
      <c r="A72" s="25" t="s">
        <v>185</v>
      </c>
      <c r="B72" s="25" t="s">
        <v>186</v>
      </c>
      <c r="C72" s="25" t="s">
        <v>187</v>
      </c>
      <c r="D72" s="25" t="s">
        <v>188</v>
      </c>
      <c r="E72" s="25" t="s">
        <v>189</v>
      </c>
      <c r="F72" s="26" t="s">
        <v>190</v>
      </c>
      <c r="G72" s="25" t="s">
        <v>191</v>
      </c>
      <c r="H72" s="25" t="s">
        <v>192</v>
      </c>
      <c r="I72" s="25" t="s">
        <v>193</v>
      </c>
      <c r="J72" s="25" t="s">
        <v>194</v>
      </c>
    </row>
    <row r="73" spans="1:28" x14ac:dyDescent="0.3">
      <c r="A73" s="27">
        <v>1</v>
      </c>
      <c r="B73" s="28"/>
      <c r="C73" s="29"/>
      <c r="D73" s="30">
        <v>0</v>
      </c>
      <c r="E73" s="21" t="e">
        <f t="shared" ref="E73:E78" si="5">AVERAGE(B73:C73)</f>
        <v>#DIV/0!</v>
      </c>
      <c r="F73" s="20"/>
      <c r="G73" s="20"/>
      <c r="H73" s="20"/>
      <c r="I73" s="20"/>
      <c r="J73" s="20"/>
    </row>
    <row r="74" spans="1:28" x14ac:dyDescent="0.3">
      <c r="A74" s="27">
        <v>2</v>
      </c>
      <c r="B74" s="28"/>
      <c r="C74" s="29"/>
      <c r="D74" s="30">
        <v>0</v>
      </c>
      <c r="E74" s="21" t="e">
        <f t="shared" si="5"/>
        <v>#DIV/0!</v>
      </c>
      <c r="F74" s="21"/>
      <c r="G74" s="21"/>
      <c r="H74" s="21"/>
      <c r="I74" s="21"/>
      <c r="J74" s="21"/>
    </row>
    <row r="75" spans="1:28" x14ac:dyDescent="0.3">
      <c r="A75" s="32">
        <v>3</v>
      </c>
      <c r="B75" s="33"/>
      <c r="C75" s="34"/>
      <c r="D75" s="30">
        <v>0</v>
      </c>
      <c r="E75" s="21" t="e">
        <f t="shared" si="5"/>
        <v>#DIV/0!</v>
      </c>
      <c r="F75" s="20"/>
      <c r="G75" s="20"/>
      <c r="H75" s="20"/>
      <c r="I75" s="20"/>
      <c r="J75" s="20"/>
    </row>
    <row r="76" spans="1:28" x14ac:dyDescent="0.3">
      <c r="A76" s="36">
        <v>4</v>
      </c>
      <c r="D76" s="30">
        <v>0</v>
      </c>
      <c r="E76" s="21" t="e">
        <f t="shared" si="5"/>
        <v>#DIV/0!</v>
      </c>
      <c r="F76" s="21"/>
      <c r="G76" s="21"/>
      <c r="H76" s="21"/>
      <c r="I76" s="21"/>
      <c r="J76" s="21"/>
    </row>
    <row r="77" spans="1:28" x14ac:dyDescent="0.3">
      <c r="A77" s="36">
        <v>5</v>
      </c>
      <c r="B77" s="21"/>
      <c r="C77" s="37"/>
      <c r="D77" s="30">
        <v>0</v>
      </c>
      <c r="E77" s="21" t="e">
        <f t="shared" si="5"/>
        <v>#DIV/0!</v>
      </c>
      <c r="F77" s="21"/>
      <c r="G77" s="21"/>
      <c r="H77" s="21"/>
      <c r="I77" s="21"/>
      <c r="J77" s="21"/>
    </row>
    <row r="78" spans="1:28" x14ac:dyDescent="0.3">
      <c r="A78" s="36">
        <v>6</v>
      </c>
      <c r="B78" s="21"/>
      <c r="C78" s="37"/>
      <c r="D78" s="30">
        <v>0</v>
      </c>
      <c r="E78" s="21" t="e">
        <f t="shared" si="5"/>
        <v>#DIV/0!</v>
      </c>
      <c r="F78" s="21"/>
      <c r="G78" s="21"/>
      <c r="H78" s="21"/>
      <c r="I78" s="21"/>
      <c r="J78" s="21"/>
    </row>
    <row r="79" spans="1:28" x14ac:dyDescent="0.3">
      <c r="A79" s="73"/>
      <c r="B79" s="67"/>
      <c r="C79" s="74"/>
      <c r="D79" s="73"/>
      <c r="E79" s="67"/>
      <c r="F79" s="67"/>
      <c r="G79" s="67"/>
      <c r="H79" s="67"/>
      <c r="I79" s="67"/>
      <c r="J79" s="67"/>
    </row>
    <row r="80" spans="1:28" x14ac:dyDescent="0.3">
      <c r="A80" s="73"/>
      <c r="B80" s="67"/>
      <c r="C80" s="74"/>
      <c r="D80" s="73"/>
      <c r="E80" s="67"/>
      <c r="F80" s="67"/>
      <c r="G80" s="67"/>
      <c r="H80" s="67"/>
      <c r="I80" s="67"/>
      <c r="J80" s="67"/>
    </row>
    <row r="81" spans="1:10" x14ac:dyDescent="0.3">
      <c r="A81" s="73"/>
      <c r="B81" s="67"/>
      <c r="C81" s="74"/>
      <c r="D81" s="73"/>
      <c r="E81" s="67"/>
      <c r="F81" s="67"/>
      <c r="G81" s="67"/>
      <c r="H81" s="67"/>
      <c r="I81" s="67"/>
      <c r="J81" s="67"/>
    </row>
    <row r="82" spans="1:10" x14ac:dyDescent="0.3">
      <c r="A82" s="73"/>
      <c r="B82" s="67"/>
      <c r="C82" s="74"/>
      <c r="D82" s="73"/>
      <c r="E82" s="67"/>
      <c r="F82" s="67"/>
      <c r="G82" s="67"/>
      <c r="H82" s="67"/>
      <c r="I82" s="67"/>
      <c r="J82" s="67"/>
    </row>
    <row r="83" spans="1:10" x14ac:dyDescent="0.3">
      <c r="A83" s="73"/>
      <c r="B83" s="67"/>
      <c r="C83" s="74"/>
      <c r="D83" s="73"/>
      <c r="E83" s="67"/>
      <c r="F83" s="67"/>
      <c r="G83" s="67"/>
      <c r="H83" s="67"/>
      <c r="I83" s="67"/>
      <c r="J83" s="67"/>
    </row>
    <row r="84" spans="1:10" x14ac:dyDescent="0.3">
      <c r="A84" s="73"/>
      <c r="B84" s="67"/>
      <c r="C84" s="74"/>
      <c r="D84" s="73"/>
      <c r="E84" s="67"/>
      <c r="F84" s="67"/>
      <c r="G84" s="67"/>
      <c r="H84" s="67"/>
      <c r="I84" s="67"/>
      <c r="J84" s="67"/>
    </row>
    <row r="85" spans="1:10" x14ac:dyDescent="0.3">
      <c r="A85" s="73"/>
      <c r="B85" s="67"/>
      <c r="C85" s="74"/>
      <c r="D85" s="73"/>
      <c r="E85" s="67"/>
      <c r="F85" s="67"/>
      <c r="G85" s="67"/>
      <c r="H85" s="67"/>
      <c r="I85" s="67"/>
      <c r="J85" s="67"/>
    </row>
    <row r="86" spans="1:10" x14ac:dyDescent="0.3">
      <c r="A86" s="73"/>
      <c r="B86" s="67"/>
      <c r="C86" s="74"/>
      <c r="D86" s="73"/>
      <c r="E86" s="67"/>
      <c r="F86" s="67"/>
      <c r="G86" s="67"/>
      <c r="H86" s="67"/>
      <c r="I86" s="67"/>
      <c r="J86" s="67"/>
    </row>
    <row r="87" spans="1:10" x14ac:dyDescent="0.3">
      <c r="A87" s="73"/>
      <c r="B87" s="67"/>
      <c r="C87" s="74"/>
      <c r="D87" s="73"/>
      <c r="E87" s="67"/>
      <c r="F87" s="67"/>
      <c r="G87" s="67"/>
      <c r="H87" s="67"/>
      <c r="I87" s="67"/>
      <c r="J87" s="67"/>
    </row>
    <row r="88" spans="1:10" x14ac:dyDescent="0.3">
      <c r="A88" s="73"/>
      <c r="B88" s="67"/>
      <c r="C88" s="74"/>
      <c r="D88" s="73"/>
      <c r="E88" s="67"/>
      <c r="F88" s="67"/>
      <c r="G88" s="67"/>
      <c r="H88" s="67"/>
      <c r="I88" s="67"/>
      <c r="J88" s="67"/>
    </row>
    <row r="89" spans="1:10" x14ac:dyDescent="0.3">
      <c r="A89" s="73"/>
      <c r="B89" s="67"/>
      <c r="C89" s="74"/>
      <c r="D89" s="73"/>
      <c r="E89" s="67"/>
      <c r="F89" s="67"/>
      <c r="G89" s="67"/>
      <c r="H89" s="67"/>
      <c r="I89" s="67"/>
      <c r="J89" s="67"/>
    </row>
    <row r="90" spans="1:10" x14ac:dyDescent="0.3">
      <c r="A90" s="73"/>
      <c r="B90" s="67"/>
      <c r="C90" s="74"/>
      <c r="D90" s="73"/>
      <c r="E90" s="67"/>
      <c r="F90" s="67"/>
      <c r="G90" s="67"/>
      <c r="H90" s="67"/>
      <c r="I90" s="67"/>
      <c r="J90" s="67"/>
    </row>
    <row r="91" spans="1:10" x14ac:dyDescent="0.3">
      <c r="A91" s="73"/>
      <c r="B91" s="67"/>
      <c r="C91" s="74"/>
      <c r="D91" s="73"/>
      <c r="E91" s="67"/>
      <c r="F91" s="67"/>
      <c r="G91" s="67"/>
      <c r="H91" s="67"/>
      <c r="I91" s="67"/>
      <c r="J91" s="67"/>
    </row>
    <row r="92" spans="1:10" x14ac:dyDescent="0.3">
      <c r="A92" s="73"/>
      <c r="B92" s="67"/>
      <c r="C92" s="74"/>
      <c r="D92" s="73"/>
      <c r="E92" s="67"/>
      <c r="F92" s="67"/>
      <c r="G92" s="67"/>
      <c r="H92" s="67"/>
      <c r="I92" s="67"/>
      <c r="J92" s="67"/>
    </row>
    <row r="93" spans="1:10" x14ac:dyDescent="0.3">
      <c r="A93" s="73"/>
      <c r="B93" s="67"/>
      <c r="C93" s="74"/>
      <c r="D93" s="73"/>
      <c r="E93" s="67"/>
      <c r="F93" s="67"/>
      <c r="G93" s="67"/>
      <c r="H93" s="67"/>
      <c r="I93" s="67"/>
      <c r="J93" s="67"/>
    </row>
    <row r="94" spans="1:10" x14ac:dyDescent="0.3">
      <c r="A94" s="73"/>
      <c r="B94" s="67"/>
      <c r="C94" s="74"/>
      <c r="D94" s="73"/>
      <c r="E94" s="67"/>
      <c r="F94" s="67"/>
      <c r="G94" s="67"/>
      <c r="H94" s="67"/>
      <c r="I94" s="67"/>
      <c r="J94" s="67"/>
    </row>
    <row r="95" spans="1:10" x14ac:dyDescent="0.3">
      <c r="A95" s="73"/>
      <c r="B95" s="67"/>
      <c r="C95" s="74"/>
      <c r="D95" s="73"/>
      <c r="E95" s="67"/>
      <c r="F95" s="67"/>
      <c r="G95" s="67"/>
      <c r="H95" s="67"/>
      <c r="I95" s="67"/>
      <c r="J95" s="67"/>
    </row>
    <row r="96" spans="1:10" x14ac:dyDescent="0.3">
      <c r="A96" s="73"/>
      <c r="B96" s="67"/>
      <c r="C96" s="74"/>
      <c r="D96" s="73"/>
      <c r="E96" s="67"/>
      <c r="F96" s="67"/>
      <c r="G96" s="67"/>
      <c r="H96" s="67"/>
      <c r="I96" s="67"/>
      <c r="J96" s="67"/>
    </row>
    <row r="97" spans="1:10" x14ac:dyDescent="0.3">
      <c r="A97" s="73"/>
      <c r="B97" s="67"/>
      <c r="C97" s="74"/>
      <c r="D97" s="73"/>
      <c r="E97" s="67"/>
      <c r="F97" s="67"/>
      <c r="G97" s="67"/>
      <c r="H97" s="67"/>
      <c r="I97" s="67"/>
      <c r="J97" s="67"/>
    </row>
    <row r="98" spans="1:10" x14ac:dyDescent="0.3">
      <c r="A98" s="73"/>
      <c r="B98" s="67"/>
      <c r="C98" s="74"/>
      <c r="D98" s="73"/>
      <c r="E98" s="67"/>
      <c r="F98" s="67"/>
      <c r="G98" s="67"/>
      <c r="H98" s="67"/>
      <c r="I98" s="67"/>
      <c r="J98" s="67"/>
    </row>
    <row r="99" spans="1:10" x14ac:dyDescent="0.3">
      <c r="A99" s="73"/>
      <c r="B99" s="67"/>
      <c r="C99" s="74"/>
      <c r="D99" s="73"/>
      <c r="E99" s="67"/>
      <c r="F99" s="67"/>
      <c r="G99" s="67"/>
      <c r="H99" s="67"/>
      <c r="I99" s="67"/>
      <c r="J99" s="67"/>
    </row>
    <row r="100" spans="1:10" x14ac:dyDescent="0.3">
      <c r="A100" s="73"/>
      <c r="B100" s="67"/>
      <c r="C100" s="74"/>
      <c r="D100" s="73"/>
      <c r="E100" s="67"/>
      <c r="F100" s="67"/>
      <c r="G100" s="67"/>
      <c r="H100" s="67"/>
      <c r="I100" s="67"/>
      <c r="J100" s="67"/>
    </row>
    <row r="101" spans="1:10" x14ac:dyDescent="0.3">
      <c r="A101" s="73"/>
      <c r="B101" s="67"/>
      <c r="C101" s="74"/>
      <c r="D101" s="73"/>
      <c r="E101" s="67"/>
      <c r="F101" s="67"/>
      <c r="G101" s="67"/>
      <c r="H101" s="67"/>
      <c r="I101" s="67"/>
      <c r="J101" s="67"/>
    </row>
    <row r="102" spans="1:10" x14ac:dyDescent="0.3">
      <c r="A102" s="73"/>
      <c r="B102" s="67"/>
      <c r="C102" s="74"/>
      <c r="D102" s="73"/>
      <c r="E102" s="67"/>
      <c r="F102" s="67"/>
      <c r="G102" s="67"/>
      <c r="H102" s="67"/>
      <c r="I102" s="67"/>
      <c r="J102" s="67"/>
    </row>
    <row r="103" spans="1:10" x14ac:dyDescent="0.3">
      <c r="A103" s="73"/>
      <c r="B103" s="67"/>
      <c r="C103" s="74"/>
      <c r="D103" s="73"/>
      <c r="E103" s="67"/>
      <c r="F103" s="67"/>
      <c r="G103" s="67"/>
      <c r="H103" s="67"/>
      <c r="I103" s="67"/>
      <c r="J103" s="67"/>
    </row>
    <row r="104" spans="1:10" x14ac:dyDescent="0.3">
      <c r="A104" s="73"/>
      <c r="B104" s="67"/>
      <c r="C104" s="74"/>
      <c r="D104" s="73"/>
      <c r="E104" s="67"/>
      <c r="F104" s="67"/>
      <c r="G104" s="67"/>
      <c r="H104" s="67"/>
      <c r="I104" s="67"/>
      <c r="J104" s="67"/>
    </row>
    <row r="116" spans="2:12" x14ac:dyDescent="0.3">
      <c r="I116" s="28">
        <v>1.86201615003962</v>
      </c>
      <c r="J116" s="33">
        <v>65.079423868312801</v>
      </c>
      <c r="K116" s="33">
        <v>98.383539094650004</v>
      </c>
      <c r="L116" s="33">
        <v>88.246913580247195</v>
      </c>
    </row>
    <row r="117" spans="2:12" x14ac:dyDescent="0.3">
      <c r="I117" s="52">
        <v>1.43881046577505</v>
      </c>
      <c r="J117" s="33">
        <v>65.918412698412695</v>
      </c>
      <c r="K117" s="33">
        <v>114.68095238095199</v>
      </c>
      <c r="L117" s="33">
        <v>99.572380952380996</v>
      </c>
    </row>
    <row r="118" spans="2:12" x14ac:dyDescent="0.3">
      <c r="I118" s="52">
        <v>7.3341762959372501</v>
      </c>
      <c r="J118" s="33">
        <v>67.033950617284006</v>
      </c>
      <c r="K118" s="33">
        <v>148.1</v>
      </c>
      <c r="L118" s="33">
        <v>123.35555555555599</v>
      </c>
    </row>
    <row r="121" spans="2:12" ht="43.2" x14ac:dyDescent="0.3">
      <c r="B121" s="47" t="s">
        <v>188</v>
      </c>
      <c r="C121" s="47" t="s">
        <v>189</v>
      </c>
      <c r="D121" s="47" t="s">
        <v>192</v>
      </c>
      <c r="E121" s="47" t="s">
        <v>191</v>
      </c>
      <c r="F121" s="48" t="s">
        <v>190</v>
      </c>
      <c r="H121" s="47" t="s">
        <v>188</v>
      </c>
      <c r="I121" s="47" t="s">
        <v>189</v>
      </c>
      <c r="J121" s="47" t="s">
        <v>191</v>
      </c>
      <c r="K121" s="47" t="s">
        <v>192</v>
      </c>
      <c r="L121" s="48" t="s">
        <v>190</v>
      </c>
    </row>
    <row r="122" spans="2:12" x14ac:dyDescent="0.3">
      <c r="B122" s="85">
        <v>7.2</v>
      </c>
      <c r="C122" s="21">
        <v>2.2659374769270402</v>
      </c>
      <c r="D122" s="21">
        <v>92.324277456647394</v>
      </c>
      <c r="E122" s="21">
        <v>97.502504816955707</v>
      </c>
      <c r="F122" s="21">
        <v>65.362813102119503</v>
      </c>
      <c r="H122" s="85" t="s">
        <v>199</v>
      </c>
      <c r="I122" s="21">
        <v>1.86201615003962</v>
      </c>
      <c r="J122" s="21">
        <v>98.383539094650004</v>
      </c>
      <c r="K122" s="21">
        <v>88.246913580247195</v>
      </c>
      <c r="L122" s="21">
        <v>65.079423868312801</v>
      </c>
    </row>
    <row r="123" spans="2:12" x14ac:dyDescent="0.3">
      <c r="B123" s="85"/>
      <c r="C123" s="21">
        <v>3.1058574802346302</v>
      </c>
      <c r="D123" s="21">
        <v>94.734645669291396</v>
      </c>
      <c r="E123" s="21">
        <v>100.430971128609</v>
      </c>
      <c r="F123" s="21">
        <v>64.9834645669292</v>
      </c>
      <c r="H123" s="85"/>
      <c r="I123" s="41">
        <v>3.8219115349470498</v>
      </c>
      <c r="J123" s="41">
        <v>100.59438596491199</v>
      </c>
      <c r="K123" s="41">
        <v>90.612631578947301</v>
      </c>
      <c r="L123" s="41">
        <v>65.086315789473701</v>
      </c>
    </row>
    <row r="124" spans="2:12" x14ac:dyDescent="0.3">
      <c r="B124" s="85"/>
      <c r="C124" s="21">
        <v>5.02377667604578</v>
      </c>
      <c r="D124" s="21">
        <v>110.367605633803</v>
      </c>
      <c r="E124" s="21">
        <v>118.779342723005</v>
      </c>
      <c r="F124" s="21">
        <v>66.366666666666603</v>
      </c>
      <c r="H124" s="85"/>
      <c r="I124" s="41">
        <v>1.43881046577505</v>
      </c>
      <c r="J124" s="41">
        <v>114.68095238095199</v>
      </c>
      <c r="K124" s="41">
        <v>99.572380952380996</v>
      </c>
      <c r="L124" s="41">
        <v>65.918412698412695</v>
      </c>
    </row>
    <row r="125" spans="2:12" x14ac:dyDescent="0.3">
      <c r="B125" s="85"/>
      <c r="C125" s="21">
        <v>6.3997946782787798</v>
      </c>
      <c r="D125" s="21">
        <v>117.31652892562001</v>
      </c>
      <c r="E125" s="21">
        <v>127.777685950413</v>
      </c>
      <c r="F125" s="21">
        <v>65.359504132231507</v>
      </c>
      <c r="H125" s="85"/>
      <c r="I125" s="41">
        <v>6.0716921935395396</v>
      </c>
      <c r="J125" s="41">
        <v>120.61780303030299</v>
      </c>
      <c r="K125" s="41">
        <v>104.181818181818</v>
      </c>
      <c r="L125" s="41">
        <v>65.820075757575694</v>
      </c>
    </row>
    <row r="126" spans="2:12" x14ac:dyDescent="0.3">
      <c r="B126" s="85"/>
      <c r="C126" s="21">
        <v>8.1009870734931404</v>
      </c>
      <c r="D126" s="21">
        <v>125.068595041322</v>
      </c>
      <c r="E126" s="21">
        <v>136.55757575757599</v>
      </c>
      <c r="F126" s="21">
        <v>67.030303030303102</v>
      </c>
      <c r="H126" s="85"/>
      <c r="I126" s="41">
        <v>6.9400769165435401</v>
      </c>
      <c r="J126" s="41">
        <v>134.13081232492999</v>
      </c>
      <c r="K126" s="41">
        <v>113.060504201681</v>
      </c>
      <c r="L126" s="41">
        <v>66.609803921568599</v>
      </c>
    </row>
    <row r="127" spans="2:12" x14ac:dyDescent="0.3">
      <c r="B127" s="85"/>
      <c r="C127" s="21">
        <v>9.1307858503198105</v>
      </c>
      <c r="D127" s="21">
        <v>130.66417910447799</v>
      </c>
      <c r="E127" s="21">
        <v>142.80945273631801</v>
      </c>
      <c r="F127" s="21">
        <v>67.102985074626801</v>
      </c>
      <c r="H127" s="85"/>
      <c r="I127" s="41">
        <v>7.3341762959372501</v>
      </c>
      <c r="J127" s="41">
        <v>148.1</v>
      </c>
      <c r="K127" s="41">
        <v>123.35555555555599</v>
      </c>
      <c r="L127" s="41">
        <v>67.033950617284006</v>
      </c>
    </row>
    <row r="128" spans="2:12" x14ac:dyDescent="0.3">
      <c r="B128" s="85">
        <v>2.6</v>
      </c>
      <c r="C128" s="21">
        <v>1.86201615003962</v>
      </c>
      <c r="D128" s="21">
        <v>88.246913580247195</v>
      </c>
      <c r="E128" s="21">
        <v>98.383539094650004</v>
      </c>
      <c r="F128" s="21">
        <v>65.079423868312801</v>
      </c>
      <c r="H128" s="86" t="s">
        <v>200</v>
      </c>
      <c r="I128" s="21">
        <v>4.5993735921862902</v>
      </c>
      <c r="J128" s="21">
        <v>99.574879227053103</v>
      </c>
      <c r="K128" s="21">
        <v>92.748550724637994</v>
      </c>
      <c r="L128" s="21">
        <v>64.950241545893803</v>
      </c>
    </row>
    <row r="129" spans="2:12" x14ac:dyDescent="0.3">
      <c r="B129" s="85"/>
      <c r="C129" s="21">
        <v>3.8219115349470498</v>
      </c>
      <c r="D129" s="21">
        <v>90.612631578947301</v>
      </c>
      <c r="E129" s="21">
        <v>100.59438596491199</v>
      </c>
      <c r="F129" s="21">
        <v>65.086315789473701</v>
      </c>
      <c r="H129" s="86"/>
      <c r="I129" s="21">
        <v>5.8758000086647204</v>
      </c>
      <c r="J129" s="21">
        <v>119.638047138047</v>
      </c>
      <c r="K129" s="21">
        <v>108.771717171717</v>
      </c>
      <c r="L129" s="21">
        <v>65.820202020202004</v>
      </c>
    </row>
    <row r="130" spans="2:12" x14ac:dyDescent="0.3">
      <c r="B130" s="85"/>
      <c r="C130" s="21">
        <v>1.43881046577505</v>
      </c>
      <c r="D130" s="21">
        <v>99.572380952380996</v>
      </c>
      <c r="E130" s="21">
        <v>114.68095238095199</v>
      </c>
      <c r="F130" s="21">
        <v>65.918412698412695</v>
      </c>
      <c r="H130" s="85" t="s">
        <v>201</v>
      </c>
      <c r="I130" s="21">
        <v>2.2659374769270402</v>
      </c>
      <c r="J130" s="21">
        <v>97.502504816955707</v>
      </c>
      <c r="K130" s="21">
        <v>92.324277456647394</v>
      </c>
      <c r="L130" s="21">
        <v>65.362813102119503</v>
      </c>
    </row>
    <row r="131" spans="2:12" x14ac:dyDescent="0.3">
      <c r="B131" s="85"/>
      <c r="C131" s="21">
        <v>6.0716921935395396</v>
      </c>
      <c r="D131" s="21">
        <v>104.181818181818</v>
      </c>
      <c r="E131" s="21">
        <v>120.61780303030299</v>
      </c>
      <c r="F131" s="21">
        <v>65.820075757575694</v>
      </c>
      <c r="H131" s="85"/>
      <c r="I131" s="21">
        <v>3.1058574802346302</v>
      </c>
      <c r="J131" s="21">
        <v>100.430971128609</v>
      </c>
      <c r="K131" s="21">
        <v>94.734645669291396</v>
      </c>
      <c r="L131" s="21">
        <v>64.9834645669292</v>
      </c>
    </row>
    <row r="132" spans="2:12" x14ac:dyDescent="0.3">
      <c r="B132" s="85"/>
      <c r="C132" s="21">
        <v>7.3341762959372501</v>
      </c>
      <c r="D132" s="21">
        <v>123.35555555555599</v>
      </c>
      <c r="E132" s="21">
        <v>148.1</v>
      </c>
      <c r="F132" s="21">
        <v>67.033950617284006</v>
      </c>
      <c r="H132" s="85"/>
      <c r="I132" s="21">
        <v>5.02377667604578</v>
      </c>
      <c r="J132" s="21">
        <v>118.779342723005</v>
      </c>
      <c r="K132" s="21">
        <v>110.367605633803</v>
      </c>
      <c r="L132" s="21">
        <v>66.366666666666603</v>
      </c>
    </row>
    <row r="133" spans="2:12" x14ac:dyDescent="0.3">
      <c r="B133" s="85">
        <v>13</v>
      </c>
      <c r="C133" s="21">
        <v>2.7121930846469802</v>
      </c>
      <c r="D133" s="21">
        <v>82.873087431694003</v>
      </c>
      <c r="E133" s="21">
        <v>80.512704918032796</v>
      </c>
      <c r="F133" s="21">
        <v>62.716256830601097</v>
      </c>
      <c r="H133" s="85"/>
      <c r="I133" s="21">
        <v>6.3997946782787798</v>
      </c>
      <c r="J133" s="21">
        <v>127.777685950413</v>
      </c>
      <c r="K133" s="21">
        <v>117.31652892562001</v>
      </c>
      <c r="L133" s="21">
        <v>65.359504132231507</v>
      </c>
    </row>
    <row r="134" spans="2:12" x14ac:dyDescent="0.3">
      <c r="B134" s="85"/>
      <c r="C134" s="21">
        <v>4.64220523949942</v>
      </c>
      <c r="D134" s="21">
        <v>96.412707182320602</v>
      </c>
      <c r="E134" s="21">
        <v>100.686556169429</v>
      </c>
      <c r="F134" s="21">
        <v>64.155801104972397</v>
      </c>
      <c r="H134" s="85"/>
      <c r="I134" s="21"/>
      <c r="J134" s="21"/>
      <c r="K134" s="21"/>
      <c r="L134" s="21"/>
    </row>
    <row r="135" spans="2:12" x14ac:dyDescent="0.3">
      <c r="B135" s="85"/>
      <c r="C135" s="21"/>
      <c r="D135" s="21"/>
      <c r="E135" s="21"/>
      <c r="F135" s="21"/>
      <c r="H135" s="85"/>
      <c r="I135" s="21">
        <v>9.1307858503198105</v>
      </c>
      <c r="J135" s="21">
        <v>142.80945273631801</v>
      </c>
      <c r="K135" s="21">
        <v>130.66417910447799</v>
      </c>
      <c r="L135" s="21">
        <v>67.102985074626801</v>
      </c>
    </row>
    <row r="136" spans="2:12" x14ac:dyDescent="0.3">
      <c r="B136" s="85"/>
      <c r="C136" s="21">
        <v>6.5528878777506598</v>
      </c>
      <c r="D136" s="21">
        <v>109.685393258427</v>
      </c>
      <c r="E136" s="21">
        <v>115.453183520599</v>
      </c>
      <c r="F136" s="21">
        <v>65.021722846442003</v>
      </c>
      <c r="H136" s="83" t="s">
        <v>202</v>
      </c>
      <c r="I136" s="21">
        <v>2.9535094734238099</v>
      </c>
      <c r="J136" s="21">
        <v>101.236078431373</v>
      </c>
      <c r="K136" s="21">
        <v>96.134117647058801</v>
      </c>
      <c r="L136" s="21">
        <v>64.895686274509899</v>
      </c>
    </row>
    <row r="137" spans="2:12" x14ac:dyDescent="0.3">
      <c r="B137" s="85"/>
      <c r="C137" s="21"/>
      <c r="D137" s="21"/>
      <c r="E137" s="21"/>
      <c r="F137" s="21"/>
      <c r="H137" s="83"/>
      <c r="I137" s="21">
        <v>7.7055626469559702</v>
      </c>
      <c r="J137" s="21">
        <v>122.871733333333</v>
      </c>
      <c r="K137" s="21">
        <v>115.232</v>
      </c>
      <c r="L137" s="21">
        <v>65.135200000000097</v>
      </c>
    </row>
    <row r="138" spans="2:12" x14ac:dyDescent="0.3">
      <c r="B138" s="85"/>
      <c r="C138" s="21"/>
      <c r="D138" s="21"/>
      <c r="E138" s="21"/>
      <c r="F138" s="21"/>
      <c r="H138" s="83" t="s">
        <v>203</v>
      </c>
      <c r="I138" s="75">
        <v>2.7121930846469802</v>
      </c>
      <c r="J138" s="21">
        <v>80.512704918032796</v>
      </c>
      <c r="K138" s="21">
        <v>82.873087431694003</v>
      </c>
      <c r="L138" s="21">
        <v>62.716256830601097</v>
      </c>
    </row>
    <row r="139" spans="2:12" x14ac:dyDescent="0.3">
      <c r="H139" s="83"/>
      <c r="I139" s="75">
        <v>4.64220523949942</v>
      </c>
      <c r="J139" s="21">
        <v>100.686556169429</v>
      </c>
      <c r="K139" s="21">
        <v>96.412707182320602</v>
      </c>
      <c r="L139" s="21">
        <v>64.155801104972397</v>
      </c>
    </row>
    <row r="140" spans="2:12" x14ac:dyDescent="0.3">
      <c r="H140" s="83"/>
      <c r="I140" s="75">
        <v>6.5528878777506598</v>
      </c>
      <c r="J140" s="21">
        <v>115.453183520599</v>
      </c>
      <c r="K140" s="21">
        <v>109.685393258427</v>
      </c>
      <c r="L140" s="21">
        <v>65.021722846442003</v>
      </c>
    </row>
    <row r="141" spans="2:12" x14ac:dyDescent="0.3">
      <c r="H141" s="83"/>
      <c r="I141" s="76">
        <v>2.6867557651728502</v>
      </c>
      <c r="J141" s="77">
        <v>100.97033898305099</v>
      </c>
      <c r="K141" s="77">
        <v>96.868644067796595</v>
      </c>
      <c r="L141" s="77">
        <v>65.864406779661095</v>
      </c>
    </row>
    <row r="142" spans="2:12" x14ac:dyDescent="0.3">
      <c r="H142" s="83"/>
      <c r="I142" s="76">
        <v>5.3579811528564898</v>
      </c>
      <c r="J142" s="77">
        <v>121.551132686084</v>
      </c>
      <c r="K142" s="77">
        <v>115.320388349514</v>
      </c>
      <c r="L142" s="77">
        <v>66.667961165048496</v>
      </c>
    </row>
    <row r="143" spans="2:12" x14ac:dyDescent="0.3">
      <c r="H143" s="83"/>
      <c r="I143" s="28">
        <v>8.7371214309176093</v>
      </c>
      <c r="J143" s="41">
        <v>137.377426160337</v>
      </c>
      <c r="K143" s="41">
        <v>129.09620253164599</v>
      </c>
      <c r="L143" s="41">
        <v>67.077004219409304</v>
      </c>
    </row>
    <row r="144" spans="2:12" x14ac:dyDescent="0.3">
      <c r="H144" s="83"/>
      <c r="I144" s="21">
        <v>9.3218831970372307</v>
      </c>
      <c r="J144" s="21">
        <v>138.18156862745101</v>
      </c>
      <c r="K144" s="21">
        <v>130.01529411764699</v>
      </c>
      <c r="L144" s="21">
        <v>67.2470588235295</v>
      </c>
    </row>
    <row r="147" spans="8:13" x14ac:dyDescent="0.3">
      <c r="H147" s="83" t="s">
        <v>203</v>
      </c>
      <c r="I147" s="75">
        <v>2.7121930846469802</v>
      </c>
      <c r="J147" s="21">
        <v>82.873087431694003</v>
      </c>
      <c r="K147" s="21">
        <v>80.512704918032796</v>
      </c>
      <c r="L147" s="21">
        <v>62.716256830601097</v>
      </c>
      <c r="M147" s="21">
        <f>J147-K147</f>
        <v>2.3603825136612073</v>
      </c>
    </row>
    <row r="148" spans="8:13" x14ac:dyDescent="0.3">
      <c r="H148" s="83"/>
      <c r="I148" s="75">
        <v>4.64220523949942</v>
      </c>
      <c r="J148" s="21">
        <v>100.686556169429</v>
      </c>
      <c r="K148" s="21">
        <v>96.412707182320602</v>
      </c>
      <c r="L148" s="21">
        <v>64.155801104972397</v>
      </c>
      <c r="M148" s="21">
        <f>J148-K148</f>
        <v>4.2738489871083942</v>
      </c>
    </row>
    <row r="149" spans="8:13" x14ac:dyDescent="0.3">
      <c r="H149" s="83"/>
      <c r="I149" s="75">
        <v>6.5528878777506598</v>
      </c>
      <c r="J149" s="21">
        <v>115.453183520599</v>
      </c>
      <c r="K149" s="21">
        <v>109.685393258427</v>
      </c>
      <c r="L149" s="21">
        <v>65.021722846442003</v>
      </c>
      <c r="M149" s="21">
        <f>J149-K149</f>
        <v>5.7677902621719994</v>
      </c>
    </row>
    <row r="150" spans="8:13" x14ac:dyDescent="0.3">
      <c r="H150" s="83"/>
      <c r="I150" s="21">
        <v>9.3218831970372307</v>
      </c>
      <c r="J150" s="21">
        <v>138.18156862745101</v>
      </c>
      <c r="K150" s="21">
        <v>130.01529411764699</v>
      </c>
      <c r="L150" s="21">
        <v>67.2470588235295</v>
      </c>
      <c r="M150" s="21">
        <f>J150-K150</f>
        <v>8.1662745098040261</v>
      </c>
    </row>
    <row r="152" spans="8:13" x14ac:dyDescent="0.3">
      <c r="H152" s="83" t="s">
        <v>201</v>
      </c>
      <c r="I152" s="21">
        <v>2.2659374769270402</v>
      </c>
      <c r="J152" s="21">
        <v>97.502504816955707</v>
      </c>
      <c r="K152" s="21">
        <v>92.324277456647394</v>
      </c>
      <c r="L152" s="21">
        <v>65.362813102119503</v>
      </c>
      <c r="M152" s="21">
        <f>J152-K152</f>
        <v>5.1782273603083127</v>
      </c>
    </row>
    <row r="153" spans="8:13" x14ac:dyDescent="0.3">
      <c r="H153" s="83"/>
      <c r="I153" s="21">
        <v>5.02377667604578</v>
      </c>
      <c r="J153" s="21">
        <v>118.779342723005</v>
      </c>
      <c r="K153" s="21">
        <v>110.367605633803</v>
      </c>
      <c r="L153" s="21">
        <v>66.366666666666603</v>
      </c>
      <c r="M153" s="21">
        <f>J153-K153</f>
        <v>8.4117370892020062</v>
      </c>
    </row>
    <row r="154" spans="8:13" x14ac:dyDescent="0.3">
      <c r="H154" s="83"/>
      <c r="I154" s="21">
        <v>6.3997946782787798</v>
      </c>
      <c r="J154" s="21">
        <v>127.777685950413</v>
      </c>
      <c r="K154" s="21">
        <v>117.31652892562001</v>
      </c>
      <c r="L154" s="21">
        <v>65.359504132231507</v>
      </c>
      <c r="M154" s="21">
        <f>J154-K154</f>
        <v>10.461157024792996</v>
      </c>
    </row>
    <row r="155" spans="8:13" x14ac:dyDescent="0.3">
      <c r="H155" s="83"/>
      <c r="I155" s="21">
        <v>9.1307858503198105</v>
      </c>
      <c r="J155" s="21">
        <v>142.80945273631801</v>
      </c>
      <c r="K155" s="21">
        <v>130.66417910447799</v>
      </c>
      <c r="L155" s="21">
        <v>67.102985074626801</v>
      </c>
      <c r="M155" s="21">
        <f>J155-K155</f>
        <v>12.145273631840013</v>
      </c>
    </row>
  </sheetData>
  <mergeCells count="17">
    <mergeCell ref="A2:J2"/>
    <mergeCell ref="A17:J17"/>
    <mergeCell ref="U24:W24"/>
    <mergeCell ref="A34:J34"/>
    <mergeCell ref="A45:J45"/>
    <mergeCell ref="H147:H150"/>
    <mergeCell ref="H152:H155"/>
    <mergeCell ref="A62:J62"/>
    <mergeCell ref="A71:J71"/>
    <mergeCell ref="B122:B127"/>
    <mergeCell ref="H122:H127"/>
    <mergeCell ref="B128:B132"/>
    <mergeCell ref="H128:H129"/>
    <mergeCell ref="H130:H135"/>
    <mergeCell ref="B133:B138"/>
    <mergeCell ref="H136:H137"/>
    <mergeCell ref="H138:H14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B3:U71"/>
  <sheetViews>
    <sheetView topLeftCell="E1" workbookViewId="0">
      <selection activeCell="J13" sqref="J13"/>
    </sheetView>
  </sheetViews>
  <sheetFormatPr baseColWidth="10" defaultRowHeight="14.4" x14ac:dyDescent="0.3"/>
  <sheetData>
    <row r="3" spans="2:21" x14ac:dyDescent="0.3">
      <c r="O3" t="s">
        <v>257</v>
      </c>
      <c r="S3" t="s">
        <v>242</v>
      </c>
    </row>
    <row r="4" spans="2:21" x14ac:dyDescent="0.3">
      <c r="B4" t="s">
        <v>214</v>
      </c>
      <c r="E4" t="s">
        <v>214</v>
      </c>
      <c r="O4" t="s">
        <v>258</v>
      </c>
      <c r="P4" t="s">
        <v>259</v>
      </c>
      <c r="Q4" t="s">
        <v>260</v>
      </c>
    </row>
    <row r="5" spans="2:21" x14ac:dyDescent="0.3">
      <c r="O5">
        <v>812</v>
      </c>
      <c r="P5">
        <v>1409</v>
      </c>
      <c r="Q5">
        <v>1409</v>
      </c>
      <c r="S5">
        <v>1037</v>
      </c>
      <c r="T5">
        <v>1539</v>
      </c>
      <c r="U5">
        <v>1539</v>
      </c>
    </row>
    <row r="6" spans="2:21" x14ac:dyDescent="0.3">
      <c r="B6" t="s">
        <v>215</v>
      </c>
      <c r="E6" t="s">
        <v>243</v>
      </c>
      <c r="H6">
        <v>812</v>
      </c>
      <c r="I6">
        <v>1044</v>
      </c>
      <c r="J6">
        <v>1409</v>
      </c>
      <c r="L6">
        <v>1037</v>
      </c>
      <c r="M6">
        <v>1300</v>
      </c>
      <c r="N6">
        <v>1539</v>
      </c>
      <c r="O6">
        <v>4460</v>
      </c>
      <c r="P6">
        <v>2443</v>
      </c>
      <c r="Q6">
        <v>2794</v>
      </c>
      <c r="S6">
        <v>4644</v>
      </c>
      <c r="T6">
        <v>2648</v>
      </c>
      <c r="U6">
        <v>2943</v>
      </c>
    </row>
    <row r="7" spans="2:21" x14ac:dyDescent="0.3">
      <c r="H7">
        <v>4460</v>
      </c>
      <c r="I7">
        <v>2443</v>
      </c>
      <c r="J7">
        <v>2794</v>
      </c>
      <c r="L7">
        <v>4644</v>
      </c>
      <c r="M7">
        <v>2648</v>
      </c>
      <c r="N7">
        <v>2943</v>
      </c>
      <c r="O7">
        <v>8543</v>
      </c>
      <c r="P7">
        <v>3579</v>
      </c>
      <c r="Q7">
        <v>4056</v>
      </c>
      <c r="S7">
        <v>8902</v>
      </c>
      <c r="T7">
        <v>3916</v>
      </c>
      <c r="U7">
        <v>4212</v>
      </c>
    </row>
    <row r="8" spans="2:21" x14ac:dyDescent="0.3">
      <c r="H8">
        <v>8543</v>
      </c>
      <c r="I8">
        <v>3579</v>
      </c>
      <c r="J8">
        <v>4056</v>
      </c>
      <c r="L8">
        <v>8902</v>
      </c>
      <c r="M8">
        <v>3916</v>
      </c>
      <c r="N8">
        <v>4212</v>
      </c>
      <c r="O8">
        <v>9975</v>
      </c>
      <c r="P8">
        <v>5105</v>
      </c>
      <c r="Q8">
        <v>5503</v>
      </c>
      <c r="S8">
        <v>10108</v>
      </c>
      <c r="T8">
        <v>5406</v>
      </c>
      <c r="U8">
        <v>5669</v>
      </c>
    </row>
    <row r="9" spans="2:21" x14ac:dyDescent="0.3">
      <c r="B9" t="s">
        <v>216</v>
      </c>
      <c r="E9" t="s">
        <v>216</v>
      </c>
      <c r="H9">
        <v>9975</v>
      </c>
      <c r="I9">
        <v>5105</v>
      </c>
      <c r="J9">
        <v>5503</v>
      </c>
      <c r="L9">
        <v>10108</v>
      </c>
      <c r="M9">
        <v>5406</v>
      </c>
      <c r="N9">
        <v>5669</v>
      </c>
      <c r="O9">
        <v>0</v>
      </c>
      <c r="P9">
        <v>6923</v>
      </c>
      <c r="Q9">
        <v>7521</v>
      </c>
      <c r="S9">
        <v>0</v>
      </c>
      <c r="T9">
        <v>7230</v>
      </c>
      <c r="U9">
        <v>7714</v>
      </c>
    </row>
    <row r="10" spans="2:21" x14ac:dyDescent="0.3">
      <c r="H10">
        <v>0</v>
      </c>
      <c r="I10">
        <v>6923</v>
      </c>
      <c r="J10">
        <v>7521</v>
      </c>
      <c r="L10">
        <v>0</v>
      </c>
      <c r="M10">
        <v>7230</v>
      </c>
      <c r="N10">
        <v>7714</v>
      </c>
      <c r="O10">
        <v>0</v>
      </c>
      <c r="P10">
        <v>8619</v>
      </c>
      <c r="Q10">
        <v>9611</v>
      </c>
      <c r="S10">
        <v>0</v>
      </c>
      <c r="T10">
        <v>8945</v>
      </c>
      <c r="U10">
        <v>9849</v>
      </c>
    </row>
    <row r="11" spans="2:21" x14ac:dyDescent="0.3">
      <c r="B11" t="s">
        <v>217</v>
      </c>
      <c r="E11" t="s">
        <v>244</v>
      </c>
      <c r="H11">
        <v>0</v>
      </c>
      <c r="I11">
        <v>8619</v>
      </c>
      <c r="J11">
        <v>9611</v>
      </c>
      <c r="L11">
        <v>0</v>
      </c>
      <c r="M11">
        <v>8945</v>
      </c>
      <c r="N11">
        <v>9849</v>
      </c>
      <c r="O11">
        <v>0</v>
      </c>
      <c r="P11">
        <v>10944</v>
      </c>
      <c r="Q11">
        <v>11748</v>
      </c>
      <c r="S11">
        <v>0</v>
      </c>
      <c r="T11">
        <v>11305</v>
      </c>
      <c r="U11">
        <v>12049</v>
      </c>
    </row>
    <row r="12" spans="2:21" x14ac:dyDescent="0.3">
      <c r="H12">
        <v>0</v>
      </c>
      <c r="I12">
        <v>10944</v>
      </c>
      <c r="J12">
        <v>11748</v>
      </c>
      <c r="L12">
        <v>0</v>
      </c>
      <c r="M12">
        <v>11305</v>
      </c>
      <c r="N12">
        <v>12049</v>
      </c>
      <c r="O12">
        <v>0</v>
      </c>
      <c r="P12">
        <v>13516</v>
      </c>
      <c r="Q12">
        <v>14072</v>
      </c>
      <c r="S12">
        <v>0</v>
      </c>
      <c r="T12">
        <v>13961</v>
      </c>
      <c r="U12">
        <v>17782</v>
      </c>
    </row>
    <row r="13" spans="2:21" x14ac:dyDescent="0.3">
      <c r="H13">
        <v>0</v>
      </c>
      <c r="I13">
        <v>13516</v>
      </c>
      <c r="J13">
        <v>17072</v>
      </c>
      <c r="L13">
        <v>0</v>
      </c>
      <c r="M13">
        <v>13961</v>
      </c>
      <c r="N13">
        <v>14782</v>
      </c>
      <c r="O13">
        <v>0</v>
      </c>
      <c r="P13">
        <v>15744</v>
      </c>
      <c r="Q13">
        <v>16026</v>
      </c>
      <c r="S13">
        <v>0</v>
      </c>
      <c r="T13">
        <v>16349</v>
      </c>
      <c r="U13">
        <v>16526</v>
      </c>
    </row>
    <row r="14" spans="2:21" x14ac:dyDescent="0.3">
      <c r="B14" t="s">
        <v>218</v>
      </c>
      <c r="E14" t="s">
        <v>218</v>
      </c>
      <c r="H14">
        <v>0</v>
      </c>
      <c r="I14">
        <v>15744</v>
      </c>
      <c r="J14">
        <v>16026</v>
      </c>
      <c r="L14">
        <v>0</v>
      </c>
      <c r="M14">
        <v>16349</v>
      </c>
      <c r="N14">
        <v>16526</v>
      </c>
      <c r="O14">
        <v>0</v>
      </c>
      <c r="P14">
        <v>18050</v>
      </c>
      <c r="Q14">
        <v>18049</v>
      </c>
      <c r="S14">
        <v>0</v>
      </c>
      <c r="T14">
        <v>18757</v>
      </c>
      <c r="U14">
        <v>18779</v>
      </c>
    </row>
    <row r="15" spans="2:21" x14ac:dyDescent="0.3">
      <c r="H15">
        <v>0</v>
      </c>
      <c r="I15">
        <v>18050</v>
      </c>
      <c r="J15">
        <v>18049</v>
      </c>
      <c r="L15">
        <v>0</v>
      </c>
      <c r="M15">
        <v>18757</v>
      </c>
      <c r="N15">
        <v>18779</v>
      </c>
      <c r="O15">
        <v>0</v>
      </c>
      <c r="P15">
        <v>22073</v>
      </c>
      <c r="Q15">
        <v>20751</v>
      </c>
      <c r="S15">
        <v>0</v>
      </c>
      <c r="T15">
        <v>23420</v>
      </c>
      <c r="U15">
        <v>21825</v>
      </c>
    </row>
    <row r="16" spans="2:21" x14ac:dyDescent="0.3">
      <c r="B16" t="s">
        <v>219</v>
      </c>
      <c r="E16" t="s">
        <v>245</v>
      </c>
      <c r="H16">
        <v>0</v>
      </c>
      <c r="I16">
        <v>18832</v>
      </c>
      <c r="J16">
        <v>20751</v>
      </c>
      <c r="L16">
        <v>0</v>
      </c>
      <c r="M16">
        <v>20012</v>
      </c>
      <c r="N16">
        <v>21825</v>
      </c>
      <c r="O16">
        <v>0</v>
      </c>
      <c r="P16">
        <v>25020</v>
      </c>
      <c r="Q16">
        <v>0</v>
      </c>
      <c r="S16">
        <v>0</v>
      </c>
      <c r="T16">
        <v>28349</v>
      </c>
      <c r="U16">
        <v>0</v>
      </c>
    </row>
    <row r="17" spans="2:21" x14ac:dyDescent="0.3">
      <c r="H17">
        <v>0</v>
      </c>
      <c r="I17">
        <v>22073</v>
      </c>
      <c r="J17">
        <v>0</v>
      </c>
      <c r="L17">
        <v>0</v>
      </c>
      <c r="M17">
        <v>23420</v>
      </c>
      <c r="N17">
        <v>0</v>
      </c>
      <c r="O17">
        <v>0</v>
      </c>
      <c r="P17">
        <v>18832</v>
      </c>
      <c r="Q17">
        <v>0</v>
      </c>
      <c r="S17">
        <v>0</v>
      </c>
      <c r="T17">
        <v>20012</v>
      </c>
      <c r="U17">
        <v>0</v>
      </c>
    </row>
    <row r="18" spans="2:21" x14ac:dyDescent="0.3">
      <c r="H18">
        <v>0</v>
      </c>
      <c r="I18">
        <v>25020</v>
      </c>
      <c r="J18">
        <v>0</v>
      </c>
      <c r="L18">
        <v>0</v>
      </c>
      <c r="M18">
        <v>28349</v>
      </c>
      <c r="N18">
        <v>0</v>
      </c>
      <c r="O18">
        <v>0</v>
      </c>
      <c r="P18">
        <v>28444</v>
      </c>
      <c r="Q18">
        <v>0</v>
      </c>
      <c r="S18">
        <v>0</v>
      </c>
      <c r="T18">
        <v>29727</v>
      </c>
      <c r="U18">
        <v>0</v>
      </c>
    </row>
    <row r="19" spans="2:21" x14ac:dyDescent="0.3">
      <c r="B19" t="s">
        <v>220</v>
      </c>
      <c r="E19" t="s">
        <v>220</v>
      </c>
      <c r="H19">
        <v>0</v>
      </c>
      <c r="I19">
        <v>28444</v>
      </c>
      <c r="J19">
        <v>0</v>
      </c>
      <c r="L19">
        <v>0</v>
      </c>
      <c r="M19">
        <v>29727</v>
      </c>
      <c r="N19">
        <v>0</v>
      </c>
    </row>
    <row r="20" spans="2:21" ht="15" thickBot="1" x14ac:dyDescent="0.35"/>
    <row r="21" spans="2:21" ht="15" thickBot="1" x14ac:dyDescent="0.35">
      <c r="B21" t="s">
        <v>221</v>
      </c>
      <c r="E21" t="s">
        <v>246</v>
      </c>
      <c r="O21" s="92" t="s">
        <v>261</v>
      </c>
      <c r="P21" s="93" t="s">
        <v>257</v>
      </c>
      <c r="Q21" s="94" t="s">
        <v>242</v>
      </c>
    </row>
    <row r="22" spans="2:21" x14ac:dyDescent="0.3">
      <c r="N22" s="88" t="s">
        <v>262</v>
      </c>
      <c r="O22" s="61">
        <v>1</v>
      </c>
      <c r="P22">
        <v>812</v>
      </c>
      <c r="Q22">
        <v>1037</v>
      </c>
      <c r="R22" s="1">
        <f>Q22-P22+1</f>
        <v>226</v>
      </c>
      <c r="S22" s="16">
        <v>812</v>
      </c>
      <c r="T22" s="16">
        <v>1037</v>
      </c>
      <c r="U22" s="16">
        <v>226</v>
      </c>
    </row>
    <row r="23" spans="2:21" x14ac:dyDescent="0.3">
      <c r="N23" s="89"/>
      <c r="O23" s="91">
        <v>2</v>
      </c>
      <c r="P23">
        <v>4460</v>
      </c>
      <c r="Q23">
        <v>4644</v>
      </c>
      <c r="R23" s="1">
        <f t="shared" ref="R23:R50" si="0">Q23-P23+1</f>
        <v>185</v>
      </c>
      <c r="S23" s="16">
        <v>4460</v>
      </c>
      <c r="T23" s="16">
        <v>4644</v>
      </c>
      <c r="U23" s="16">
        <v>185</v>
      </c>
    </row>
    <row r="24" spans="2:21" x14ac:dyDescent="0.3">
      <c r="B24" t="s">
        <v>222</v>
      </c>
      <c r="E24" t="s">
        <v>222</v>
      </c>
      <c r="N24" s="89"/>
      <c r="O24" s="91">
        <v>3</v>
      </c>
      <c r="P24">
        <v>8543</v>
      </c>
      <c r="Q24">
        <v>8902</v>
      </c>
      <c r="R24" s="1">
        <f t="shared" si="0"/>
        <v>360</v>
      </c>
      <c r="S24" s="16">
        <v>8543</v>
      </c>
      <c r="T24" s="16">
        <v>8902</v>
      </c>
      <c r="U24" s="16">
        <v>360</v>
      </c>
    </row>
    <row r="25" spans="2:21" ht="15" thickBot="1" x14ac:dyDescent="0.35">
      <c r="N25" s="90"/>
      <c r="O25" s="59">
        <v>4</v>
      </c>
      <c r="P25">
        <v>9975</v>
      </c>
      <c r="Q25">
        <v>10108</v>
      </c>
      <c r="R25" s="1">
        <f t="shared" si="0"/>
        <v>134</v>
      </c>
      <c r="S25" s="16">
        <v>9975</v>
      </c>
      <c r="T25" s="16">
        <v>10108</v>
      </c>
      <c r="U25" s="16">
        <v>134</v>
      </c>
    </row>
    <row r="26" spans="2:21" x14ac:dyDescent="0.3">
      <c r="B26" t="s">
        <v>223</v>
      </c>
      <c r="E26" t="s">
        <v>247</v>
      </c>
      <c r="N26" s="88" t="s">
        <v>263</v>
      </c>
      <c r="O26" s="61">
        <v>5</v>
      </c>
      <c r="P26">
        <v>1044</v>
      </c>
      <c r="Q26">
        <v>1300</v>
      </c>
      <c r="R26" s="1">
        <f t="shared" si="0"/>
        <v>257</v>
      </c>
      <c r="S26" s="16">
        <v>1044</v>
      </c>
      <c r="T26" s="16">
        <v>1300</v>
      </c>
      <c r="U26" s="16">
        <v>257</v>
      </c>
    </row>
    <row r="27" spans="2:21" x14ac:dyDescent="0.3">
      <c r="N27" s="89"/>
      <c r="O27" s="91">
        <v>6</v>
      </c>
      <c r="P27">
        <v>2443</v>
      </c>
      <c r="Q27">
        <v>2648</v>
      </c>
      <c r="R27" s="1">
        <f t="shared" si="0"/>
        <v>206</v>
      </c>
      <c r="S27" s="16">
        <v>2443</v>
      </c>
      <c r="T27" s="16">
        <v>2648</v>
      </c>
      <c r="U27" s="16">
        <v>206</v>
      </c>
    </row>
    <row r="28" spans="2:21" x14ac:dyDescent="0.3">
      <c r="N28" s="89"/>
      <c r="O28" s="91">
        <v>7</v>
      </c>
      <c r="P28">
        <v>3579</v>
      </c>
      <c r="Q28">
        <v>3916</v>
      </c>
      <c r="R28" s="1">
        <f t="shared" si="0"/>
        <v>338</v>
      </c>
      <c r="S28" s="16">
        <v>3579</v>
      </c>
      <c r="T28" s="16">
        <v>3916</v>
      </c>
      <c r="U28" s="16">
        <v>338</v>
      </c>
    </row>
    <row r="29" spans="2:21" x14ac:dyDescent="0.3">
      <c r="B29" t="s">
        <v>224</v>
      </c>
      <c r="E29" t="s">
        <v>224</v>
      </c>
      <c r="N29" s="89"/>
      <c r="O29" s="91">
        <v>8</v>
      </c>
      <c r="P29">
        <v>5105</v>
      </c>
      <c r="Q29">
        <v>5406</v>
      </c>
      <c r="R29" s="1">
        <f t="shared" si="0"/>
        <v>302</v>
      </c>
      <c r="S29" s="16">
        <v>5105</v>
      </c>
      <c r="T29" s="16">
        <v>5406</v>
      </c>
      <c r="U29" s="16">
        <v>302</v>
      </c>
    </row>
    <row r="30" spans="2:21" x14ac:dyDescent="0.3">
      <c r="N30" s="89"/>
      <c r="O30" s="91">
        <v>9</v>
      </c>
      <c r="P30">
        <v>6923</v>
      </c>
      <c r="Q30">
        <v>7230</v>
      </c>
      <c r="R30" s="1">
        <f t="shared" si="0"/>
        <v>308</v>
      </c>
      <c r="S30" s="16">
        <v>6923</v>
      </c>
      <c r="T30" s="16">
        <v>7230</v>
      </c>
      <c r="U30" s="16">
        <v>308</v>
      </c>
    </row>
    <row r="31" spans="2:21" x14ac:dyDescent="0.3">
      <c r="B31" t="s">
        <v>225</v>
      </c>
      <c r="E31" t="s">
        <v>248</v>
      </c>
      <c r="N31" s="89"/>
      <c r="O31" s="91">
        <v>10</v>
      </c>
      <c r="P31">
        <v>8619</v>
      </c>
      <c r="Q31">
        <v>8945</v>
      </c>
      <c r="R31" s="1">
        <f t="shared" si="0"/>
        <v>327</v>
      </c>
      <c r="S31" s="16">
        <v>8619</v>
      </c>
      <c r="T31" s="16">
        <v>8945</v>
      </c>
      <c r="U31" s="16">
        <v>327</v>
      </c>
    </row>
    <row r="32" spans="2:21" x14ac:dyDescent="0.3">
      <c r="N32" s="89"/>
      <c r="O32" s="91">
        <v>11</v>
      </c>
      <c r="P32">
        <v>10944</v>
      </c>
      <c r="Q32">
        <v>11305</v>
      </c>
      <c r="R32" s="1">
        <f t="shared" si="0"/>
        <v>362</v>
      </c>
      <c r="S32" s="16">
        <v>10944</v>
      </c>
      <c r="T32" s="16">
        <v>11305</v>
      </c>
      <c r="U32" s="16">
        <v>362</v>
      </c>
    </row>
    <row r="33" spans="2:21" x14ac:dyDescent="0.3">
      <c r="N33" s="89"/>
      <c r="O33" s="91">
        <v>12</v>
      </c>
      <c r="P33">
        <v>13516</v>
      </c>
      <c r="Q33">
        <v>13961</v>
      </c>
      <c r="R33" s="1">
        <f t="shared" si="0"/>
        <v>446</v>
      </c>
      <c r="S33" s="16">
        <v>13516</v>
      </c>
      <c r="T33" s="16">
        <v>13961</v>
      </c>
      <c r="U33" s="16">
        <v>446</v>
      </c>
    </row>
    <row r="34" spans="2:21" x14ac:dyDescent="0.3">
      <c r="B34" t="s">
        <v>226</v>
      </c>
      <c r="E34" t="s">
        <v>226</v>
      </c>
      <c r="N34" s="89"/>
      <c r="O34" s="91">
        <v>13</v>
      </c>
      <c r="P34">
        <v>15744</v>
      </c>
      <c r="Q34">
        <v>16349</v>
      </c>
      <c r="R34" s="1">
        <f t="shared" si="0"/>
        <v>606</v>
      </c>
      <c r="S34" s="16">
        <v>15744</v>
      </c>
      <c r="T34" s="16">
        <v>16349</v>
      </c>
      <c r="U34" s="16">
        <v>606</v>
      </c>
    </row>
    <row r="35" spans="2:21" x14ac:dyDescent="0.3">
      <c r="N35" s="89"/>
      <c r="O35" s="91">
        <v>14</v>
      </c>
      <c r="P35">
        <v>18050</v>
      </c>
      <c r="Q35">
        <v>18757</v>
      </c>
      <c r="R35" s="1">
        <f t="shared" si="0"/>
        <v>708</v>
      </c>
      <c r="S35" s="16">
        <v>18050</v>
      </c>
      <c r="T35" s="16">
        <v>18757</v>
      </c>
      <c r="U35" s="16">
        <v>708</v>
      </c>
    </row>
    <row r="36" spans="2:21" x14ac:dyDescent="0.3">
      <c r="B36" t="s">
        <v>227</v>
      </c>
      <c r="E36" t="s">
        <v>249</v>
      </c>
      <c r="N36" s="89"/>
      <c r="O36" s="91">
        <v>15</v>
      </c>
      <c r="P36">
        <v>18832</v>
      </c>
      <c r="Q36">
        <v>20012</v>
      </c>
      <c r="R36" s="1">
        <f t="shared" si="0"/>
        <v>1181</v>
      </c>
      <c r="S36" s="16">
        <v>22073</v>
      </c>
      <c r="T36" s="16">
        <v>23420</v>
      </c>
      <c r="U36" s="16">
        <v>1181</v>
      </c>
    </row>
    <row r="37" spans="2:21" x14ac:dyDescent="0.3">
      <c r="N37" s="89"/>
      <c r="O37" s="91">
        <v>16</v>
      </c>
      <c r="P37">
        <v>22073</v>
      </c>
      <c r="Q37">
        <v>23420</v>
      </c>
      <c r="R37" s="1">
        <f t="shared" si="0"/>
        <v>1348</v>
      </c>
      <c r="S37" s="16">
        <v>25020</v>
      </c>
      <c r="T37" s="16">
        <v>28349</v>
      </c>
      <c r="U37" s="16">
        <v>1348</v>
      </c>
    </row>
    <row r="38" spans="2:21" x14ac:dyDescent="0.3">
      <c r="N38" s="89"/>
      <c r="O38" s="91">
        <v>17</v>
      </c>
      <c r="P38">
        <v>25020</v>
      </c>
      <c r="Q38">
        <v>28349</v>
      </c>
      <c r="R38" s="1">
        <f t="shared" si="0"/>
        <v>3330</v>
      </c>
      <c r="S38" s="16">
        <v>18832</v>
      </c>
      <c r="T38" s="16">
        <v>20012</v>
      </c>
      <c r="U38" s="16">
        <v>3330</v>
      </c>
    </row>
    <row r="39" spans="2:21" ht="15" thickBot="1" x14ac:dyDescent="0.35">
      <c r="B39" t="s">
        <v>228</v>
      </c>
      <c r="E39" t="s">
        <v>228</v>
      </c>
      <c r="N39" s="95"/>
      <c r="O39" s="96">
        <v>18</v>
      </c>
      <c r="P39">
        <v>28444</v>
      </c>
      <c r="Q39">
        <v>29727</v>
      </c>
      <c r="R39" s="1">
        <f t="shared" si="0"/>
        <v>1284</v>
      </c>
      <c r="S39" s="16">
        <v>28444</v>
      </c>
      <c r="T39" s="16">
        <v>29727</v>
      </c>
      <c r="U39" s="16">
        <v>1284</v>
      </c>
    </row>
    <row r="40" spans="2:21" x14ac:dyDescent="0.3">
      <c r="N40" s="88" t="s">
        <v>264</v>
      </c>
      <c r="O40" s="61">
        <v>19</v>
      </c>
      <c r="P40">
        <v>1409</v>
      </c>
      <c r="Q40">
        <v>1539</v>
      </c>
      <c r="R40" s="1">
        <f t="shared" si="0"/>
        <v>131</v>
      </c>
      <c r="S40" s="16">
        <v>1409</v>
      </c>
      <c r="T40" s="16">
        <v>1539</v>
      </c>
      <c r="U40" s="16">
        <v>131</v>
      </c>
    </row>
    <row r="41" spans="2:21" x14ac:dyDescent="0.3">
      <c r="B41" t="s">
        <v>229</v>
      </c>
      <c r="E41" t="s">
        <v>250</v>
      </c>
      <c r="N41" s="89"/>
      <c r="O41" s="91">
        <v>20</v>
      </c>
      <c r="P41">
        <v>2794</v>
      </c>
      <c r="Q41">
        <v>2943</v>
      </c>
      <c r="R41" s="1">
        <f t="shared" si="0"/>
        <v>150</v>
      </c>
      <c r="S41" s="16">
        <v>2794</v>
      </c>
      <c r="T41" s="16">
        <v>2943</v>
      </c>
      <c r="U41" s="16">
        <v>150</v>
      </c>
    </row>
    <row r="42" spans="2:21" x14ac:dyDescent="0.3">
      <c r="N42" s="89"/>
      <c r="O42" s="91">
        <v>21</v>
      </c>
      <c r="P42">
        <v>4056</v>
      </c>
      <c r="Q42">
        <v>4212</v>
      </c>
      <c r="R42" s="1">
        <f t="shared" si="0"/>
        <v>157</v>
      </c>
      <c r="S42" s="16">
        <v>4056</v>
      </c>
      <c r="T42" s="16">
        <v>4212</v>
      </c>
      <c r="U42" s="16">
        <v>157</v>
      </c>
    </row>
    <row r="43" spans="2:21" x14ac:dyDescent="0.3">
      <c r="N43" s="89"/>
      <c r="O43" s="91">
        <v>22</v>
      </c>
      <c r="P43">
        <v>5503</v>
      </c>
      <c r="Q43">
        <v>5669</v>
      </c>
      <c r="R43" s="1">
        <f t="shared" si="0"/>
        <v>167</v>
      </c>
      <c r="S43" s="16">
        <v>5503</v>
      </c>
      <c r="T43" s="16">
        <v>5669</v>
      </c>
      <c r="U43" s="16">
        <v>167</v>
      </c>
    </row>
    <row r="44" spans="2:21" x14ac:dyDescent="0.3">
      <c r="B44" t="s">
        <v>230</v>
      </c>
      <c r="E44" t="s">
        <v>230</v>
      </c>
      <c r="N44" s="89"/>
      <c r="O44" s="91">
        <v>23</v>
      </c>
      <c r="P44">
        <v>7521</v>
      </c>
      <c r="Q44">
        <v>7714</v>
      </c>
      <c r="R44" s="1">
        <f t="shared" si="0"/>
        <v>194</v>
      </c>
      <c r="S44" s="16">
        <v>7521</v>
      </c>
      <c r="T44" s="16">
        <v>7714</v>
      </c>
      <c r="U44" s="16">
        <v>194</v>
      </c>
    </row>
    <row r="45" spans="2:21" x14ac:dyDescent="0.3">
      <c r="N45" s="89"/>
      <c r="O45" s="91">
        <v>24</v>
      </c>
      <c r="P45">
        <v>9611</v>
      </c>
      <c r="Q45">
        <v>9849</v>
      </c>
      <c r="R45" s="1">
        <f t="shared" si="0"/>
        <v>239</v>
      </c>
      <c r="S45" s="1">
        <v>9611</v>
      </c>
      <c r="T45" s="16">
        <v>9849</v>
      </c>
      <c r="U45" s="16">
        <v>239</v>
      </c>
    </row>
    <row r="46" spans="2:21" x14ac:dyDescent="0.3">
      <c r="B46" t="s">
        <v>231</v>
      </c>
      <c r="E46" t="s">
        <v>251</v>
      </c>
      <c r="N46" s="89"/>
      <c r="O46" s="91">
        <v>25</v>
      </c>
      <c r="P46">
        <v>11748</v>
      </c>
      <c r="Q46">
        <v>12049</v>
      </c>
      <c r="R46" s="1">
        <f t="shared" si="0"/>
        <v>302</v>
      </c>
      <c r="S46" s="16">
        <v>11748</v>
      </c>
      <c r="T46" s="16">
        <v>12049</v>
      </c>
      <c r="U46" s="16">
        <v>302</v>
      </c>
    </row>
    <row r="47" spans="2:21" x14ac:dyDescent="0.3">
      <c r="N47" s="89"/>
      <c r="O47" s="91">
        <v>26</v>
      </c>
      <c r="P47">
        <v>17072</v>
      </c>
      <c r="Q47">
        <v>14782</v>
      </c>
      <c r="R47" s="1">
        <f t="shared" si="0"/>
        <v>-2289</v>
      </c>
      <c r="S47" s="16">
        <v>14072</v>
      </c>
      <c r="T47" s="16">
        <v>14782</v>
      </c>
      <c r="U47" s="16">
        <v>711</v>
      </c>
    </row>
    <row r="48" spans="2:21" x14ac:dyDescent="0.3">
      <c r="N48" s="89"/>
      <c r="O48" s="91">
        <v>27</v>
      </c>
      <c r="P48">
        <v>16026</v>
      </c>
      <c r="Q48">
        <v>16526</v>
      </c>
      <c r="R48" s="1">
        <f t="shared" si="0"/>
        <v>501</v>
      </c>
      <c r="S48" s="16">
        <v>16026</v>
      </c>
      <c r="T48" s="16">
        <v>16526</v>
      </c>
      <c r="U48" s="16">
        <v>501</v>
      </c>
    </row>
    <row r="49" spans="2:21" x14ac:dyDescent="0.3">
      <c r="B49" t="s">
        <v>232</v>
      </c>
      <c r="E49" t="s">
        <v>232</v>
      </c>
      <c r="N49" s="89"/>
      <c r="O49" s="91">
        <v>28</v>
      </c>
      <c r="P49">
        <v>18049</v>
      </c>
      <c r="Q49">
        <v>18779</v>
      </c>
      <c r="R49" s="1">
        <f t="shared" si="0"/>
        <v>731</v>
      </c>
      <c r="S49" s="16">
        <v>18049</v>
      </c>
      <c r="T49" s="16">
        <v>18779</v>
      </c>
      <c r="U49" s="16">
        <v>731</v>
      </c>
    </row>
    <row r="50" spans="2:21" ht="15" thickBot="1" x14ac:dyDescent="0.35">
      <c r="N50" s="90"/>
      <c r="O50" s="59">
        <v>29</v>
      </c>
      <c r="P50">
        <v>20751</v>
      </c>
      <c r="Q50">
        <v>21825</v>
      </c>
      <c r="R50" s="1">
        <f t="shared" si="0"/>
        <v>1075</v>
      </c>
      <c r="S50" s="16">
        <v>20751</v>
      </c>
      <c r="T50" s="16">
        <v>21825</v>
      </c>
      <c r="U50" s="16">
        <v>1075</v>
      </c>
    </row>
    <row r="51" spans="2:21" x14ac:dyDescent="0.3">
      <c r="B51" t="s">
        <v>233</v>
      </c>
      <c r="E51" t="s">
        <v>252</v>
      </c>
    </row>
    <row r="54" spans="2:21" x14ac:dyDescent="0.3">
      <c r="B54" t="s">
        <v>234</v>
      </c>
      <c r="E54" t="s">
        <v>234</v>
      </c>
    </row>
    <row r="56" spans="2:21" x14ac:dyDescent="0.3">
      <c r="B56" t="s">
        <v>235</v>
      </c>
      <c r="E56" t="s">
        <v>253</v>
      </c>
    </row>
    <row r="59" spans="2:21" x14ac:dyDescent="0.3">
      <c r="B59" t="s">
        <v>236</v>
      </c>
      <c r="E59" t="s">
        <v>236</v>
      </c>
    </row>
    <row r="61" spans="2:21" x14ac:dyDescent="0.3">
      <c r="B61" t="s">
        <v>237</v>
      </c>
      <c r="E61" t="s">
        <v>254</v>
      </c>
    </row>
    <row r="64" spans="2:21" x14ac:dyDescent="0.3">
      <c r="B64" t="s">
        <v>238</v>
      </c>
      <c r="E64" t="s">
        <v>238</v>
      </c>
    </row>
    <row r="66" spans="2:5" x14ac:dyDescent="0.3">
      <c r="B66" t="s">
        <v>239</v>
      </c>
      <c r="E66" t="s">
        <v>255</v>
      </c>
    </row>
    <row r="69" spans="2:5" x14ac:dyDescent="0.3">
      <c r="B69" t="s">
        <v>240</v>
      </c>
      <c r="E69" t="s">
        <v>240</v>
      </c>
    </row>
    <row r="71" spans="2:5" x14ac:dyDescent="0.3">
      <c r="B71" t="s">
        <v>241</v>
      </c>
      <c r="E71" t="s">
        <v>256</v>
      </c>
    </row>
  </sheetData>
  <mergeCells count="3">
    <mergeCell ref="N22:N25"/>
    <mergeCell ref="N26:N39"/>
    <mergeCell ref="N40:N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dupont</dc:creator>
  <cp:lastModifiedBy>mathieu dupont</cp:lastModifiedBy>
  <cp:revision>0</cp:revision>
  <dcterms:created xsi:type="dcterms:W3CDTF">2016-06-16T17:48:35Z</dcterms:created>
  <dcterms:modified xsi:type="dcterms:W3CDTF">2018-04-05T22:24:09Z</dcterms:modified>
  <dc:language>en-US</dc:language>
</cp:coreProperties>
</file>