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<sst xmlns="http://schemas.openxmlformats.org/spreadsheetml/2006/main" count="141" uniqueCount="89">
  <si>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</si>
  <si>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</si>
  <si>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</si>
  <si>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</si>
  <si>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</si>
  <si>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</si>
  <si>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</si>
  <si>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</si>
  <si>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</si>
  <si>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</si>
  <si>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</si>
  <si>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</si>
  <si>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</si>
  <si>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</si>
  <si>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</si>
  <si>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</si>
  <si>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</si>
  <si>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</si>
  <si>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</si>
  <si>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</si>
  <si>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</si>
  <si>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</si>
  <si>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</si>
  <si>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</si>
  <si>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</si>
  <si>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</si>
  <si>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</si>
  <si>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</si>
  <si>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</si>
  <si>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</si>
  <si>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</si>
  <si>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</si>
  <si>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</si>
  <si>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</si>
  <si>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</si>
  <si>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</si>
  <si>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</si>
  <si>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</si>
  <si>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</si>
  <si>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</si>
  <si>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</si>
  <si>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</si>
  <si>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</si>
  <si>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</si>
  <si>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</si>
  <si>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https://www.sparkfun.com/products/10571</t>
  </si>
  <si>
    <t>PRT-10571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</si>
  <si>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</si>
  <si>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</si>
  <si>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</si>
  <si>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</si>
  <si>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</si>
  <si>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</si>
  <si>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</si>
  <si>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</si>
  <si>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</si>
  <si>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</si>
  <si>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40-Pin 0.1" Through Hole Header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</si>
  <si>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</si>
  <si>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</si>
  <si>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</si>
  <si>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Jumper Wires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</si>
  <si>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</si>
  <si>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</si>
  <si>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</si>
  <si>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</si>
  <si>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</si>
  <si>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</si>
  <si>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</si>
  <si>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</si>
  <si>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</si>
  <si>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</si>
  <si>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</si>
  <si>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</si>
  <si>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</si>
  <si>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594-5063JD270R0F</t>
  </si>
  <si>
    <t>Cost/Part</t>
  </si>
  <si>
    <t>0207</t>
  </si>
  <si>
    <t>http://www.mouser.com/ProductDetail/Vishay-Beyschlag/MBA02040C2700FC100/?qs=sGAEpiMZZMsPqMdJzcrNwh8o%2ffOfPMK399V4azr1c3I%3d</t>
  </si>
  <si>
    <t>3.3V supply, 2V voltage drop, 5mA forward current. For red LED. Check package size</t>
  </si>
  <si>
    <t>594-5063JD220R0F</t>
  </si>
  <si>
    <t>http://www.mouser.com/ProductDetail/Vishay-BC-Components/MBA02040C2200FC100/?qs=sGAEpiMZZMsPqMdJzcrNwjHuaZ59ATdsAyWvarnMzXw%3d</t>
  </si>
  <si>
    <t>Battery voltage divider resistors</t>
  </si>
  <si>
    <t>Real Time Clock</t>
  </si>
  <si>
    <t>DS3231</t>
  </si>
  <si>
    <t>Adafruit</t>
  </si>
  <si>
    <t>https://www.adafruit.com/product/3013</t>
  </si>
  <si>
    <t>Backup Battery</t>
  </si>
  <si>
    <t>CR1220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</si>
</sst>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8" fontId="0" fillId="0" borderId="4" xfId="0" applyNumberFormat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E8" sqref="E8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9.664062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86.1640625" bestFit="1" customWidth="1"/>
    <col min="15" max="15" width="34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/>
      <c r="M1" s="30"/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</row>
    <row r="5" spans="1:15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52</v>
      </c>
      <c r="L5" s="3" t="s">
        <v>18</v>
      </c>
      <c r="M5" s="29" t="s">
        <v>18</v>
      </c>
      <c r="N5" s="19" t="s">
        <v>53</v>
      </c>
      <c r="O5" s="44" t="s">
        <v>54</v>
      </c>
    </row>
    <row r="6" spans="1:15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</row>
    <row r="7" spans="1:15" x14ac:dyDescent="0.2">
      <c r="A7" s="2"/>
      <c r="B7" s="25" t="s">
        <v>83</v>
      </c>
      <c r="C7" s="25" t="s">
        <v>84</v>
      </c>
      <c r="D7" s="4">
        <v>1</v>
      </c>
      <c r="E7" s="38">
        <v>13.95</v>
      </c>
      <c r="F7" s="26">
        <f t="shared" si="0"/>
        <v>13.95</v>
      </c>
      <c r="G7" s="55">
        <v>12.56</v>
      </c>
      <c r="H7" s="20">
        <f t="shared" si="1"/>
        <v>125.60000000000001</v>
      </c>
      <c r="I7" s="55">
        <v>12.56</v>
      </c>
      <c r="J7" s="20">
        <f t="shared" si="2"/>
        <v>314</v>
      </c>
      <c r="K7" s="2" t="s">
        <v>85</v>
      </c>
      <c r="L7" s="3">
        <v>3013</v>
      </c>
      <c r="M7" s="32" t="s">
        <v>30</v>
      </c>
      <c r="N7" s="19" t="s">
        <v>86</v>
      </c>
      <c r="O7" s="44"/>
    </row>
    <row r="8" spans="1:15" x14ac:dyDescent="0.2">
      <c r="A8" s="2"/>
      <c r="B8" s="25" t="s">
        <v>87</v>
      </c>
      <c r="C8" s="25" t="s">
        <v>88</v>
      </c>
      <c r="D8" s="4">
        <v>1</v>
      </c>
      <c r="E8" s="38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/>
      <c r="D9" s="4"/>
      <c r="E9" s="38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4"/>
    </row>
    <row r="10" spans="1:15" x14ac:dyDescent="0.2">
      <c r="A10" s="2"/>
      <c r="B10" s="3"/>
      <c r="C10" s="25"/>
      <c r="D10" s="4"/>
      <c r="E10" s="38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4"/>
    </row>
    <row r="11" spans="1:15" x14ac:dyDescent="0.2">
      <c r="A11" s="2"/>
      <c r="B11" s="25"/>
      <c r="C11" s="25"/>
      <c r="D11" s="4"/>
      <c r="E11" s="38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4"/>
    </row>
    <row r="12" spans="1:15" x14ac:dyDescent="0.2">
      <c r="A12" s="2"/>
      <c r="B12" s="34"/>
      <c r="C12" s="25"/>
      <c r="D12" s="4"/>
      <c r="E12" s="38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4"/>
    </row>
    <row r="13" spans="1:15" x14ac:dyDescent="0.2">
      <c r="A13" s="2"/>
      <c r="B13" s="25"/>
      <c r="C13" s="25"/>
      <c r="D13" s="4"/>
      <c r="E13" s="38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4"/>
    </row>
    <row r="14" spans="1:15" x14ac:dyDescent="0.2">
      <c r="A14" s="2"/>
      <c r="B14" s="25"/>
      <c r="C14" s="25"/>
      <c r="D14" s="4"/>
      <c r="E14" s="38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41.599999999999994</v>
      </c>
      <c r="G31" s="24" t="s">
        <v>15</v>
      </c>
      <c r="H31" s="24">
        <f>SUM(H4:H30)</f>
        <v>402.1</v>
      </c>
      <c r="I31" s="24" t="s">
        <v>15</v>
      </c>
      <c r="J31" s="24">
        <f>SUM(J4:J30)</f>
        <v>1005.25</v>
      </c>
      <c r="M31" s="30"/>
    </row>
    <row r="32" spans="1:15" x14ac:dyDescent="0.2">
      <c r="E32" t="s">
        <v>16</v>
      </c>
      <c r="F32" s="24">
        <f>F31</f>
        <v>41.599999999999994</v>
      </c>
      <c r="G32" t="s">
        <v>16</v>
      </c>
      <c r="H32" s="35">
        <f>H31/10</f>
        <v>40.21</v>
      </c>
      <c r="I32" t="s">
        <v>16</v>
      </c>
      <c r="J32" s="35">
        <f>J31/25</f>
        <v>40.21</v>
      </c>
      <c r="M32" s="30"/>
    </row>
  </sheetData>
  <mergeCells count="7"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H1" workbookViewId="0">
      <selection activeCell="N22" sqref="N22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28" style="30" bestFit="1" customWidth="1"/>
    <col min="14" max="14" width="130.33203125" bestFit="1" customWidth="1"/>
    <col min="15" max="15" width="83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 t="s">
        <v>48</v>
      </c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/>
      <c r="C4" s="9" t="s">
        <v>47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49</v>
      </c>
      <c r="M4" s="29" t="s">
        <v>18</v>
      </c>
      <c r="N4" s="19" t="s">
        <v>50</v>
      </c>
      <c r="O4" s="43" t="s">
        <v>51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/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0.75</v>
      </c>
      <c r="F8" s="26">
        <f t="shared" si="4"/>
        <v>0.75</v>
      </c>
      <c r="G8" s="21">
        <v>0.75</v>
      </c>
      <c r="H8" s="20">
        <f t="shared" si="3"/>
        <v>7.5</v>
      </c>
      <c r="I8" s="21">
        <v>0.71</v>
      </c>
      <c r="J8" s="20">
        <f t="shared" si="5"/>
        <v>17.75</v>
      </c>
      <c r="K8" s="2" t="s">
        <v>19</v>
      </c>
      <c r="L8" s="3" t="s">
        <v>46</v>
      </c>
      <c r="M8" s="32" t="s">
        <v>18</v>
      </c>
      <c r="N8" s="19" t="s">
        <v>45</v>
      </c>
      <c r="O8" s="44"/>
    </row>
    <row r="9" spans="1:15" x14ac:dyDescent="0.2">
      <c r="A9" s="2"/>
      <c r="B9" s="3"/>
      <c r="C9" s="25" t="s">
        <v>55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56</v>
      </c>
      <c r="M9" s="32" t="s">
        <v>57</v>
      </c>
      <c r="N9" s="19" t="s">
        <v>58</v>
      </c>
      <c r="O9" s="44" t="s">
        <v>59</v>
      </c>
    </row>
    <row r="10" spans="1:15" x14ac:dyDescent="0.2">
      <c r="A10" s="2"/>
      <c r="B10" s="3"/>
      <c r="C10" s="25" t="s">
        <v>62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63</v>
      </c>
      <c r="L10" s="3" t="s">
        <v>64</v>
      </c>
      <c r="M10" s="32" t="s">
        <v>65</v>
      </c>
      <c r="N10" s="19" t="s">
        <v>66</v>
      </c>
      <c r="O10" s="44" t="s">
        <v>71</v>
      </c>
    </row>
    <row r="11" spans="1:15" x14ac:dyDescent="0.2">
      <c r="A11" s="2"/>
      <c r="B11" s="25"/>
      <c r="C11" s="25" t="s">
        <v>67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63</v>
      </c>
      <c r="L11" s="3" t="s">
        <v>68</v>
      </c>
      <c r="M11" s="32" t="s">
        <v>65</v>
      </c>
      <c r="N11" s="19" t="s">
        <v>69</v>
      </c>
      <c r="O11" s="44" t="s">
        <v>72</v>
      </c>
    </row>
    <row r="12" spans="1:15" x14ac:dyDescent="0.2">
      <c r="A12" s="2"/>
      <c r="B12" s="34"/>
      <c r="C12" s="25" t="s">
        <v>70</v>
      </c>
      <c r="D12" s="4">
        <v>1</v>
      </c>
      <c r="E12" s="38">
        <v>0.13</v>
      </c>
      <c r="F12" s="26">
        <f t="shared" si="4"/>
        <v>0.13</v>
      </c>
      <c r="G12" s="21">
        <v>0.13</v>
      </c>
      <c r="H12" s="20">
        <f t="shared" si="3"/>
        <v>1.3</v>
      </c>
      <c r="I12" s="21">
        <v>0.13</v>
      </c>
      <c r="J12" s="20">
        <f t="shared" si="5"/>
        <v>3.25</v>
      </c>
      <c r="K12" s="2" t="s">
        <v>63</v>
      </c>
      <c r="L12" s="3" t="s">
        <v>75</v>
      </c>
      <c r="M12" s="29" t="s">
        <v>77</v>
      </c>
      <c r="N12" s="19" t="s">
        <v>78</v>
      </c>
      <c r="O12" s="44" t="s">
        <v>79</v>
      </c>
    </row>
    <row r="13" spans="1:15" x14ac:dyDescent="0.2">
      <c r="A13" s="2"/>
      <c r="B13" s="25"/>
      <c r="C13" s="25" t="s">
        <v>73</v>
      </c>
      <c r="D13" s="4">
        <v>1</v>
      </c>
      <c r="E13" s="38">
        <v>0.12</v>
      </c>
      <c r="F13" s="26">
        <f t="shared" si="4"/>
        <v>0.12</v>
      </c>
      <c r="G13" s="21">
        <v>0.12</v>
      </c>
      <c r="H13" s="20">
        <f t="shared" si="3"/>
        <v>1.2</v>
      </c>
      <c r="I13" s="21">
        <v>0.12</v>
      </c>
      <c r="J13" s="20">
        <f t="shared" si="5"/>
        <v>3</v>
      </c>
      <c r="K13" s="2" t="s">
        <v>63</v>
      </c>
      <c r="L13" s="3" t="s">
        <v>80</v>
      </c>
      <c r="M13" s="29" t="s">
        <v>77</v>
      </c>
      <c r="N13" s="19" t="s">
        <v>81</v>
      </c>
      <c r="O13" s="44" t="s">
        <v>74</v>
      </c>
    </row>
    <row r="14" spans="1:15" x14ac:dyDescent="0.2">
      <c r="A14" s="2"/>
      <c r="B14" s="25"/>
      <c r="C14" s="25"/>
      <c r="D14" s="4"/>
      <c r="E14" s="38"/>
      <c r="F14" s="26">
        <f t="shared" si="4"/>
        <v>0</v>
      </c>
      <c r="G14" s="21"/>
      <c r="H14" s="20">
        <f t="shared" si="3"/>
        <v>0</v>
      </c>
      <c r="I14" s="21"/>
      <c r="J14" s="20">
        <f t="shared" si="5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4"/>
        <v>0</v>
      </c>
      <c r="G15" s="21"/>
      <c r="H15" s="20">
        <f t="shared" si="3"/>
        <v>0</v>
      </c>
      <c r="I15" s="21"/>
      <c r="J15" s="20">
        <f t="shared" si="5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4"/>
        <v>0</v>
      </c>
      <c r="G16" s="21"/>
      <c r="H16" s="20">
        <f t="shared" si="3"/>
        <v>0</v>
      </c>
      <c r="I16" s="21"/>
      <c r="J16" s="20">
        <f t="shared" si="5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16.46</v>
      </c>
      <c r="G31" s="24" t="s">
        <v>15</v>
      </c>
      <c r="H31" s="24">
        <f>SUM(H4:H30)</f>
        <v>158.55000000000001</v>
      </c>
      <c r="I31" s="24" t="s">
        <v>15</v>
      </c>
      <c r="J31" s="24">
        <f>SUM(J4:J30)</f>
        <v>372.875</v>
      </c>
    </row>
    <row r="32" spans="1:15" x14ac:dyDescent="0.2">
      <c r="E32" t="s">
        <v>16</v>
      </c>
      <c r="F32" s="24">
        <f>F31</f>
        <v>16.46</v>
      </c>
      <c r="G32" t="s">
        <v>16</v>
      </c>
      <c r="H32" s="35">
        <f>H31/10</f>
        <v>15.855</v>
      </c>
      <c r="I32" t="s">
        <v>16</v>
      </c>
      <c r="J32" s="35">
        <f>J31/25</f>
        <v>14.914999999999999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  <ignoredErrors>
    <ignoredError sqref="M12:M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2016-02-25T02:37:06Z</dcterms:modified>
</cp:coreProperties>
</file>