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 xr2:uid="{00000000-000D-0000-FFFF-FFFF00000000}"/>
  </bookViews>
  <sheets>
    <sheet name="契約レポート" sheetId="1" r:id="rId1"/>
  </sheets>
  <externalReferences>
    <externalReference r:id="rId2"/>
  </externalReferences>
  <definedNames>
    <definedName name="_xlnm.Print_Area" localSheetId="0">契約レポート!$A$1:$AM$73</definedName>
    <definedName name="ありなし">[1]ダウンリスト!$L$1:$L$3</definedName>
    <definedName name="スキル">[1]ダウンリスト!$R$1:$R$4</definedName>
    <definedName name="下限時間">[1]ダウンリスト!$F$1:$F$7</definedName>
    <definedName name="会話">[1]ダウンリスト!$S$1:$S$3</definedName>
    <definedName name="還元率">[1]ダウンリスト!$X$1:$X$4</definedName>
    <definedName name="客先契約">[1]ダウンリスト!$Y$1:$Y$14</definedName>
    <definedName name="勤態">[1]ダウンリスト!$T$1:$T$4</definedName>
    <definedName name="契約形態">[1]ダウンリスト!$B$1:$B$5</definedName>
    <definedName name="契約種類">[1]ダウンリスト!$A$1:$A$3</definedName>
    <definedName name="契約終了状況">[1]ダウンリスト!$D$1:$D$3</definedName>
    <definedName name="計算方法">[1]ダウンリスト!$C$1:$C$8</definedName>
    <definedName name="雇用保険受給">[1]ダウンリスト!$N$1:$N$3</definedName>
    <definedName name="交代要員">[1]ダウンリスト!$O$1:$O$3</definedName>
    <definedName name="今後の対応">[1]ダウンリスト!$Q$1:$Q$4</definedName>
    <definedName name="今野の対応">[1]ダウンリスト!#REF!</definedName>
    <definedName name="支払い日">[1]ダウンリスト!$K$1:$K$5</definedName>
    <definedName name="時間刻み">[1]ダウンリスト!$H$1:$H$6</definedName>
    <definedName name="受給対象者">[1]ダウンリスト!$M$1:$M$3</definedName>
    <definedName name="終了理由">[1]ダウンリスト!$P$1:$P$13</definedName>
    <definedName name="消費税区分">[1]ダウンリスト!$E$1:$E$4</definedName>
    <definedName name="上限時間">[1]ダウンリスト!$G$1:$G$7</definedName>
    <definedName name="新HALｴﾝｼﾞﾆｱﾘｽﾄ">[1]ダウンリスト!$V$1:$V$3</definedName>
    <definedName name="新規or継続">[1]ダウンリスト!#REF!</definedName>
    <definedName name="性格">[1]ダウンリスト!$U$1:$U$5</definedName>
    <definedName name="請求ｻｲﾄﾞ">[1]ダウンリスト!#REF!</definedName>
    <definedName name="請求ｻｲﾄﾞ支払日">[1]ダウンリスト!$J$1:$J$8</definedName>
    <definedName name="他社決定時の案件内容確認">[1]ダウンリスト!$W$1:$W$3</definedName>
    <definedName name="締め">[1]ダウンリスト!$I$1:$I$3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1" l="1"/>
  <c r="BH2" i="1"/>
  <c r="BB3" i="1"/>
  <c r="BH3" i="1"/>
  <c r="BB4" i="1"/>
  <c r="BH4" i="1"/>
  <c r="O8" i="1"/>
  <c r="O7" i="1" s="1"/>
  <c r="Z10" i="1"/>
  <c r="BB11" i="1"/>
  <c r="BH11" i="1"/>
  <c r="BB12" i="1"/>
  <c r="BH12" i="1"/>
  <c r="Z22" i="1" s="1"/>
  <c r="W13" i="1"/>
  <c r="AE13" i="1"/>
  <c r="BB13" i="1"/>
  <c r="BH13" i="1"/>
  <c r="Z14" i="1"/>
  <c r="Z15" i="1"/>
  <c r="Z18" i="1"/>
  <c r="AG18" i="1"/>
  <c r="Z19" i="1"/>
  <c r="AG19" i="1"/>
  <c r="Z20" i="1"/>
  <c r="AG20" i="1"/>
  <c r="BN11" i="1" s="1"/>
  <c r="Z21" i="1"/>
  <c r="AG21" i="1"/>
  <c r="N22" i="1"/>
  <c r="N23" i="1"/>
  <c r="Z23" i="1"/>
  <c r="Z24" i="1"/>
  <c r="Z30" i="1" s="1"/>
  <c r="AG24" i="1"/>
  <c r="AG31" i="1" s="1"/>
  <c r="Z25" i="1"/>
  <c r="AG25" i="1"/>
  <c r="AR25" i="1"/>
  <c r="Z26" i="1"/>
  <c r="AG26" i="1"/>
  <c r="G27" i="1"/>
  <c r="Z27" i="1" s="1"/>
  <c r="G28" i="1"/>
  <c r="Z28" i="1"/>
  <c r="AG28" i="1"/>
  <c r="G29" i="1"/>
  <c r="AG29" i="1" s="1"/>
  <c r="Z29" i="1"/>
  <c r="G30" i="1"/>
  <c r="AG30" i="1"/>
  <c r="AR30" i="1"/>
  <c r="G31" i="1"/>
  <c r="Z31" i="1"/>
  <c r="Z32" i="1"/>
  <c r="Z39" i="1" s="1"/>
  <c r="AG32" i="1"/>
  <c r="AG39" i="1" s="1"/>
  <c r="Z33" i="1"/>
  <c r="AG33" i="1"/>
  <c r="Z34" i="1"/>
  <c r="AG34" i="1"/>
  <c r="G35" i="1"/>
  <c r="G36" i="1"/>
  <c r="AG36" i="1" s="1"/>
  <c r="Z36" i="1"/>
  <c r="G37" i="1"/>
  <c r="Z37" i="1"/>
  <c r="AG37" i="1"/>
  <c r="G38" i="1"/>
  <c r="AG38" i="1"/>
  <c r="G39" i="1"/>
  <c r="A43" i="1"/>
  <c r="T43" i="1"/>
  <c r="AF43" i="1"/>
  <c r="T44" i="1"/>
  <c r="X44" i="1"/>
  <c r="AG27" i="1" l="1"/>
  <c r="BN12" i="1"/>
  <c r="AG22" i="1" s="1"/>
  <c r="BN4" i="1"/>
  <c r="BN13" i="1"/>
  <c r="Z38" i="1"/>
  <c r="BN3" i="1"/>
  <c r="AG23" i="1" s="1"/>
  <c r="B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㈱HAL</author>
  </authors>
  <commentList>
    <comment ref="AG8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㈱HAL
半角ｶﾀｶﾅ入力</t>
        </r>
      </text>
    </comment>
    <comment ref="AE1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半角ｶﾀｶﾅ入力
</t>
        </r>
      </text>
    </comment>
    <comment ref="AJ13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イレギュラー処理の場合は、フォーマットはイレギュラー処理用で対応すること</t>
        </r>
      </text>
    </comment>
    <comment ref="AG16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正社員、契約社員の場合は、②本人名目給与への記載は、必須</t>
        </r>
      </text>
    </comment>
    <comment ref="T43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正：欠勤控除対象の有無
契：有給対象の有無</t>
        </r>
      </text>
    </comment>
  </commentList>
</comments>
</file>

<file path=xl/sharedStrings.xml><?xml version="1.0" encoding="utf-8"?>
<sst xmlns="http://schemas.openxmlformats.org/spreadsheetml/2006/main" count="186" uniqueCount="101">
  <si>
    <t>無</t>
    <rPh sb="0" eb="1">
      <t>ナシ</t>
    </rPh>
    <phoneticPr fontId="3"/>
  </si>
  <si>
    <t>注文請書</t>
    <rPh sb="0" eb="2">
      <t>チュウモン</t>
    </rPh>
    <rPh sb="2" eb="4">
      <t>ウケショ</t>
    </rPh>
    <phoneticPr fontId="3"/>
  </si>
  <si>
    <t>注文書</t>
    <rPh sb="0" eb="3">
      <t>チュウモンショ</t>
    </rPh>
    <phoneticPr fontId="3"/>
  </si>
  <si>
    <t>見積書</t>
    <rPh sb="0" eb="3">
      <t>ミツモリショ</t>
    </rPh>
    <phoneticPr fontId="3"/>
  </si>
  <si>
    <t>○</t>
  </si>
  <si>
    <t>有</t>
    <rPh sb="0" eb="1">
      <t>アリ</t>
    </rPh>
    <phoneticPr fontId="3"/>
  </si>
  <si>
    <t>翌々月11日</t>
    <rPh sb="0" eb="2">
      <t>ヨクヨク</t>
    </rPh>
    <rPh sb="2" eb="3">
      <t>ツキ</t>
    </rPh>
    <rPh sb="5" eb="6">
      <t>ニチ</t>
    </rPh>
    <phoneticPr fontId="3"/>
  </si>
  <si>
    <t>支払日</t>
    <rPh sb="0" eb="3">
      <t>シハライビ</t>
    </rPh>
    <phoneticPr fontId="3"/>
  </si>
  <si>
    <t>月末</t>
    <rPh sb="0" eb="2">
      <t>ガツマツ</t>
    </rPh>
    <phoneticPr fontId="3"/>
  </si>
  <si>
    <t>締め</t>
    <rPh sb="0" eb="1">
      <t>シ</t>
    </rPh>
    <phoneticPr fontId="3"/>
  </si>
  <si>
    <t>決済</t>
    <rPh sb="0" eb="2">
      <t>ケッサイ</t>
    </rPh>
    <phoneticPr fontId="3"/>
  </si>
  <si>
    <t>翌月末</t>
    <rPh sb="0" eb="2">
      <t>ヨクゲツ</t>
    </rPh>
    <rPh sb="2" eb="3">
      <t>マツ</t>
    </rPh>
    <phoneticPr fontId="3"/>
  </si>
  <si>
    <t>月次</t>
    <rPh sb="0" eb="2">
      <t>ゲツジ</t>
    </rPh>
    <phoneticPr fontId="3"/>
  </si>
  <si>
    <t>日次</t>
    <rPh sb="0" eb="2">
      <t>ニチジ</t>
    </rPh>
    <phoneticPr fontId="3"/>
  </si>
  <si>
    <t>時間刻み</t>
    <rPh sb="0" eb="2">
      <t>ジカン</t>
    </rPh>
    <rPh sb="2" eb="3">
      <t>キザ</t>
    </rPh>
    <phoneticPr fontId="3"/>
  </si>
  <si>
    <t>残業単価</t>
    <rPh sb="0" eb="2">
      <t>ザンギョウ</t>
    </rPh>
    <rPh sb="2" eb="4">
      <t>タンカ</t>
    </rPh>
    <phoneticPr fontId="3"/>
  </si>
  <si>
    <t>控除単価</t>
    <rPh sb="0" eb="2">
      <t>コウジョ</t>
    </rPh>
    <rPh sb="2" eb="4">
      <t>タンカ</t>
    </rPh>
    <phoneticPr fontId="3"/>
  </si>
  <si>
    <t>上限時間</t>
    <rPh sb="0" eb="2">
      <t>ジョウゲン</t>
    </rPh>
    <rPh sb="2" eb="4">
      <t>ジカン</t>
    </rPh>
    <phoneticPr fontId="3"/>
  </si>
  <si>
    <t>下限時間</t>
    <rPh sb="0" eb="2">
      <t>カゲン</t>
    </rPh>
    <rPh sb="2" eb="4">
      <t>ジカン</t>
    </rPh>
    <phoneticPr fontId="3"/>
  </si>
  <si>
    <t>単金</t>
    <rPh sb="0" eb="1">
      <t>タン</t>
    </rPh>
    <rPh sb="1" eb="2">
      <t>キン</t>
    </rPh>
    <phoneticPr fontId="3"/>
  </si>
  <si>
    <t>計算方法</t>
    <rPh sb="0" eb="2">
      <t>ケイサン</t>
    </rPh>
    <rPh sb="2" eb="4">
      <t>ホウホウ</t>
    </rPh>
    <phoneticPr fontId="3"/>
  </si>
  <si>
    <t>全営業日数</t>
    <rPh sb="0" eb="1">
      <t>ゼン</t>
    </rPh>
    <rPh sb="1" eb="3">
      <t>エイギョウ</t>
    </rPh>
    <rPh sb="3" eb="5">
      <t>ニッスウ</t>
    </rPh>
    <phoneticPr fontId="3"/>
  </si>
  <si>
    <t>※小数点の切捨て等で会わない場合は、手入力してください。</t>
    <rPh sb="1" eb="4">
      <t>ショウスウテン</t>
    </rPh>
    <rPh sb="5" eb="7">
      <t>キリス</t>
    </rPh>
    <rPh sb="8" eb="9">
      <t>トウ</t>
    </rPh>
    <rPh sb="10" eb="11">
      <t>ア</t>
    </rPh>
    <rPh sb="14" eb="16">
      <t>バアイ</t>
    </rPh>
    <rPh sb="18" eb="19">
      <t>テ</t>
    </rPh>
    <rPh sb="19" eb="21">
      <t>ニュウリョク</t>
    </rPh>
    <phoneticPr fontId="3"/>
  </si>
  <si>
    <t>就業日数</t>
    <rPh sb="0" eb="2">
      <t>シュウギョウ</t>
    </rPh>
    <rPh sb="2" eb="4">
      <t>ニッスウ</t>
    </rPh>
    <phoneticPr fontId="3"/>
  </si>
  <si>
    <t>途中退場</t>
    <rPh sb="0" eb="2">
      <t>トチュウ</t>
    </rPh>
    <rPh sb="2" eb="4">
      <t>タイジョウ</t>
    </rPh>
    <phoneticPr fontId="3"/>
  </si>
  <si>
    <t>手入力</t>
    <rPh sb="0" eb="1">
      <t>テ</t>
    </rPh>
    <rPh sb="1" eb="3">
      <t>ニュウリョク</t>
    </rPh>
    <phoneticPr fontId="3"/>
  </si>
  <si>
    <t>自動計算</t>
    <rPh sb="0" eb="2">
      <t>ジドウ</t>
    </rPh>
    <rPh sb="2" eb="4">
      <t>ケイサン</t>
    </rPh>
    <phoneticPr fontId="3"/>
  </si>
  <si>
    <t>日割り時の割合(退場時)</t>
    <rPh sb="0" eb="2">
      <t>ヒワ</t>
    </rPh>
    <rPh sb="3" eb="4">
      <t>ジ</t>
    </rPh>
    <rPh sb="5" eb="7">
      <t>ワリアイ</t>
    </rPh>
    <rPh sb="8" eb="10">
      <t>タイジョウ</t>
    </rPh>
    <rPh sb="10" eb="11">
      <t>ジ</t>
    </rPh>
    <phoneticPr fontId="3"/>
  </si>
  <si>
    <t>日割り時の割合(入場時)</t>
    <rPh sb="0" eb="2">
      <t>ヒワ</t>
    </rPh>
    <rPh sb="3" eb="4">
      <t>ジ</t>
    </rPh>
    <rPh sb="5" eb="7">
      <t>ワリアイ</t>
    </rPh>
    <rPh sb="8" eb="10">
      <t>ニュウジョウ</t>
    </rPh>
    <rPh sb="10" eb="11">
      <t>ジ</t>
    </rPh>
    <phoneticPr fontId="3"/>
  </si>
  <si>
    <t>途中入場</t>
    <rPh sb="0" eb="2">
      <t>トチュウ</t>
    </rPh>
    <rPh sb="2" eb="4">
      <t>ニュウジョウ</t>
    </rPh>
    <phoneticPr fontId="3"/>
  </si>
  <si>
    <t>十円未満切捨</t>
    <rPh sb="0" eb="2">
      <t>ジュウエン</t>
    </rPh>
    <rPh sb="2" eb="4">
      <t>ミマン</t>
    </rPh>
    <rPh sb="4" eb="6">
      <t>キリス</t>
    </rPh>
    <phoneticPr fontId="3"/>
  </si>
  <si>
    <t>扶養家族</t>
    <rPh sb="0" eb="2">
      <t>フヨウ</t>
    </rPh>
    <rPh sb="2" eb="4">
      <t>カゾク</t>
    </rPh>
    <phoneticPr fontId="3"/>
  </si>
  <si>
    <t>年齢</t>
    <rPh sb="0" eb="2">
      <t>ネンレイ</t>
    </rPh>
    <phoneticPr fontId="3"/>
  </si>
  <si>
    <t>生年月日</t>
    <rPh sb="0" eb="2">
      <t>セイネン</t>
    </rPh>
    <rPh sb="2" eb="4">
      <t>ガッピ</t>
    </rPh>
    <phoneticPr fontId="3"/>
  </si>
  <si>
    <t>見積番号</t>
    <rPh sb="0" eb="2">
      <t>ミツモリ</t>
    </rPh>
    <rPh sb="2" eb="4">
      <t>バンゴウ</t>
    </rPh>
    <phoneticPr fontId="3"/>
  </si>
  <si>
    <t>通常期間</t>
    <rPh sb="0" eb="2">
      <t>ツウジョウ</t>
    </rPh>
    <rPh sb="2" eb="4">
      <t>キカン</t>
    </rPh>
    <phoneticPr fontId="3"/>
  </si>
  <si>
    <t>②本人名目給与</t>
    <rPh sb="1" eb="3">
      <t>ホンニン</t>
    </rPh>
    <rPh sb="3" eb="5">
      <t>メイモク</t>
    </rPh>
    <rPh sb="5" eb="7">
      <t>キュウヨ</t>
    </rPh>
    <phoneticPr fontId="3"/>
  </si>
  <si>
    <t>①ｴﾝｼﾞﾆｱ還元金額</t>
    <rPh sb="7" eb="9">
      <t>カンゲン</t>
    </rPh>
    <rPh sb="9" eb="11">
      <t>キンガク</t>
    </rPh>
    <phoneticPr fontId="3"/>
  </si>
  <si>
    <t>支払条件</t>
    <rPh sb="0" eb="2">
      <t>シハライ</t>
    </rPh>
    <rPh sb="2" eb="4">
      <t>ジョウケン</t>
    </rPh>
    <phoneticPr fontId="3"/>
  </si>
  <si>
    <t>契約終了日</t>
    <rPh sb="0" eb="2">
      <t>ケイヤク</t>
    </rPh>
    <rPh sb="2" eb="5">
      <t>シュウリョウビ</t>
    </rPh>
    <phoneticPr fontId="3"/>
  </si>
  <si>
    <t>契約開始日</t>
    <rPh sb="0" eb="2">
      <t>ケイヤク</t>
    </rPh>
    <rPh sb="2" eb="5">
      <t>カイシビ</t>
    </rPh>
    <phoneticPr fontId="3"/>
  </si>
  <si>
    <t>連絡先TEL</t>
    <rPh sb="0" eb="3">
      <t>レンラクサキ</t>
    </rPh>
    <phoneticPr fontId="3"/>
  </si>
  <si>
    <t>百円未満切捨</t>
    <rPh sb="0" eb="2">
      <t>ヒャクエン</t>
    </rPh>
    <rPh sb="2" eb="4">
      <t>ミマン</t>
    </rPh>
    <rPh sb="4" eb="6">
      <t>キリス</t>
    </rPh>
    <phoneticPr fontId="3"/>
  </si>
  <si>
    <t>源泉徴収</t>
    <rPh sb="0" eb="2">
      <t>ゲンセン</t>
    </rPh>
    <rPh sb="2" eb="4">
      <t>チョウシュウ</t>
    </rPh>
    <phoneticPr fontId="3"/>
  </si>
  <si>
    <t>社会保険</t>
    <rPh sb="0" eb="2">
      <t>シャカイ</t>
    </rPh>
    <rPh sb="2" eb="4">
      <t>ホケン</t>
    </rPh>
    <phoneticPr fontId="3"/>
  </si>
  <si>
    <t>担当者役職</t>
    <rPh sb="0" eb="3">
      <t>タントウシャ</t>
    </rPh>
    <rPh sb="3" eb="5">
      <t>ヤクショク</t>
    </rPh>
    <phoneticPr fontId="3"/>
  </si>
  <si>
    <t>還元率</t>
    <rPh sb="0" eb="2">
      <t>カンゲン</t>
    </rPh>
    <rPh sb="2" eb="3">
      <t>リツ</t>
    </rPh>
    <phoneticPr fontId="3"/>
  </si>
  <si>
    <t>事業者担当者名</t>
    <rPh sb="0" eb="3">
      <t>ジギョウシャ</t>
    </rPh>
    <rPh sb="3" eb="6">
      <t>タントウシャ</t>
    </rPh>
    <rPh sb="6" eb="7">
      <t>ナ</t>
    </rPh>
    <phoneticPr fontId="3"/>
  </si>
  <si>
    <t>客先事務担当者名</t>
    <rPh sb="0" eb="2">
      <t>キャクサキ</t>
    </rPh>
    <rPh sb="2" eb="4">
      <t>ジム</t>
    </rPh>
    <rPh sb="4" eb="7">
      <t>タントウシャ</t>
    </rPh>
    <rPh sb="7" eb="8">
      <t>ナ</t>
    </rPh>
    <phoneticPr fontId="3"/>
  </si>
  <si>
    <t>一円未満切捨</t>
    <rPh sb="0" eb="2">
      <t>イチエン</t>
    </rPh>
    <rPh sb="2" eb="4">
      <t>ミマン</t>
    </rPh>
    <rPh sb="4" eb="6">
      <t>キリス</t>
    </rPh>
    <phoneticPr fontId="3"/>
  </si>
  <si>
    <t>事業者名ﾌﾘｶﾞﾅ</t>
    <rPh sb="0" eb="3">
      <t>ジギョウシャ</t>
    </rPh>
    <rPh sb="3" eb="4">
      <t>メイ</t>
    </rPh>
    <phoneticPr fontId="3"/>
  </si>
  <si>
    <t>正</t>
    <rPh sb="0" eb="1">
      <t>セイ</t>
    </rPh>
    <phoneticPr fontId="3"/>
  </si>
  <si>
    <t>契約形態</t>
    <rPh sb="0" eb="2">
      <t>ケイヤク</t>
    </rPh>
    <rPh sb="2" eb="4">
      <t>ケイタイ</t>
    </rPh>
    <phoneticPr fontId="3"/>
  </si>
  <si>
    <t>客先担当者名</t>
    <rPh sb="0" eb="2">
      <t>キャクサキ</t>
    </rPh>
    <rPh sb="2" eb="5">
      <t>タントウシャ</t>
    </rPh>
    <rPh sb="5" eb="6">
      <t>ナ</t>
    </rPh>
    <phoneticPr fontId="3"/>
  </si>
  <si>
    <t>事業者名</t>
    <rPh sb="0" eb="3">
      <t>ジギョウシャ</t>
    </rPh>
    <rPh sb="3" eb="4">
      <t>ナ</t>
    </rPh>
    <phoneticPr fontId="3"/>
  </si>
  <si>
    <t>客先担当部署</t>
    <rPh sb="0" eb="2">
      <t>キャクサキ</t>
    </rPh>
    <rPh sb="2" eb="4">
      <t>タントウ</t>
    </rPh>
    <rPh sb="4" eb="6">
      <t>ブショ</t>
    </rPh>
    <phoneticPr fontId="3"/>
  </si>
  <si>
    <t>ﾌﾘ
ｶﾞﾅ</t>
    <phoneticPr fontId="3"/>
  </si>
  <si>
    <t>ｴﾝｼﾞﾆｱ氏名</t>
    <rPh sb="6" eb="8">
      <t>シメイ</t>
    </rPh>
    <phoneticPr fontId="3"/>
  </si>
  <si>
    <t>休憩時間</t>
    <rPh sb="0" eb="2">
      <t>キュウケイ</t>
    </rPh>
    <rPh sb="2" eb="4">
      <t>ジカン</t>
    </rPh>
    <phoneticPr fontId="3"/>
  </si>
  <si>
    <t>終了</t>
    <rPh sb="0" eb="2">
      <t>シュウリョウ</t>
    </rPh>
    <phoneticPr fontId="3"/>
  </si>
  <si>
    <t>開始</t>
    <rPh sb="0" eb="2">
      <t>カイシ</t>
    </rPh>
    <phoneticPr fontId="3"/>
  </si>
  <si>
    <t>ｴﾝｼﾞﾆｱＮｏ</t>
    <phoneticPr fontId="3"/>
  </si>
  <si>
    <t>作業時間</t>
    <rPh sb="0" eb="2">
      <t>サギョウ</t>
    </rPh>
    <rPh sb="2" eb="4">
      <t>ジカン</t>
    </rPh>
    <phoneticPr fontId="3"/>
  </si>
  <si>
    <t>支払ｻｲﾄﾞ（仕入）</t>
    <phoneticPr fontId="3"/>
  </si>
  <si>
    <t>作業場所</t>
    <rPh sb="0" eb="2">
      <t>サギョウ</t>
    </rPh>
    <rPh sb="2" eb="4">
      <t>バショ</t>
    </rPh>
    <phoneticPr fontId="3"/>
  </si>
  <si>
    <t>作成者</t>
    <rPh sb="0" eb="2">
      <t>サクセイ</t>
    </rPh>
    <rPh sb="2" eb="3">
      <t>シャ</t>
    </rPh>
    <phoneticPr fontId="3"/>
  </si>
  <si>
    <t>発行日</t>
    <rPh sb="0" eb="2">
      <t>ハッコウ</t>
    </rPh>
    <rPh sb="2" eb="3">
      <t>ヒ</t>
    </rPh>
    <phoneticPr fontId="3"/>
  </si>
  <si>
    <t>件　　名</t>
    <rPh sb="0" eb="1">
      <t>ケン</t>
    </rPh>
    <rPh sb="3" eb="4">
      <t>メイ</t>
    </rPh>
    <phoneticPr fontId="3"/>
  </si>
  <si>
    <t>契約Ｎｏ</t>
    <rPh sb="0" eb="2">
      <t>ケイヤク</t>
    </rPh>
    <phoneticPr fontId="3"/>
  </si>
  <si>
    <t>客先名</t>
    <rPh sb="0" eb="2">
      <t>キャクサキ</t>
    </rPh>
    <rPh sb="2" eb="3">
      <t>ナ</t>
    </rPh>
    <phoneticPr fontId="3"/>
  </si>
  <si>
    <t>担当営業</t>
    <rPh sb="0" eb="2">
      <t>タントウ</t>
    </rPh>
    <rPh sb="2" eb="4">
      <t>エイギョウ</t>
    </rPh>
    <phoneticPr fontId="3"/>
  </si>
  <si>
    <t>新規契約</t>
    <rPh sb="0" eb="2">
      <t>シンキ</t>
    </rPh>
    <rPh sb="2" eb="4">
      <t>ケイヤク</t>
    </rPh>
    <phoneticPr fontId="3"/>
  </si>
  <si>
    <t>新規or継続</t>
    <rPh sb="0" eb="2">
      <t>シンキ</t>
    </rPh>
    <rPh sb="4" eb="6">
      <t>ケイゾク</t>
    </rPh>
    <phoneticPr fontId="3"/>
  </si>
  <si>
    <t>請求ｻｲﾄﾞ（売上）</t>
    <rPh sb="7" eb="9">
      <t>ウリアゲ</t>
    </rPh>
    <phoneticPr fontId="3"/>
  </si>
  <si>
    <t>本人名目給与</t>
    <rPh sb="0" eb="2">
      <t>ホンニン</t>
    </rPh>
    <rPh sb="2" eb="4">
      <t>メイモク</t>
    </rPh>
    <rPh sb="4" eb="6">
      <t>キュウヨ</t>
    </rPh>
    <phoneticPr fontId="3"/>
  </si>
  <si>
    <t>エンジニア還元金額</t>
    <rPh sb="5" eb="7">
      <t>カンゲン</t>
    </rPh>
    <rPh sb="7" eb="9">
      <t>キンガク</t>
    </rPh>
    <phoneticPr fontId="3"/>
  </si>
  <si>
    <t>請求サイド</t>
    <rPh sb="0" eb="2">
      <t>セイキュウ</t>
    </rPh>
    <phoneticPr fontId="3"/>
  </si>
  <si>
    <t>ＨＡＬ契約レポート</t>
    <rPh sb="3" eb="5">
      <t>ケイヤク</t>
    </rPh>
    <phoneticPr fontId="3"/>
  </si>
  <si>
    <t/>
  </si>
  <si>
    <t>単位</t>
    <rPh sb="0" eb="2">
      <t>タンイ</t>
    </rPh>
    <phoneticPr fontId="3"/>
  </si>
  <si>
    <t>抵触日</t>
    <rPh sb="0" eb="2">
      <t>テイショク</t>
    </rPh>
    <rPh sb="2" eb="3">
      <t>ビ</t>
    </rPh>
    <phoneticPr fontId="12"/>
  </si>
  <si>
    <t>組織単位</t>
    <rPh sb="0" eb="2">
      <t>ソシキ</t>
    </rPh>
    <rPh sb="2" eb="4">
      <t>タンイ</t>
    </rPh>
    <phoneticPr fontId="12"/>
  </si>
  <si>
    <t>無期雇用者に限定する</t>
    <rPh sb="0" eb="2">
      <t>ムキ</t>
    </rPh>
    <rPh sb="2" eb="4">
      <t>コヨウ</t>
    </rPh>
    <rPh sb="4" eb="5">
      <t>シャ</t>
    </rPh>
    <rPh sb="6" eb="8">
      <t>ゲンテイ</t>
    </rPh>
    <phoneticPr fontId="12"/>
  </si>
  <si>
    <t>就業場所</t>
    <rPh sb="0" eb="2">
      <t>シュウギョウ</t>
    </rPh>
    <rPh sb="2" eb="4">
      <t>バショ</t>
    </rPh>
    <phoneticPr fontId="12"/>
  </si>
  <si>
    <t>所在地</t>
    <rPh sb="0" eb="3">
      <t>ショザイチ</t>
    </rPh>
    <phoneticPr fontId="12"/>
  </si>
  <si>
    <t>電話番号</t>
    <rPh sb="0" eb="2">
      <t>デンワ</t>
    </rPh>
    <rPh sb="2" eb="4">
      <t>バンゴウ</t>
    </rPh>
    <phoneticPr fontId="12"/>
  </si>
  <si>
    <t>指揮命令者</t>
    <rPh sb="0" eb="2">
      <t>シキ</t>
    </rPh>
    <rPh sb="2" eb="4">
      <t>メイレイ</t>
    </rPh>
    <rPh sb="4" eb="5">
      <t>シャ</t>
    </rPh>
    <phoneticPr fontId="12"/>
  </si>
  <si>
    <t>職名・氏名</t>
    <rPh sb="0" eb="2">
      <t>ショクメイ</t>
    </rPh>
    <rPh sb="3" eb="5">
      <t>シメイ</t>
    </rPh>
    <phoneticPr fontId="12"/>
  </si>
  <si>
    <t>派遣先責任者</t>
    <rPh sb="0" eb="2">
      <t>ハケン</t>
    </rPh>
    <rPh sb="2" eb="3">
      <t>サキ</t>
    </rPh>
    <rPh sb="3" eb="6">
      <t>セキニンシャ</t>
    </rPh>
    <phoneticPr fontId="12"/>
  </si>
  <si>
    <t>派遣元責任者</t>
    <rPh sb="0" eb="2">
      <t>ハケン</t>
    </rPh>
    <rPh sb="2" eb="3">
      <t>モト</t>
    </rPh>
    <rPh sb="3" eb="6">
      <t>セキニンシャ</t>
    </rPh>
    <phoneticPr fontId="12"/>
  </si>
  <si>
    <t>苦情の処理・申出先(1)</t>
    <rPh sb="0" eb="2">
      <t>クジョウ</t>
    </rPh>
    <rPh sb="3" eb="5">
      <t>ショリ</t>
    </rPh>
    <rPh sb="6" eb="8">
      <t>モウシデ</t>
    </rPh>
    <rPh sb="8" eb="9">
      <t>サキ</t>
    </rPh>
    <phoneticPr fontId="12"/>
  </si>
  <si>
    <t>派遣先・職名・氏名</t>
    <rPh sb="0" eb="2">
      <t>ハケン</t>
    </rPh>
    <rPh sb="2" eb="3">
      <t>サキ</t>
    </rPh>
    <rPh sb="4" eb="6">
      <t>ショクメイ</t>
    </rPh>
    <rPh sb="7" eb="9">
      <t>シメイ</t>
    </rPh>
    <phoneticPr fontId="12"/>
  </si>
  <si>
    <t>派遣元・職名・氏名</t>
    <rPh sb="0" eb="2">
      <t>ハケン</t>
    </rPh>
    <rPh sb="2" eb="3">
      <t>モト</t>
    </rPh>
    <rPh sb="4" eb="6">
      <t>ショクメイ</t>
    </rPh>
    <rPh sb="7" eb="9">
      <t>シメイ</t>
    </rPh>
    <phoneticPr fontId="12"/>
  </si>
  <si>
    <t>備考
(営業)</t>
    <rPh sb="0" eb="2">
      <t>ビコウ</t>
    </rPh>
    <rPh sb="4" eb="6">
      <t>エイギョウ</t>
    </rPh>
    <phoneticPr fontId="3"/>
  </si>
  <si>
    <t>備考
(管理)</t>
    <rPh sb="0" eb="2">
      <t>ビコウ</t>
    </rPh>
    <rPh sb="4" eb="6">
      <t>カンリ</t>
    </rPh>
    <phoneticPr fontId="3"/>
  </si>
  <si>
    <t>管理本部</t>
    <rPh sb="0" eb="2">
      <t>カンリ</t>
    </rPh>
    <rPh sb="2" eb="4">
      <t>ホンブ</t>
    </rPh>
    <phoneticPr fontId="3"/>
  </si>
  <si>
    <t>派遣契約
に関する
通知</t>
    <phoneticPr fontId="12"/>
  </si>
  <si>
    <t>名称お・部署</t>
    <rPh sb="0" eb="2">
      <t>メイショウ</t>
    </rPh>
    <rPh sb="4" eb="6">
      <t>ブショ</t>
    </rPh>
    <phoneticPr fontId="12"/>
  </si>
  <si>
    <t>派遣先電話番号</t>
    <rPh sb="0" eb="2">
      <t>ハケン</t>
    </rPh>
    <rPh sb="2" eb="3">
      <t>サキ</t>
    </rPh>
    <rPh sb="3" eb="5">
      <t>デンワ</t>
    </rPh>
    <rPh sb="5" eb="7">
      <t>バンゴウ</t>
    </rPh>
    <phoneticPr fontId="12"/>
  </si>
  <si>
    <t>派遣元電話番号</t>
    <rPh sb="0" eb="2">
      <t>ハケン</t>
    </rPh>
    <rPh sb="2" eb="3">
      <t>モト</t>
    </rPh>
    <rPh sb="3" eb="5">
      <t>デンワ</t>
    </rPh>
    <rPh sb="5" eb="7">
      <t>バンゴウ</t>
    </rPh>
    <phoneticPr fontId="12"/>
  </si>
  <si>
    <t>※営業支援費に関する覚書は、都度発行とする</t>
    <rPh sb="1" eb="3">
      <t>エイギョウ</t>
    </rPh>
    <rPh sb="3" eb="5">
      <t>シエン</t>
    </rPh>
    <rPh sb="5" eb="6">
      <t>ヒ</t>
    </rPh>
    <rPh sb="7" eb="8">
      <t>カン</t>
    </rPh>
    <rPh sb="10" eb="12">
      <t>オボエガキ</t>
    </rPh>
    <rPh sb="14" eb="16">
      <t>ツド</t>
    </rPh>
    <rPh sb="16" eb="18">
      <t>ハッコウ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</si>
</sst>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¥&quot;#,##0;&quot;¥&quot;\-#,##0"/>
    <numFmt numFmtId="6" formatCode="&quot;¥&quot;#,##0;[Red]&quot;¥&quot;\-#,##0"/>
    <numFmt numFmtId="8" formatCode="&quot;¥&quot;#,##0.00;[Red]&quot;¥&quot;\-#,##0.00"/>
    <numFmt numFmtId="176" formatCode="0.00&quot;人月&quot;"/>
    <numFmt numFmtId="177" formatCode="0.####&quot;人月&quot;"/>
    <numFmt numFmtId="178" formatCode="0&quot;人&quot;"/>
    <numFmt numFmtId="179" formatCode="0&quot;歳&quot;"/>
    <numFmt numFmtId="180" formatCode="yyyy&quot;年&quot;m&quot;月&quot;d&quot;日&quot;;@"/>
    <numFmt numFmtId="181" formatCode="00&quot;%&quot;"/>
    <numFmt numFmtId="182" formatCode="h:mm;@"/>
    <numFmt numFmtId="183" formatCode="gggee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7"/>
      <name val="ＭＳ Ｐゴシック"/>
      <family val="3"/>
      <charset val="128"/>
    </font>
    <font>
      <b/>
      <i/>
      <u/>
      <sz val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CC"/>
        <bgColor indexed="64"/>
      </patternFill>
    </fill>
    <fill>
      <patternFill patternType="gray0625">
        <bgColor rgb="FFFFFFCC"/>
      </patternFill>
    </fill>
  </fills>
  <borders count="7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6" fontId="1" fillId="0" borderId="0" applyFont="0" applyFill="0" applyBorder="0" applyAlignment="0" applyProtection="0"/>
    <xf numFmtId="0" fontId="1" fillId="0" borderId="0"/>
  </cellStyleXfs>
  <cellXfs count="354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2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6" fontId="2" fillId="0" borderId="0" xfId="1" applyFont="1" applyBorder="1" applyAlignment="1">
      <alignment vertical="center"/>
    </xf>
    <xf numFmtId="3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8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8" fillId="3" borderId="51" xfId="0" applyFont="1" applyFill="1" applyBorder="1" applyAlignment="1">
      <alignment vertical="center" wrapText="1"/>
    </xf>
    <xf numFmtId="0" fontId="2" fillId="3" borderId="68" xfId="0" applyFont="1" applyFill="1" applyBorder="1" applyAlignment="1">
      <alignment vertical="center"/>
    </xf>
    <xf numFmtId="0" fontId="2" fillId="3" borderId="67" xfId="0" applyFont="1" applyFill="1" applyBorder="1" applyAlignment="1">
      <alignment vertical="center"/>
    </xf>
    <xf numFmtId="0" fontId="2" fillId="3" borderId="67" xfId="0" applyFont="1" applyFill="1" applyBorder="1" applyAlignment="1">
      <alignment horizontal="right" vertical="center"/>
    </xf>
    <xf numFmtId="0" fontId="2" fillId="3" borderId="66" xfId="0" applyFont="1" applyFill="1" applyBorder="1" applyAlignment="1">
      <alignment vertical="center"/>
    </xf>
    <xf numFmtId="0" fontId="2" fillId="3" borderId="59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/>
    </xf>
    <xf numFmtId="0" fontId="2" fillId="3" borderId="58" xfId="0" applyFont="1" applyFill="1" applyBorder="1" applyAlignment="1">
      <alignment vertical="center"/>
    </xf>
    <xf numFmtId="0" fontId="2" fillId="3" borderId="57" xfId="0" applyFont="1" applyFill="1" applyBorder="1" applyAlignment="1">
      <alignment vertical="center"/>
    </xf>
    <xf numFmtId="0" fontId="2" fillId="3" borderId="56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Border="1" applyAlignment="1">
      <alignment vertical="center"/>
    </xf>
    <xf numFmtId="0" fontId="1" fillId="0" borderId="0" xfId="2" applyBorder="1" applyAlignment="1"/>
    <xf numFmtId="0" fontId="2" fillId="0" borderId="4" xfId="2" applyFont="1" applyBorder="1" applyAlignment="1">
      <alignment vertical="center"/>
    </xf>
    <xf numFmtId="0" fontId="2" fillId="5" borderId="8" xfId="2" applyFont="1" applyFill="1" applyBorder="1" applyAlignment="1">
      <alignment horizontal="center" vertical="center" wrapText="1"/>
    </xf>
    <xf numFmtId="0" fontId="2" fillId="5" borderId="6" xfId="2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2" fillId="5" borderId="4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2" fillId="5" borderId="51" xfId="2" applyFont="1" applyFill="1" applyBorder="1" applyAlignment="1">
      <alignment horizontal="center" vertical="center" wrapText="1"/>
    </xf>
    <xf numFmtId="0" fontId="2" fillId="5" borderId="51" xfId="2" applyFont="1" applyFill="1" applyBorder="1" applyAlignment="1">
      <alignment horizontal="center" vertical="center"/>
    </xf>
    <xf numFmtId="0" fontId="2" fillId="0" borderId="8" xfId="2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1" xfId="0" applyBorder="1" applyAlignment="1">
      <alignment vertical="center"/>
    </xf>
    <xf numFmtId="0" fontId="2" fillId="0" borderId="11" xfId="2" applyFont="1" applyBorder="1" applyAlignment="1">
      <alignment vertical="center"/>
    </xf>
    <xf numFmtId="0" fontId="0" fillId="0" borderId="10" xfId="0" applyBorder="1" applyAlignment="1">
      <alignment vertical="center"/>
    </xf>
    <xf numFmtId="0" fontId="2" fillId="0" borderId="42" xfId="2" applyFont="1" applyBorder="1" applyAlignment="1">
      <alignment vertical="center"/>
    </xf>
    <xf numFmtId="0" fontId="0" fillId="0" borderId="41" xfId="0" applyBorder="1" applyAlignment="1">
      <alignment vertical="center"/>
    </xf>
    <xf numFmtId="0" fontId="2" fillId="0" borderId="41" xfId="2" applyFont="1" applyBorder="1" applyAlignment="1">
      <alignment vertical="center"/>
    </xf>
    <xf numFmtId="0" fontId="0" fillId="0" borderId="40" xfId="0" applyBorder="1" applyAlignment="1">
      <alignment vertical="center"/>
    </xf>
    <xf numFmtId="0" fontId="2" fillId="0" borderId="27" xfId="2" applyFont="1" applyBorder="1" applyAlignment="1">
      <alignment vertical="center"/>
    </xf>
    <xf numFmtId="0" fontId="0" fillId="0" borderId="26" xfId="0" applyBorder="1" applyAlignment="1">
      <alignment vertical="center"/>
    </xf>
    <xf numFmtId="0" fontId="2" fillId="0" borderId="26" xfId="2" applyFont="1" applyBorder="1" applyAlignment="1">
      <alignment vertical="center"/>
    </xf>
    <xf numFmtId="0" fontId="0" fillId="0" borderId="25" xfId="0" applyBorder="1" applyAlignment="1">
      <alignment vertical="center"/>
    </xf>
    <xf numFmtId="0" fontId="2" fillId="4" borderId="51" xfId="2" applyFont="1" applyFill="1" applyBorder="1" applyAlignment="1">
      <alignment horizontal="center" vertical="center" wrapText="1"/>
    </xf>
    <xf numFmtId="0" fontId="2" fillId="4" borderId="51" xfId="2" applyFont="1" applyFill="1" applyBorder="1" applyAlignment="1">
      <alignment horizontal="center" vertical="center"/>
    </xf>
    <xf numFmtId="0" fontId="2" fillId="4" borderId="8" xfId="2" applyFont="1" applyFill="1" applyBorder="1" applyAlignment="1">
      <alignment horizontal="center" vertical="center"/>
    </xf>
    <xf numFmtId="0" fontId="2" fillId="4" borderId="7" xfId="2" applyFont="1" applyFill="1" applyBorder="1" applyAlignment="1">
      <alignment horizontal="center" vertical="center"/>
    </xf>
    <xf numFmtId="0" fontId="2" fillId="4" borderId="6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2" fillId="0" borderId="52" xfId="2" applyFont="1" applyFill="1" applyBorder="1" applyAlignment="1">
      <alignment vertical="center"/>
    </xf>
    <xf numFmtId="0" fontId="2" fillId="0" borderId="19" xfId="2" applyFont="1" applyFill="1" applyBorder="1" applyAlignment="1">
      <alignment vertical="center"/>
    </xf>
    <xf numFmtId="0" fontId="2" fillId="0" borderId="18" xfId="2" applyFont="1" applyFill="1" applyBorder="1" applyAlignment="1">
      <alignment vertical="center"/>
    </xf>
    <xf numFmtId="0" fontId="2" fillId="0" borderId="17" xfId="2" applyFont="1" applyFill="1" applyBorder="1" applyAlignment="1">
      <alignment vertical="center"/>
    </xf>
    <xf numFmtId="0" fontId="2" fillId="4" borderId="5" xfId="2" applyFont="1" applyFill="1" applyBorder="1" applyAlignment="1">
      <alignment horizontal="center" vertical="center"/>
    </xf>
    <xf numFmtId="0" fontId="2" fillId="4" borderId="0" xfId="2" applyFont="1" applyFill="1" applyBorder="1" applyAlignment="1">
      <alignment horizontal="center" vertical="center"/>
    </xf>
    <xf numFmtId="0" fontId="2" fillId="4" borderId="4" xfId="2" applyFont="1" applyFill="1" applyBorder="1" applyAlignment="1">
      <alignment horizontal="center" vertical="center"/>
    </xf>
    <xf numFmtId="0" fontId="2" fillId="4" borderId="54" xfId="2" applyFont="1" applyFill="1" applyBorder="1" applyAlignment="1">
      <alignment horizontal="center" vertical="center"/>
    </xf>
    <xf numFmtId="0" fontId="2" fillId="4" borderId="46" xfId="2" applyFont="1" applyFill="1" applyBorder="1" applyAlignment="1">
      <alignment horizontal="center" vertical="center"/>
    </xf>
    <xf numFmtId="0" fontId="2" fillId="0" borderId="27" xfId="2" applyFont="1" applyFill="1" applyBorder="1" applyAlignment="1">
      <alignment vertical="center"/>
    </xf>
    <xf numFmtId="0" fontId="2" fillId="0" borderId="26" xfId="2" applyFont="1" applyFill="1" applyBorder="1" applyAlignment="1">
      <alignment vertical="center"/>
    </xf>
    <xf numFmtId="0" fontId="2" fillId="0" borderId="25" xfId="2" applyFont="1" applyFill="1" applyBorder="1" applyAlignment="1">
      <alignment vertical="center"/>
    </xf>
    <xf numFmtId="0" fontId="2" fillId="4" borderId="52" xfId="2" applyFont="1" applyFill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0" xfId="0" applyBorder="1" applyAlignment="1">
      <alignment vertical="center"/>
    </xf>
    <xf numFmtId="0" fontId="2" fillId="0" borderId="10" xfId="2" applyFon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46" xfId="2" applyFont="1" applyBorder="1" applyAlignment="1">
      <alignment vertical="center"/>
    </xf>
    <xf numFmtId="0" fontId="2" fillId="0" borderId="52" xfId="2" applyFont="1" applyBorder="1" applyAlignment="1">
      <alignment vertical="center"/>
    </xf>
    <xf numFmtId="0" fontId="6" fillId="0" borderId="5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6" fontId="2" fillId="0" borderId="19" xfId="1" applyFont="1" applyFill="1" applyBorder="1" applyAlignment="1">
      <alignment horizontal="center" vertical="center"/>
    </xf>
    <xf numFmtId="6" fontId="2" fillId="0" borderId="18" xfId="1" applyFont="1" applyFill="1" applyBorder="1" applyAlignment="1">
      <alignment horizontal="center" vertical="center"/>
    </xf>
    <xf numFmtId="6" fontId="2" fillId="0" borderId="17" xfId="1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0" fillId="2" borderId="51" xfId="0" applyFill="1" applyBorder="1" applyAlignment="1">
      <alignment vertical="center"/>
    </xf>
    <xf numFmtId="180" fontId="2" fillId="0" borderId="51" xfId="0" applyNumberFormat="1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0" fillId="0" borderId="51" xfId="0" applyBorder="1" applyAlignment="1">
      <alignment vertical="center"/>
    </xf>
    <xf numFmtId="177" fontId="2" fillId="0" borderId="51" xfId="0" applyNumberFormat="1" applyFont="1" applyBorder="1" applyAlignment="1">
      <alignment vertical="center"/>
    </xf>
    <xf numFmtId="6" fontId="2" fillId="0" borderId="27" xfId="1" applyFont="1" applyFill="1" applyBorder="1" applyAlignment="1">
      <alignment horizontal="center" vertical="center"/>
    </xf>
    <xf numFmtId="6" fontId="2" fillId="0" borderId="26" xfId="1" applyFont="1" applyFill="1" applyBorder="1" applyAlignment="1">
      <alignment horizontal="center" vertical="center"/>
    </xf>
    <xf numFmtId="6" fontId="2" fillId="0" borderId="25" xfId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 shrinkToFit="1"/>
    </xf>
    <xf numFmtId="0" fontId="0" fillId="2" borderId="51" xfId="0" applyFill="1" applyBorder="1" applyAlignment="1">
      <alignment vertical="center" shrinkToFit="1"/>
    </xf>
    <xf numFmtId="181" fontId="2" fillId="0" borderId="51" xfId="0" applyNumberFormat="1" applyFont="1" applyBorder="1" applyAlignment="1">
      <alignment vertical="center" shrinkToFit="1"/>
    </xf>
    <xf numFmtId="181" fontId="0" fillId="0" borderId="51" xfId="0" applyNumberFormat="1" applyBorder="1" applyAlignment="1">
      <alignment vertical="center" shrinkToFit="1"/>
    </xf>
    <xf numFmtId="0" fontId="2" fillId="0" borderId="4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0" fillId="0" borderId="2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2" fillId="0" borderId="27" xfId="0" applyFont="1" applyFill="1" applyBorder="1" applyAlignment="1">
      <alignment horizontal="center" vertical="center" shrinkToFit="1"/>
    </xf>
    <xf numFmtId="0" fontId="2" fillId="0" borderId="25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textRotation="255"/>
    </xf>
    <xf numFmtId="0" fontId="2" fillId="3" borderId="6" xfId="0" applyFont="1" applyFill="1" applyBorder="1" applyAlignment="1">
      <alignment horizontal="center" vertical="center" textRotation="255"/>
    </xf>
    <xf numFmtId="0" fontId="2" fillId="3" borderId="5" xfId="0" applyFont="1" applyFill="1" applyBorder="1" applyAlignment="1">
      <alignment horizontal="center" vertical="center" textRotation="255"/>
    </xf>
    <xf numFmtId="0" fontId="2" fillId="3" borderId="4" xfId="0" applyFont="1" applyFill="1" applyBorder="1" applyAlignment="1">
      <alignment horizontal="center" vertical="center" textRotation="255"/>
    </xf>
    <xf numFmtId="0" fontId="2" fillId="3" borderId="3" xfId="0" applyFont="1" applyFill="1" applyBorder="1" applyAlignment="1">
      <alignment horizontal="center" vertical="center" textRotation="255"/>
    </xf>
    <xf numFmtId="0" fontId="2" fillId="3" borderId="1" xfId="0" applyFont="1" applyFill="1" applyBorder="1" applyAlignment="1">
      <alignment horizontal="center" vertical="center" textRotation="255"/>
    </xf>
    <xf numFmtId="0" fontId="2" fillId="3" borderId="47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 shrinkToFit="1"/>
    </xf>
    <xf numFmtId="0" fontId="2" fillId="0" borderId="44" xfId="0" applyFont="1" applyFill="1" applyBorder="1" applyAlignment="1">
      <alignment horizontal="center" vertical="center" shrinkToFit="1"/>
    </xf>
    <xf numFmtId="0" fontId="2" fillId="0" borderId="43" xfId="0" applyFont="1" applyFill="1" applyBorder="1" applyAlignment="1">
      <alignment horizontal="center" vertical="center" shrinkToFit="1"/>
    </xf>
    <xf numFmtId="0" fontId="2" fillId="2" borderId="5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shrinkToFit="1"/>
    </xf>
    <xf numFmtId="0" fontId="2" fillId="3" borderId="21" xfId="0" applyFont="1" applyFill="1" applyBorder="1" applyAlignment="1">
      <alignment horizontal="center" vertical="center" shrinkToFit="1"/>
    </xf>
    <xf numFmtId="0" fontId="2" fillId="3" borderId="20" xfId="0" applyFont="1" applyFill="1" applyBorder="1" applyAlignment="1">
      <alignment horizontal="center" vertical="center" shrinkToFit="1"/>
    </xf>
    <xf numFmtId="182" fontId="2" fillId="0" borderId="27" xfId="0" applyNumberFormat="1" applyFont="1" applyFill="1" applyBorder="1" applyAlignment="1">
      <alignment horizontal="center" vertical="center"/>
    </xf>
    <xf numFmtId="182" fontId="2" fillId="0" borderId="26" xfId="0" applyNumberFormat="1" applyFont="1" applyFill="1" applyBorder="1" applyAlignment="1">
      <alignment horizontal="center" vertical="center"/>
    </xf>
    <xf numFmtId="182" fontId="2" fillId="0" borderId="25" xfId="0" applyNumberFormat="1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shrinkToFit="1"/>
    </xf>
    <xf numFmtId="0" fontId="2" fillId="0" borderId="49" xfId="0" applyFont="1" applyFill="1" applyBorder="1" applyAlignment="1">
      <alignment horizontal="center" vertical="center" shrinkToFit="1"/>
    </xf>
    <xf numFmtId="0" fontId="2" fillId="0" borderId="48" xfId="0" applyFont="1" applyFill="1" applyBorder="1" applyAlignment="1">
      <alignment horizontal="center" vertical="center" shrinkToFit="1"/>
    </xf>
    <xf numFmtId="182" fontId="2" fillId="0" borderId="19" xfId="0" applyNumberFormat="1" applyFont="1" applyFill="1" applyBorder="1" applyAlignment="1">
      <alignment horizontal="center" vertical="center"/>
    </xf>
    <xf numFmtId="182" fontId="2" fillId="0" borderId="18" xfId="0" applyNumberFormat="1" applyFont="1" applyFill="1" applyBorder="1" applyAlignment="1">
      <alignment horizontal="center" vertical="center"/>
    </xf>
    <xf numFmtId="182" fontId="2" fillId="0" borderId="1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shrinkToFit="1"/>
    </xf>
    <xf numFmtId="0" fontId="2" fillId="3" borderId="13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0" fontId="2" fillId="0" borderId="41" xfId="0" applyFont="1" applyFill="1" applyBorder="1" applyAlignment="1">
      <alignment horizontal="center" vertical="center" shrinkToFit="1"/>
    </xf>
    <xf numFmtId="0" fontId="2" fillId="0" borderId="40" xfId="0" applyFont="1" applyFill="1" applyBorder="1" applyAlignment="1">
      <alignment horizontal="center" vertical="center" shrinkToFit="1"/>
    </xf>
    <xf numFmtId="182" fontId="2" fillId="0" borderId="19" xfId="0" applyNumberFormat="1" applyFont="1" applyBorder="1" applyAlignment="1">
      <alignment horizontal="center" vertical="center"/>
    </xf>
    <xf numFmtId="182" fontId="2" fillId="0" borderId="18" xfId="0" applyNumberFormat="1" applyFont="1" applyBorder="1" applyAlignment="1">
      <alignment horizontal="center" vertical="center"/>
    </xf>
    <xf numFmtId="182" fontId="2" fillId="0" borderId="17" xfId="0" applyNumberFormat="1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1" fontId="2" fillId="0" borderId="27" xfId="0" applyNumberFormat="1" applyFont="1" applyFill="1" applyBorder="1" applyAlignment="1">
      <alignment horizontal="center" vertical="center"/>
    </xf>
    <xf numFmtId="31" fontId="2" fillId="0" borderId="26" xfId="0" applyNumberFormat="1" applyFont="1" applyFill="1" applyBorder="1" applyAlignment="1">
      <alignment horizontal="center" vertical="center"/>
    </xf>
    <xf numFmtId="31" fontId="2" fillId="0" borderId="25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6" fontId="2" fillId="0" borderId="27" xfId="1" applyFont="1" applyBorder="1" applyAlignment="1">
      <alignment horizontal="center" vertical="center"/>
    </xf>
    <xf numFmtId="6" fontId="2" fillId="0" borderId="26" xfId="1" applyFont="1" applyBorder="1" applyAlignment="1">
      <alignment horizontal="center" vertical="center"/>
    </xf>
    <xf numFmtId="6" fontId="2" fillId="0" borderId="25" xfId="1" applyFont="1" applyBorder="1" applyAlignment="1">
      <alignment horizontal="center" vertical="center"/>
    </xf>
    <xf numFmtId="14" fontId="2" fillId="0" borderId="26" xfId="0" applyNumberFormat="1" applyFont="1" applyFill="1" applyBorder="1" applyAlignment="1">
      <alignment horizontal="center" vertical="center"/>
    </xf>
    <xf numFmtId="14" fontId="2" fillId="0" borderId="18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4" borderId="69" xfId="2" applyFont="1" applyFill="1" applyBorder="1" applyAlignment="1">
      <alignment horizontal="center" vertical="center"/>
    </xf>
    <xf numFmtId="0" fontId="2" fillId="0" borderId="69" xfId="2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31" fontId="2" fillId="0" borderId="19" xfId="0" applyNumberFormat="1" applyFont="1" applyFill="1" applyBorder="1" applyAlignment="1">
      <alignment horizontal="center" vertical="center"/>
    </xf>
    <xf numFmtId="31" fontId="2" fillId="0" borderId="18" xfId="0" applyNumberFormat="1" applyFont="1" applyFill="1" applyBorder="1" applyAlignment="1">
      <alignment horizontal="center" vertical="center"/>
    </xf>
    <xf numFmtId="31" fontId="2" fillId="0" borderId="17" xfId="0" applyNumberFormat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6" fontId="2" fillId="0" borderId="19" xfId="1" applyFont="1" applyBorder="1" applyAlignment="1">
      <alignment horizontal="center" vertical="center"/>
    </xf>
    <xf numFmtId="6" fontId="2" fillId="0" borderId="18" xfId="1" applyFont="1" applyBorder="1" applyAlignment="1">
      <alignment horizontal="center" vertical="center"/>
    </xf>
    <xf numFmtId="6" fontId="2" fillId="0" borderId="17" xfId="1" applyFont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6" fontId="2" fillId="3" borderId="11" xfId="1" applyFont="1" applyFill="1" applyBorder="1" applyAlignment="1">
      <alignment horizontal="center" vertical="center"/>
    </xf>
    <xf numFmtId="6" fontId="2" fillId="3" borderId="10" xfId="1" applyFont="1" applyFill="1" applyBorder="1" applyAlignment="1">
      <alignment horizontal="center" vertical="center"/>
    </xf>
    <xf numFmtId="6" fontId="2" fillId="3" borderId="9" xfId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shrinkToFit="1"/>
    </xf>
    <xf numFmtId="0" fontId="2" fillId="0" borderId="1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textRotation="255"/>
    </xf>
    <xf numFmtId="0" fontId="2" fillId="0" borderId="6" xfId="0" applyFont="1" applyFill="1" applyBorder="1" applyAlignment="1">
      <alignment horizontal="center" vertical="center" textRotation="255"/>
    </xf>
    <xf numFmtId="0" fontId="2" fillId="0" borderId="5" xfId="0" applyFont="1" applyFill="1" applyBorder="1" applyAlignment="1">
      <alignment horizontal="center" vertical="center" textRotation="255"/>
    </xf>
    <xf numFmtId="0" fontId="2" fillId="0" borderId="4" xfId="0" applyFont="1" applyFill="1" applyBorder="1" applyAlignment="1">
      <alignment horizontal="center" vertical="center" textRotation="255"/>
    </xf>
    <xf numFmtId="0" fontId="2" fillId="0" borderId="3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horizontal="center" vertical="center" textRotation="255"/>
    </xf>
    <xf numFmtId="0" fontId="2" fillId="0" borderId="3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1" fontId="2" fillId="0" borderId="16" xfId="0" applyNumberFormat="1" applyFont="1" applyBorder="1" applyAlignment="1">
      <alignment horizontal="center" vertical="center"/>
    </xf>
    <xf numFmtId="31" fontId="2" fillId="0" borderId="13" xfId="0" applyNumberFormat="1" applyFont="1" applyBorder="1" applyAlignment="1">
      <alignment horizontal="center" vertical="center"/>
    </xf>
    <xf numFmtId="31" fontId="2" fillId="0" borderId="15" xfId="0" applyNumberFormat="1" applyFont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textRotation="255"/>
    </xf>
    <xf numFmtId="0" fontId="2" fillId="3" borderId="20" xfId="0" applyFont="1" applyFill="1" applyBorder="1" applyAlignment="1">
      <alignment horizontal="center" vertical="center" textRotation="255"/>
    </xf>
    <xf numFmtId="0" fontId="2" fillId="3" borderId="53" xfId="0" applyFont="1" applyFill="1" applyBorder="1" applyAlignment="1">
      <alignment horizontal="center" vertical="center" textRotation="255"/>
    </xf>
    <xf numFmtId="0" fontId="2" fillId="3" borderId="43" xfId="0" applyFont="1" applyFill="1" applyBorder="1" applyAlignment="1">
      <alignment horizontal="center" vertical="center" textRotation="255"/>
    </xf>
    <xf numFmtId="0" fontId="2" fillId="3" borderId="14" xfId="0" applyFont="1" applyFill="1" applyBorder="1" applyAlignment="1">
      <alignment horizontal="center" vertical="center" textRotation="255"/>
    </xf>
    <xf numFmtId="0" fontId="2" fillId="3" borderId="12" xfId="0" applyFont="1" applyFill="1" applyBorder="1" applyAlignment="1">
      <alignment horizontal="center" vertical="center" textRotation="255"/>
    </xf>
    <xf numFmtId="6" fontId="2" fillId="0" borderId="46" xfId="1" applyFont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6" fontId="2" fillId="0" borderId="46" xfId="1" applyNumberFormat="1" applyFont="1" applyFill="1" applyBorder="1" applyAlignment="1">
      <alignment horizontal="center" vertical="center"/>
    </xf>
    <xf numFmtId="6" fontId="2" fillId="0" borderId="46" xfId="1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183" fontId="2" fillId="0" borderId="42" xfId="0" applyNumberFormat="1" applyFont="1" applyFill="1" applyBorder="1" applyAlignment="1">
      <alignment horizontal="center" vertical="center" shrinkToFit="1"/>
    </xf>
    <xf numFmtId="0" fontId="2" fillId="0" borderId="34" xfId="0" applyFont="1" applyFill="1" applyBorder="1" applyAlignment="1">
      <alignment horizontal="center" vertical="center" shrinkToFit="1"/>
    </xf>
    <xf numFmtId="0" fontId="2" fillId="0" borderId="33" xfId="0" applyFont="1" applyFill="1" applyBorder="1" applyAlignment="1">
      <alignment horizontal="center" vertical="center" shrinkToFit="1"/>
    </xf>
    <xf numFmtId="182" fontId="2" fillId="0" borderId="27" xfId="0" applyNumberFormat="1" applyFont="1" applyBorder="1" applyAlignment="1">
      <alignment horizontal="center" vertical="center"/>
    </xf>
    <xf numFmtId="182" fontId="2" fillId="0" borderId="26" xfId="0" applyNumberFormat="1" applyFont="1" applyBorder="1" applyAlignment="1">
      <alignment horizontal="center" vertical="center"/>
    </xf>
    <xf numFmtId="182" fontId="2" fillId="0" borderId="25" xfId="0" applyNumberFormat="1" applyFont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 shrinkToFit="1"/>
    </xf>
    <xf numFmtId="0" fontId="6" fillId="3" borderId="65" xfId="0" applyFont="1" applyFill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0" fontId="6" fillId="3" borderId="6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textRotation="255"/>
    </xf>
    <xf numFmtId="0" fontId="2" fillId="0" borderId="20" xfId="0" applyFont="1" applyFill="1" applyBorder="1" applyAlignment="1">
      <alignment horizontal="center" vertical="center" textRotation="255"/>
    </xf>
    <xf numFmtId="0" fontId="2" fillId="0" borderId="53" xfId="0" applyFont="1" applyFill="1" applyBorder="1" applyAlignment="1">
      <alignment horizontal="center" vertical="center" textRotation="255"/>
    </xf>
    <xf numFmtId="0" fontId="2" fillId="0" borderId="43" xfId="0" applyFont="1" applyFill="1" applyBorder="1" applyAlignment="1">
      <alignment horizontal="center" vertical="center" textRotation="255"/>
    </xf>
    <xf numFmtId="0" fontId="2" fillId="0" borderId="14" xfId="0" applyFont="1" applyFill="1" applyBorder="1" applyAlignment="1">
      <alignment horizontal="center" vertical="center" textRotation="255"/>
    </xf>
    <xf numFmtId="0" fontId="2" fillId="0" borderId="12" xfId="0" applyFont="1" applyFill="1" applyBorder="1" applyAlignment="1">
      <alignment horizontal="center" vertical="center" textRotation="255"/>
    </xf>
    <xf numFmtId="5" fontId="0" fillId="0" borderId="19" xfId="0" applyNumberFormat="1" applyBorder="1" applyAlignment="1">
      <alignment horizontal="center" vertical="center"/>
    </xf>
    <xf numFmtId="5" fontId="0" fillId="0" borderId="18" xfId="0" applyNumberFormat="1" applyBorder="1" applyAlignment="1">
      <alignment horizontal="center" vertical="center"/>
    </xf>
    <xf numFmtId="5" fontId="0" fillId="0" borderId="17" xfId="0" applyNumberFormat="1" applyBorder="1" applyAlignment="1">
      <alignment horizontal="center" vertical="center"/>
    </xf>
    <xf numFmtId="5" fontId="0" fillId="0" borderId="50" xfId="0" applyNumberFormat="1" applyBorder="1" applyAlignment="1">
      <alignment horizontal="center" vertical="center"/>
    </xf>
    <xf numFmtId="5" fontId="0" fillId="0" borderId="49" xfId="0" applyNumberFormat="1" applyBorder="1" applyAlignment="1">
      <alignment horizontal="center" vertical="center"/>
    </xf>
    <xf numFmtId="5" fontId="0" fillId="0" borderId="48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6" fontId="2" fillId="0" borderId="52" xfId="1" applyFont="1" applyBorder="1" applyAlignment="1">
      <alignment horizontal="center" vertical="center"/>
    </xf>
    <xf numFmtId="31" fontId="2" fillId="0" borderId="30" xfId="0" applyNumberFormat="1" applyFont="1" applyBorder="1" applyAlignment="1">
      <alignment horizontal="center" vertical="center"/>
    </xf>
    <xf numFmtId="31" fontId="2" fillId="0" borderId="29" xfId="0" applyNumberFormat="1" applyFont="1" applyBorder="1" applyAlignment="1">
      <alignment horizontal="center" vertical="center"/>
    </xf>
    <xf numFmtId="31" fontId="2" fillId="0" borderId="31" xfId="0" applyNumberFormat="1" applyFont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/>
    </xf>
    <xf numFmtId="49" fontId="2" fillId="0" borderId="61" xfId="0" applyNumberFormat="1" applyFont="1" applyFill="1" applyBorder="1" applyAlignment="1">
      <alignment horizontal="center" vertical="center"/>
    </xf>
    <xf numFmtId="49" fontId="2" fillId="0" borderId="60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 shrinkToFit="1"/>
    </xf>
    <xf numFmtId="0" fontId="2" fillId="0" borderId="61" xfId="0" applyFont="1" applyFill="1" applyBorder="1" applyAlignment="1">
      <alignment horizontal="center" vertical="center" shrinkToFit="1"/>
    </xf>
    <xf numFmtId="0" fontId="2" fillId="0" borderId="60" xfId="0" applyFont="1" applyFill="1" applyBorder="1" applyAlignment="1">
      <alignment horizontal="center" vertical="center" shrinkToFit="1"/>
    </xf>
    <xf numFmtId="181" fontId="2" fillId="0" borderId="5" xfId="0" applyNumberFormat="1" applyFont="1" applyBorder="1" applyAlignment="1">
      <alignment horizontal="center" vertical="center"/>
    </xf>
    <xf numFmtId="181" fontId="2" fillId="0" borderId="7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center" vertical="center"/>
    </xf>
    <xf numFmtId="181" fontId="2" fillId="0" borderId="0" xfId="0" applyNumberFormat="1" applyFont="1" applyBorder="1" applyAlignment="1">
      <alignment horizontal="center" vertical="center"/>
    </xf>
    <xf numFmtId="181" fontId="2" fillId="0" borderId="4" xfId="0" applyNumberFormat="1" applyFont="1" applyBorder="1" applyAlignment="1">
      <alignment horizontal="center" vertical="center"/>
    </xf>
    <xf numFmtId="181" fontId="2" fillId="0" borderId="3" xfId="0" applyNumberFormat="1" applyFont="1" applyBorder="1" applyAlignment="1">
      <alignment horizontal="center" vertical="center"/>
    </xf>
    <xf numFmtId="181" fontId="2" fillId="0" borderId="2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78" fontId="2" fillId="0" borderId="51" xfId="0" applyNumberFormat="1" applyFont="1" applyBorder="1" applyAlignment="1">
      <alignment vertical="center"/>
    </xf>
    <xf numFmtId="176" fontId="2" fillId="0" borderId="51" xfId="0" applyNumberFormat="1" applyFont="1" applyBorder="1" applyAlignment="1">
      <alignment vertical="center"/>
    </xf>
    <xf numFmtId="179" fontId="2" fillId="0" borderId="51" xfId="0" applyNumberFormat="1" applyFont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left" vertical="top" wrapText="1"/>
    </xf>
    <xf numFmtId="0" fontId="2" fillId="0" borderId="7" xfId="2" applyFont="1" applyFill="1" applyBorder="1" applyAlignment="1">
      <alignment horizontal="left" vertical="top" wrapText="1"/>
    </xf>
    <xf numFmtId="0" fontId="2" fillId="0" borderId="6" xfId="2" applyFont="1" applyFill="1" applyBorder="1" applyAlignment="1">
      <alignment horizontal="left" vertical="top" wrapText="1"/>
    </xf>
    <xf numFmtId="0" fontId="2" fillId="0" borderId="5" xfId="2" applyFont="1" applyFill="1" applyBorder="1" applyAlignment="1">
      <alignment horizontal="left" vertical="top" wrapText="1"/>
    </xf>
    <xf numFmtId="0" fontId="2" fillId="0" borderId="0" xfId="2" applyFont="1" applyFill="1" applyBorder="1" applyAlignment="1">
      <alignment horizontal="left" vertical="top" wrapText="1"/>
    </xf>
    <xf numFmtId="0" fontId="2" fillId="0" borderId="4" xfId="2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2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left" vertical="top" wrapText="1"/>
    </xf>
    <xf numFmtId="0" fontId="2" fillId="0" borderId="1" xfId="2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1" xfId="2" applyFont="1" applyFill="1" applyBorder="1" applyAlignment="1">
      <alignment horizontal="left" vertical="top" wrapText="1"/>
    </xf>
    <xf numFmtId="0" fontId="2" fillId="0" borderId="10" xfId="2" applyFont="1" applyFill="1" applyBorder="1" applyAlignment="1">
      <alignment horizontal="left" vertical="top" wrapText="1"/>
    </xf>
    <xf numFmtId="0" fontId="2" fillId="0" borderId="9" xfId="2" applyFont="1" applyFill="1" applyBorder="1" applyAlignment="1">
      <alignment horizontal="left" vertical="top" wrapText="1"/>
    </xf>
  </cellXfs>
  <cellStyles count="3">
    <cellStyle name="通貨" xfId="1" builtinId="7"/>
    <cellStyle name="標準" xfId="0" builtinId="0"/>
    <cellStyle name="標準 3" xfId="2" xr:uid="{00000000-0005-0000-0000-000002000000}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2</xdr:row>
      <xdr:rowOff>11206</xdr:rowOff>
    </xdr:from>
    <xdr:ext cx="605118" cy="1333500"/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8B6954D3-16C8-4F18-997C-64F725848E7E}"/>
            </a:ext>
          </a:extLst>
        </xdr:cNvPr>
        <xdr:cNvSpPr txBox="1">
          <a:spLocks noChangeArrowheads="1"/>
        </xdr:cNvSpPr>
      </xdr:nvSpPr>
      <xdr:spPr bwMode="auto">
        <a:xfrm>
          <a:off x="1" y="354106"/>
          <a:ext cx="605118" cy="133350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6724</xdr:colOff>
      <xdr:row>8</xdr:row>
      <xdr:rowOff>64434</xdr:rowOff>
    </xdr:from>
    <xdr:ext cx="793664" cy="1123385"/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282C9F31-2DB1-4681-A27A-80181BDD4925}"/>
            </a:ext>
          </a:extLst>
        </xdr:cNvPr>
        <xdr:cNvSpPr txBox="1">
          <a:spLocks noChangeArrowheads="1"/>
        </xdr:cNvSpPr>
      </xdr:nvSpPr>
      <xdr:spPr bwMode="auto">
        <a:xfrm>
          <a:off x="6724" y="1436034"/>
          <a:ext cx="793664" cy="112338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14</xdr:row>
      <xdr:rowOff>2240</xdr:rowOff>
    </xdr:from>
    <xdr:ext cx="1210235" cy="434789"/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F3D0ECB-D042-4C92-9AB0-E33C907FDDF4}"/>
            </a:ext>
          </a:extLst>
        </xdr:cNvPr>
        <xdr:cNvSpPr txBox="1">
          <a:spLocks noChangeArrowheads="1"/>
        </xdr:cNvSpPr>
      </xdr:nvSpPr>
      <xdr:spPr bwMode="auto">
        <a:xfrm>
          <a:off x="0" y="2402540"/>
          <a:ext cx="1210235" cy="43478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2238</xdr:colOff>
      <xdr:row>17</xdr:row>
      <xdr:rowOff>2240</xdr:rowOff>
    </xdr:from>
    <xdr:ext cx="1207997" cy="4939554"/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41B10499-0AE2-4007-8694-8FEF5F0E2A94}"/>
            </a:ext>
          </a:extLst>
        </xdr:cNvPr>
        <xdr:cNvSpPr txBox="1">
          <a:spLocks noChangeArrowheads="1"/>
        </xdr:cNvSpPr>
      </xdr:nvSpPr>
      <xdr:spPr bwMode="auto">
        <a:xfrm>
          <a:off x="2238" y="2802590"/>
          <a:ext cx="1207997" cy="4939554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0</xdr:colOff>
      <xdr:row>1</xdr:row>
      <xdr:rowOff>0</xdr:rowOff>
    </xdr:from>
    <xdr:ext cx="1210235" cy="894783"/>
    <xdr:sp macro="" textlink="">
      <xdr:nvSpPr>
        <xdr:cNvPr id="6" name="Text Box 8">
          <a:extLst>
            <a:ext uri="{FF2B5EF4-FFF2-40B4-BE49-F238E27FC236}">
              <a16:creationId xmlns:a16="http://schemas.microsoft.com/office/drawing/2014/main" id="{79076C9A-F9BF-4CF0-9832-5B61B1F3671D}"/>
            </a:ext>
          </a:extLst>
        </xdr:cNvPr>
        <xdr:cNvSpPr txBox="1">
          <a:spLocks noChangeArrowheads="1"/>
        </xdr:cNvSpPr>
      </xdr:nvSpPr>
      <xdr:spPr bwMode="auto">
        <a:xfrm>
          <a:off x="3800475" y="171450"/>
          <a:ext cx="1210235" cy="894783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6722</xdr:colOff>
      <xdr:row>6</xdr:row>
      <xdr:rowOff>8963</xdr:rowOff>
    </xdr:from>
    <xdr:ext cx="1210235" cy="226361"/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798AC75-B5BD-45F6-9BC7-56F7C4FD7488}"/>
            </a:ext>
          </a:extLst>
        </xdr:cNvPr>
        <xdr:cNvSpPr txBox="1">
          <a:spLocks noChangeArrowheads="1"/>
        </xdr:cNvSpPr>
      </xdr:nvSpPr>
      <xdr:spPr bwMode="auto">
        <a:xfrm>
          <a:off x="3807197" y="1037663"/>
          <a:ext cx="1210235" cy="226361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13446</xdr:colOff>
      <xdr:row>9</xdr:row>
      <xdr:rowOff>217392</xdr:rowOff>
    </xdr:from>
    <xdr:ext cx="1210235" cy="226361"/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AA43C7B3-FA99-4D31-98F9-59E5C8D3F811}"/>
            </a:ext>
          </a:extLst>
        </xdr:cNvPr>
        <xdr:cNvSpPr txBox="1">
          <a:spLocks noChangeArrowheads="1"/>
        </xdr:cNvSpPr>
      </xdr:nvSpPr>
      <xdr:spPr bwMode="auto">
        <a:xfrm>
          <a:off x="3813921" y="1712817"/>
          <a:ext cx="1210235" cy="226361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0</xdr:row>
      <xdr:rowOff>1</xdr:rowOff>
    </xdr:from>
    <xdr:ext cx="3025588" cy="411695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C391397-88F6-4FDE-B5A6-FD060FB3EDDC}"/>
            </a:ext>
          </a:extLst>
        </xdr:cNvPr>
        <xdr:cNvSpPr txBox="1">
          <a:spLocks noChangeArrowheads="1"/>
        </xdr:cNvSpPr>
      </xdr:nvSpPr>
      <xdr:spPr bwMode="auto">
        <a:xfrm>
          <a:off x="0" y="1"/>
          <a:ext cx="3025588" cy="41169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0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 b="1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黄色の枠の項目だけ入力してください。</a:t>
          </a:r>
          <a:endParaRPr lang="ja-JP" altLang="ja-JP" sz="1000" b="1" i="0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0</xdr:colOff>
      <xdr:row>41</xdr:row>
      <xdr:rowOff>0</xdr:rowOff>
    </xdr:from>
    <xdr:ext cx="1411941" cy="246530"/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id="{D07B6529-EC6B-4E7A-84B3-F38CB374CEF5}"/>
            </a:ext>
          </a:extLst>
        </xdr:cNvPr>
        <xdr:cNvSpPr txBox="1">
          <a:spLocks noChangeArrowheads="1"/>
        </xdr:cNvSpPr>
      </xdr:nvSpPr>
      <xdr:spPr bwMode="auto">
        <a:xfrm>
          <a:off x="3800475" y="8143875"/>
          <a:ext cx="1411941" cy="24653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29</xdr:col>
      <xdr:colOff>0</xdr:colOff>
      <xdr:row>41</xdr:row>
      <xdr:rowOff>0</xdr:rowOff>
    </xdr:from>
    <xdr:ext cx="605117" cy="246530"/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BB630EF0-8634-4D8F-A7E3-8EC10A14A830}"/>
            </a:ext>
          </a:extLst>
        </xdr:cNvPr>
        <xdr:cNvSpPr txBox="1">
          <a:spLocks noChangeArrowheads="1"/>
        </xdr:cNvSpPr>
      </xdr:nvSpPr>
      <xdr:spPr bwMode="auto">
        <a:xfrm>
          <a:off x="5800725" y="8143875"/>
          <a:ext cx="605117" cy="24653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12888</xdr:colOff>
      <xdr:row>42</xdr:row>
      <xdr:rowOff>2239</xdr:rowOff>
    </xdr:from>
    <xdr:ext cx="793935" cy="490820"/>
    <xdr:sp macro="" textlink="">
      <xdr:nvSpPr>
        <xdr:cNvPr id="12" name="Text Box 8">
          <a:extLst>
            <a:ext uri="{FF2B5EF4-FFF2-40B4-BE49-F238E27FC236}">
              <a16:creationId xmlns:a16="http://schemas.microsoft.com/office/drawing/2014/main" id="{DF1A945C-F45E-4F8F-A144-A3120DD56353}"/>
            </a:ext>
          </a:extLst>
        </xdr:cNvPr>
        <xdr:cNvSpPr txBox="1">
          <a:spLocks noChangeArrowheads="1"/>
        </xdr:cNvSpPr>
      </xdr:nvSpPr>
      <xdr:spPr bwMode="auto">
        <a:xfrm>
          <a:off x="3813363" y="8393764"/>
          <a:ext cx="793935" cy="49082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39</xdr:row>
      <xdr:rowOff>67234</xdr:rowOff>
    </xdr:from>
    <xdr:ext cx="1613647" cy="504265"/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7208C98B-460F-4FCA-9814-5CC61307A6C5}"/>
            </a:ext>
          </a:extLst>
        </xdr:cNvPr>
        <xdr:cNvSpPr txBox="1">
          <a:spLocks noChangeArrowheads="1"/>
        </xdr:cNvSpPr>
      </xdr:nvSpPr>
      <xdr:spPr bwMode="auto">
        <a:xfrm>
          <a:off x="0" y="7896784"/>
          <a:ext cx="1613647" cy="50426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11</xdr:col>
      <xdr:colOff>0</xdr:colOff>
      <xdr:row>39</xdr:row>
      <xdr:rowOff>67234</xdr:rowOff>
    </xdr:from>
    <xdr:ext cx="605117" cy="493059"/>
    <xdr:sp macro="" textlink="">
      <xdr:nvSpPr>
        <xdr:cNvPr id="14" name="Text Box 8">
          <a:extLst>
            <a:ext uri="{FF2B5EF4-FFF2-40B4-BE49-F238E27FC236}">
              <a16:creationId xmlns:a16="http://schemas.microsoft.com/office/drawing/2014/main" id="{0EE6D937-A743-483D-BBA0-0392F30E9ED0}"/>
            </a:ext>
          </a:extLst>
        </xdr:cNvPr>
        <xdr:cNvSpPr txBox="1">
          <a:spLocks noChangeArrowheads="1"/>
        </xdr:cNvSpPr>
      </xdr:nvSpPr>
      <xdr:spPr bwMode="auto">
        <a:xfrm>
          <a:off x="2200275" y="7896784"/>
          <a:ext cx="605117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42</xdr:row>
      <xdr:rowOff>0</xdr:rowOff>
    </xdr:from>
    <xdr:ext cx="1008529" cy="504265"/>
    <xdr:sp macro="" textlink="">
      <xdr:nvSpPr>
        <xdr:cNvPr id="15" name="Text Box 8">
          <a:extLst>
            <a:ext uri="{FF2B5EF4-FFF2-40B4-BE49-F238E27FC236}">
              <a16:creationId xmlns:a16="http://schemas.microsoft.com/office/drawing/2014/main" id="{8FD1C00B-DDFD-421E-A2D0-7B44D9DD0D71}"/>
            </a:ext>
          </a:extLst>
        </xdr:cNvPr>
        <xdr:cNvSpPr txBox="1">
          <a:spLocks noChangeArrowheads="1"/>
        </xdr:cNvSpPr>
      </xdr:nvSpPr>
      <xdr:spPr bwMode="auto">
        <a:xfrm>
          <a:off x="0" y="8391525"/>
          <a:ext cx="1008529" cy="50426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9</xdr:col>
      <xdr:colOff>0</xdr:colOff>
      <xdr:row>42</xdr:row>
      <xdr:rowOff>0</xdr:rowOff>
    </xdr:from>
    <xdr:ext cx="806823" cy="493059"/>
    <xdr:sp macro="" textlink="">
      <xdr:nvSpPr>
        <xdr:cNvPr id="16" name="Text Box 8">
          <a:extLst>
            <a:ext uri="{FF2B5EF4-FFF2-40B4-BE49-F238E27FC236}">
              <a16:creationId xmlns:a16="http://schemas.microsoft.com/office/drawing/2014/main" id="{E43EEF54-3BD3-4752-916B-69851B8336AE}"/>
            </a:ext>
          </a:extLst>
        </xdr:cNvPr>
        <xdr:cNvSpPr txBox="1">
          <a:spLocks noChangeArrowheads="1"/>
        </xdr:cNvSpPr>
      </xdr:nvSpPr>
      <xdr:spPr bwMode="auto">
        <a:xfrm>
          <a:off x="1800225" y="8391525"/>
          <a:ext cx="806823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27</xdr:col>
      <xdr:colOff>0</xdr:colOff>
      <xdr:row>42</xdr:row>
      <xdr:rowOff>0</xdr:rowOff>
    </xdr:from>
    <xdr:ext cx="806823" cy="493059"/>
    <xdr:sp macro="" textlink="">
      <xdr:nvSpPr>
        <xdr:cNvPr id="17" name="Text Box 8">
          <a:extLst>
            <a:ext uri="{FF2B5EF4-FFF2-40B4-BE49-F238E27FC236}">
              <a16:creationId xmlns:a16="http://schemas.microsoft.com/office/drawing/2014/main" id="{F49E50B5-B423-46E9-96E1-A250E224619D}"/>
            </a:ext>
          </a:extLst>
        </xdr:cNvPr>
        <xdr:cNvSpPr txBox="1">
          <a:spLocks noChangeArrowheads="1"/>
        </xdr:cNvSpPr>
      </xdr:nvSpPr>
      <xdr:spPr bwMode="auto">
        <a:xfrm>
          <a:off x="5400675" y="8391525"/>
          <a:ext cx="806823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0103-4-&#23567;&#26519;&#27491;&#26126;-17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ダウンリスト"/>
      <sheetName val="契約レポート"/>
      <sheetName val="契約レポート イレギュラー処理用"/>
      <sheetName val="見積書"/>
      <sheetName val="見積書 (途中入場時)"/>
      <sheetName val="A&amp;I見積"/>
      <sheetName val="契約終了レポート"/>
      <sheetName val="契約管理全体"/>
      <sheetName val="給与台帳"/>
      <sheetName val="検収台帳"/>
      <sheetName val="注文書台帳"/>
      <sheetName val="契約書台帳"/>
      <sheetName val="派遣元台帳"/>
    </sheetNames>
    <sheetDataSet>
      <sheetData sheetId="0">
        <row r="1">
          <cell r="A1" t="str">
            <v>新規契約</v>
          </cell>
          <cell r="B1" t="str">
            <v>正</v>
          </cell>
          <cell r="C1" t="str">
            <v>稼働率</v>
          </cell>
          <cell r="D1" t="str">
            <v>契約満了</v>
          </cell>
          <cell r="E1" t="str">
            <v>-</v>
          </cell>
          <cell r="F1">
            <v>140</v>
          </cell>
          <cell r="G1">
            <v>180</v>
          </cell>
          <cell r="H1">
            <v>1</v>
          </cell>
          <cell r="I1" t="str">
            <v>20日</v>
          </cell>
          <cell r="J1" t="str">
            <v>翌月25日</v>
          </cell>
          <cell r="K1" t="str">
            <v>翌月25日</v>
          </cell>
          <cell r="L1" t="str">
            <v>有</v>
          </cell>
          <cell r="M1" t="str">
            <v>対象者</v>
          </cell>
          <cell r="N1" t="str">
            <v>継続の意思あり</v>
          </cell>
          <cell r="O1" t="str">
            <v>要請あり</v>
          </cell>
          <cell r="P1" t="str">
            <v>本人都合</v>
          </cell>
          <cell r="Q1" t="str">
            <v>提案できる</v>
          </cell>
          <cell r="R1" t="str">
            <v>問題ない</v>
          </cell>
          <cell r="S1" t="str">
            <v>ｺﾐｭﾆｹｰｼｮﾝ問題あり</v>
          </cell>
          <cell r="T1" t="str">
            <v>勤態問題あり</v>
          </cell>
          <cell r="U1" t="str">
            <v>性格がきつい</v>
          </cell>
          <cell r="V1" t="str">
            <v>更新済み</v>
          </cell>
          <cell r="W1" t="str">
            <v>確認済み</v>
          </cell>
          <cell r="X1">
            <v>90</v>
          </cell>
          <cell r="Y1" t="str">
            <v>派遣</v>
          </cell>
        </row>
        <row r="2">
          <cell r="A2" t="str">
            <v>継続契約</v>
          </cell>
          <cell r="B2" t="str">
            <v>契</v>
          </cell>
          <cell r="C2" t="str">
            <v>日割稼働率</v>
          </cell>
          <cell r="D2" t="str">
            <v>途中退場</v>
          </cell>
          <cell r="E2" t="str">
            <v>○</v>
          </cell>
          <cell r="F2">
            <v>150</v>
          </cell>
          <cell r="G2">
            <v>190</v>
          </cell>
          <cell r="H2">
            <v>5</v>
          </cell>
          <cell r="I2" t="str">
            <v>月末</v>
          </cell>
          <cell r="J2" t="str">
            <v>翌月末</v>
          </cell>
          <cell r="K2" t="str">
            <v>翌月末</v>
          </cell>
          <cell r="L2" t="str">
            <v>無</v>
          </cell>
          <cell r="M2" t="str">
            <v>非対象者</v>
          </cell>
          <cell r="N2" t="str">
            <v>継続の意思なし</v>
          </cell>
          <cell r="O2" t="str">
            <v>要請なし</v>
          </cell>
          <cell r="P2" t="str">
            <v>客先都合</v>
          </cell>
          <cell r="Q2" t="str">
            <v>要検討</v>
          </cell>
          <cell r="R2" t="str">
            <v>要検討</v>
          </cell>
          <cell r="S2" t="str">
            <v>ｺﾐｭﾆｹｰｼｮﾝ問題なし</v>
          </cell>
          <cell r="T2" t="str">
            <v>勤態不安あり</v>
          </cell>
          <cell r="U2" t="str">
            <v>穏やかな性格</v>
          </cell>
          <cell r="W2" t="str">
            <v>本人返信なし</v>
          </cell>
          <cell r="X2">
            <v>85</v>
          </cell>
          <cell r="Y2" t="str">
            <v>期間</v>
          </cell>
        </row>
        <row r="3">
          <cell r="B3" t="str">
            <v>個</v>
          </cell>
          <cell r="C3" t="str">
            <v>変形稼働率</v>
          </cell>
          <cell r="E3" t="str">
            <v>×</v>
          </cell>
          <cell r="F3">
            <v>160</v>
          </cell>
          <cell r="G3">
            <v>200</v>
          </cell>
          <cell r="H3">
            <v>10</v>
          </cell>
          <cell r="J3" t="str">
            <v>翌々月1０日</v>
          </cell>
          <cell r="K3" t="str">
            <v>翌々月11日</v>
          </cell>
          <cell r="P3" t="str">
            <v>HAL都合</v>
          </cell>
          <cell r="Q3" t="str">
            <v>積極的に対応</v>
          </cell>
          <cell r="R3" t="str">
            <v>積極的に対応</v>
          </cell>
          <cell r="T3" t="str">
            <v>問題なし</v>
          </cell>
          <cell r="U3" t="str">
            <v>問題なし</v>
          </cell>
          <cell r="X3">
            <v>80</v>
          </cell>
          <cell r="Y3" t="str">
            <v>請負</v>
          </cell>
        </row>
        <row r="4">
          <cell r="B4" t="str">
            <v>協</v>
          </cell>
          <cell r="C4" t="str">
            <v>変動稼働率</v>
          </cell>
          <cell r="F4" t="str">
            <v>D7:30</v>
          </cell>
          <cell r="G4" t="str">
            <v>D7:30</v>
          </cell>
          <cell r="H4">
            <v>15</v>
          </cell>
          <cell r="J4" t="str">
            <v>翌々月20日</v>
          </cell>
          <cell r="K4" t="str">
            <v>翌々月15日</v>
          </cell>
          <cell r="P4" t="str">
            <v>勤態不良</v>
          </cell>
          <cell r="U4" t="str">
            <v>トラブルを起こしやすい</v>
          </cell>
          <cell r="Y4" t="str">
            <v>請負常駐</v>
          </cell>
        </row>
        <row r="5">
          <cell r="C5" t="str">
            <v>時給</v>
          </cell>
          <cell r="F5" t="str">
            <v>D7:40</v>
          </cell>
          <cell r="G5" t="str">
            <v>D7:40</v>
          </cell>
          <cell r="H5">
            <v>30</v>
          </cell>
          <cell r="J5" t="str">
            <v>翌々月25日</v>
          </cell>
          <cell r="P5" t="str">
            <v>ｽｷﾙ不足</v>
          </cell>
          <cell r="Y5" t="str">
            <v>作業請負</v>
          </cell>
        </row>
        <row r="6">
          <cell r="C6" t="str">
            <v>固定</v>
          </cell>
          <cell r="F6" t="str">
            <v>D8:00</v>
          </cell>
          <cell r="G6" t="str">
            <v>D8:00</v>
          </cell>
          <cell r="H6" t="str">
            <v>―</v>
          </cell>
          <cell r="J6" t="str">
            <v>翌々月末</v>
          </cell>
          <cell r="P6" t="str">
            <v>人間関係</v>
          </cell>
          <cell r="Y6" t="str">
            <v>工数注文</v>
          </cell>
        </row>
        <row r="7">
          <cell r="C7" t="str">
            <v>業務内容</v>
          </cell>
          <cell r="P7" t="str">
            <v>案件内容の不一致</v>
          </cell>
          <cell r="Y7" t="str">
            <v>準委任</v>
          </cell>
        </row>
        <row r="8">
          <cell r="P8" t="str">
            <v>高稼働</v>
          </cell>
          <cell r="Y8" t="str">
            <v>準委任(業務)</v>
          </cell>
        </row>
        <row r="9">
          <cell r="P9" t="str">
            <v>現場変更</v>
          </cell>
          <cell r="Y9" t="str">
            <v>準委任(業務内容確認方式)</v>
          </cell>
        </row>
        <row r="10">
          <cell r="P10" t="str">
            <v>予算縮小</v>
          </cell>
          <cell r="Y10" t="str">
            <v>委託</v>
          </cell>
        </row>
        <row r="11">
          <cell r="P11" t="str">
            <v>契約満了</v>
          </cell>
          <cell r="Y11" t="str">
            <v>業務委託</v>
          </cell>
        </row>
        <row r="12">
          <cell r="P12" t="str">
            <v>ｽｷﾙﾐｽﾏｯﾁ</v>
          </cell>
          <cell r="Y12" t="str">
            <v>期間委託</v>
          </cell>
        </row>
        <row r="13">
          <cell r="Y13" t="str">
            <v>期間委託（請負）</v>
          </cell>
        </row>
        <row r="14">
          <cell r="Y14" t="str">
            <v>出向契約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BN73"/>
  <sheetViews>
    <sheetView tabSelected="1" zoomScale="85" zoomScaleNormal="85" workbookViewId="0">
      <selection sqref="A1:AM1"/>
    </sheetView>
  </sheetViews>
  <sheetFormatPr defaultColWidth="2.625" defaultRowHeight="20.100000000000001" customHeight="1" x14ac:dyDescent="0.15"/>
  <cols>
    <col min="1" max="43" width="2.625" style="1"/>
    <col min="44" max="44" width="2.625" style="1" customWidth="1"/>
    <col min="45" max="53" width="2.625" style="1"/>
    <col min="54" max="54" width="6.875" style="1" customWidth="1"/>
    <col min="55" max="59" width="2.625" style="1"/>
    <col min="60" max="60" width="6.875" style="1" customWidth="1"/>
    <col min="61" max="65" width="2.625" style="1"/>
    <col min="66" max="66" width="7.125" style="1" customWidth="1"/>
    <col min="67" max="16384" width="2.625" style="1"/>
  </cols>
  <sheetData>
    <row r="1" spans="1:66" ht="31.5" customHeight="1" thickBot="1" x14ac:dyDescent="0.2">
      <c r="A1" s="126" t="s">
        <v>77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X1" s="81" t="s">
        <v>76</v>
      </c>
      <c r="AY1" s="81"/>
      <c r="AZ1" s="81"/>
      <c r="BA1" s="81"/>
      <c r="BB1" s="81"/>
      <c r="BC1" s="13"/>
      <c r="BD1" s="81" t="s">
        <v>75</v>
      </c>
      <c r="BE1" s="81"/>
      <c r="BF1" s="81"/>
      <c r="BG1" s="81"/>
      <c r="BH1" s="81"/>
      <c r="BJ1" s="81" t="s">
        <v>74</v>
      </c>
      <c r="BK1" s="81"/>
      <c r="BL1" s="81"/>
      <c r="BM1" s="81"/>
      <c r="BN1" s="81"/>
    </row>
    <row r="2" spans="1:66" ht="18" customHeight="1" thickTop="1" x14ac:dyDescent="0.15">
      <c r="A2" s="282" t="s">
        <v>73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4"/>
      <c r="T2" s="134" t="s">
        <v>72</v>
      </c>
      <c r="U2" s="135"/>
      <c r="V2" s="135"/>
      <c r="W2" s="135"/>
      <c r="X2" s="135"/>
      <c r="Y2" s="136"/>
      <c r="Z2" s="135" t="s">
        <v>71</v>
      </c>
      <c r="AA2" s="135"/>
      <c r="AB2" s="135"/>
      <c r="AC2" s="135"/>
      <c r="AD2" s="135"/>
      <c r="AE2" s="135"/>
      <c r="AF2" s="135"/>
      <c r="AG2" s="135"/>
      <c r="AH2" s="135"/>
      <c r="AI2" s="136"/>
      <c r="AJ2" s="82" t="s">
        <v>70</v>
      </c>
      <c r="AK2" s="83"/>
      <c r="AL2" s="83"/>
      <c r="AM2" s="84"/>
      <c r="AX2" s="16"/>
      <c r="AY2" s="17"/>
      <c r="AZ2" s="17"/>
      <c r="BA2" s="18" t="s">
        <v>49</v>
      </c>
      <c r="BB2" s="19" t="e">
        <f>ROUNDDOWN(G19/G21,0)</f>
        <v>#DIV/0!</v>
      </c>
      <c r="BD2" s="16"/>
      <c r="BE2" s="17"/>
      <c r="BF2" s="17"/>
      <c r="BG2" s="18" t="s">
        <v>49</v>
      </c>
      <c r="BH2" s="19" t="e">
        <f>ROUNDDOWN((G19/G21)*(AJ13/100),0)</f>
        <v>#DIV/0!</v>
      </c>
      <c r="BJ2" s="16"/>
      <c r="BK2" s="17"/>
      <c r="BL2" s="17"/>
      <c r="BM2" s="18" t="s">
        <v>49</v>
      </c>
      <c r="BN2" s="19" t="e">
        <f>ROUNDDOWN((AG19/AG21),0)</f>
        <v>#VALUE!</v>
      </c>
    </row>
    <row r="3" spans="1:66" ht="18" customHeight="1" x14ac:dyDescent="0.15">
      <c r="A3" s="272" t="s">
        <v>69</v>
      </c>
      <c r="B3" s="175"/>
      <c r="C3" s="176"/>
      <c r="D3" s="223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  <c r="T3" s="242" t="s">
        <v>68</v>
      </c>
      <c r="U3" s="243"/>
      <c r="V3" s="243"/>
      <c r="W3" s="243"/>
      <c r="X3" s="243"/>
      <c r="Y3" s="244"/>
      <c r="Z3" s="308"/>
      <c r="AA3" s="308"/>
      <c r="AB3" s="308"/>
      <c r="AC3" s="308"/>
      <c r="AD3" s="308"/>
      <c r="AE3" s="308"/>
      <c r="AF3" s="308"/>
      <c r="AG3" s="308"/>
      <c r="AH3" s="308"/>
      <c r="AI3" s="309"/>
      <c r="AJ3" s="310"/>
      <c r="AK3" s="311"/>
      <c r="AL3" s="311"/>
      <c r="AM3" s="312"/>
      <c r="AX3" s="20"/>
      <c r="AY3" s="21"/>
      <c r="AZ3" s="21"/>
      <c r="BA3" s="22" t="s">
        <v>30</v>
      </c>
      <c r="BB3" s="23" t="e">
        <f>ROUNDDOWN(G19/G21,-1)</f>
        <v>#DIV/0!</v>
      </c>
      <c r="BD3" s="20"/>
      <c r="BE3" s="21"/>
      <c r="BF3" s="21"/>
      <c r="BG3" s="22" t="s">
        <v>30</v>
      </c>
      <c r="BH3" s="23" t="e">
        <f>ROUNDDOWN((G19/G21)*(AJ13/100),-1)</f>
        <v>#DIV/0!</v>
      </c>
      <c r="BJ3" s="20"/>
      <c r="BK3" s="21"/>
      <c r="BL3" s="21"/>
      <c r="BM3" s="22" t="s">
        <v>30</v>
      </c>
      <c r="BN3" s="23" t="e">
        <f>ROUNDDOWN((AG19/AG21),-1)</f>
        <v>#VALUE!</v>
      </c>
    </row>
    <row r="4" spans="1:66" ht="18" customHeight="1" x14ac:dyDescent="0.15">
      <c r="A4" s="154" t="s">
        <v>67</v>
      </c>
      <c r="B4" s="155"/>
      <c r="C4" s="156"/>
      <c r="D4" s="118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19"/>
      <c r="T4" s="123" t="s">
        <v>66</v>
      </c>
      <c r="U4" s="124"/>
      <c r="V4" s="124"/>
      <c r="W4" s="124"/>
      <c r="X4" s="124"/>
      <c r="Y4" s="125"/>
      <c r="Z4" s="191"/>
      <c r="AA4" s="124"/>
      <c r="AB4" s="124"/>
      <c r="AC4" s="124"/>
      <c r="AD4" s="124"/>
      <c r="AE4" s="124"/>
      <c r="AF4" s="124"/>
      <c r="AG4" s="124"/>
      <c r="AH4" s="124"/>
      <c r="AI4" s="125"/>
      <c r="AJ4" s="313"/>
      <c r="AK4" s="314"/>
      <c r="AL4" s="314"/>
      <c r="AM4" s="315"/>
      <c r="AX4" s="20"/>
      <c r="AY4" s="21"/>
      <c r="AZ4" s="21"/>
      <c r="BA4" s="22" t="s">
        <v>42</v>
      </c>
      <c r="BB4" s="23" t="e">
        <f>ROUNDDOWN(G19/G21,-2)</f>
        <v>#DIV/0!</v>
      </c>
      <c r="BD4" s="20"/>
      <c r="BE4" s="21"/>
      <c r="BF4" s="21"/>
      <c r="BG4" s="22" t="s">
        <v>42</v>
      </c>
      <c r="BH4" s="23" t="e">
        <f>ROUNDDOWN((G19/G21)*(AJ13/100),-2)</f>
        <v>#DIV/0!</v>
      </c>
      <c r="BJ4" s="20"/>
      <c r="BK4" s="21"/>
      <c r="BL4" s="21"/>
      <c r="BM4" s="22" t="s">
        <v>42</v>
      </c>
      <c r="BN4" s="23" t="e">
        <f>ROUNDDOWN((AG19/AG21),-2)</f>
        <v>#VALUE!</v>
      </c>
    </row>
    <row r="5" spans="1:66" ht="18" customHeight="1" x14ac:dyDescent="0.15">
      <c r="A5" s="154" t="s">
        <v>52</v>
      </c>
      <c r="B5" s="155"/>
      <c r="C5" s="156"/>
      <c r="D5" s="118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19"/>
      <c r="R5" s="3"/>
      <c r="T5" s="224" t="s">
        <v>65</v>
      </c>
      <c r="U5" s="193"/>
      <c r="V5" s="193"/>
      <c r="W5" s="193"/>
      <c r="X5" s="193"/>
      <c r="Y5" s="194"/>
      <c r="Z5" s="192"/>
      <c r="AA5" s="193"/>
      <c r="AB5" s="193"/>
      <c r="AC5" s="193"/>
      <c r="AD5" s="193"/>
      <c r="AE5" s="193"/>
      <c r="AF5" s="193"/>
      <c r="AG5" s="193"/>
      <c r="AH5" s="193"/>
      <c r="AI5" s="194"/>
      <c r="AJ5" s="313"/>
      <c r="AK5" s="314"/>
      <c r="AL5" s="314"/>
      <c r="AM5" s="315"/>
      <c r="AX5" s="20"/>
      <c r="AY5" s="21"/>
      <c r="AZ5" s="21"/>
      <c r="BA5" s="21"/>
      <c r="BB5" s="23"/>
      <c r="BD5" s="20"/>
      <c r="BE5" s="21"/>
      <c r="BF5" s="21"/>
      <c r="BG5" s="21"/>
      <c r="BH5" s="23"/>
      <c r="BJ5" s="20"/>
      <c r="BK5" s="21"/>
      <c r="BL5" s="21"/>
      <c r="BM5" s="21"/>
      <c r="BN5" s="23"/>
    </row>
    <row r="6" spans="1:66" ht="18" customHeight="1" x14ac:dyDescent="0.15">
      <c r="A6" s="273" t="s">
        <v>64</v>
      </c>
      <c r="B6" s="274"/>
      <c r="C6" s="156"/>
      <c r="D6" s="278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  <c r="R6" s="3"/>
      <c r="T6" s="279" t="s">
        <v>63</v>
      </c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1"/>
      <c r="AJ6" s="316"/>
      <c r="AK6" s="317"/>
      <c r="AL6" s="317"/>
      <c r="AM6" s="318"/>
      <c r="AX6" s="20"/>
      <c r="AY6" s="21"/>
      <c r="AZ6" s="21"/>
      <c r="BA6" s="21"/>
      <c r="BB6" s="23"/>
      <c r="BD6" s="20"/>
      <c r="BE6" s="21"/>
      <c r="BF6" s="21"/>
      <c r="BG6" s="21"/>
      <c r="BH6" s="23"/>
      <c r="BJ6" s="20"/>
      <c r="BK6" s="21"/>
      <c r="BL6" s="21"/>
      <c r="BM6" s="21"/>
      <c r="BN6" s="23"/>
    </row>
    <row r="7" spans="1:66" ht="18" customHeight="1" x14ac:dyDescent="0.15">
      <c r="A7" s="219" t="s">
        <v>60</v>
      </c>
      <c r="B7" s="164"/>
      <c r="C7" s="165"/>
      <c r="D7" s="161"/>
      <c r="E7" s="162"/>
      <c r="F7" s="163"/>
      <c r="G7" s="269" t="s">
        <v>59</v>
      </c>
      <c r="H7" s="271"/>
      <c r="I7" s="161"/>
      <c r="J7" s="162"/>
      <c r="K7" s="163"/>
      <c r="L7" s="158" t="s">
        <v>62</v>
      </c>
      <c r="M7" s="159"/>
      <c r="N7" s="160"/>
      <c r="O7" s="275">
        <f>I7-D7-O8</f>
        <v>0</v>
      </c>
      <c r="P7" s="276"/>
      <c r="Q7" s="277"/>
      <c r="R7" s="3"/>
      <c r="T7" s="134" t="s">
        <v>61</v>
      </c>
      <c r="U7" s="135"/>
      <c r="V7" s="135"/>
      <c r="W7" s="135"/>
      <c r="X7" s="135"/>
      <c r="Y7" s="135"/>
      <c r="Z7" s="305"/>
      <c r="AA7" s="306"/>
      <c r="AB7" s="306"/>
      <c r="AC7" s="306"/>
      <c r="AD7" s="306"/>
      <c r="AE7" s="306"/>
      <c r="AF7" s="306"/>
      <c r="AG7" s="306"/>
      <c r="AH7" s="306"/>
      <c r="AI7" s="306"/>
      <c r="AJ7" s="306"/>
      <c r="AK7" s="306"/>
      <c r="AL7" s="306"/>
      <c r="AM7" s="307"/>
      <c r="AX7" s="20"/>
      <c r="AY7" s="21"/>
      <c r="AZ7" s="21"/>
      <c r="BA7" s="21"/>
      <c r="BB7" s="23"/>
      <c r="BD7" s="20"/>
      <c r="BE7" s="21"/>
      <c r="BF7" s="21"/>
      <c r="BG7" s="21"/>
      <c r="BH7" s="23"/>
      <c r="BJ7" s="20"/>
      <c r="BK7" s="21"/>
      <c r="BL7" s="21"/>
      <c r="BM7" s="21"/>
      <c r="BN7" s="23"/>
    </row>
    <row r="8" spans="1:66" ht="18" customHeight="1" x14ac:dyDescent="0.15">
      <c r="A8" s="224" t="s">
        <v>60</v>
      </c>
      <c r="B8" s="193"/>
      <c r="C8" s="194"/>
      <c r="D8" s="169"/>
      <c r="E8" s="170"/>
      <c r="F8" s="171"/>
      <c r="G8" s="180" t="s">
        <v>59</v>
      </c>
      <c r="H8" s="181"/>
      <c r="I8" s="169"/>
      <c r="J8" s="170"/>
      <c r="K8" s="171"/>
      <c r="L8" s="172" t="s">
        <v>58</v>
      </c>
      <c r="M8" s="173"/>
      <c r="N8" s="174"/>
      <c r="O8" s="177">
        <f>I8-D8</f>
        <v>0</v>
      </c>
      <c r="P8" s="178"/>
      <c r="Q8" s="179"/>
      <c r="R8" s="3"/>
      <c r="T8" s="180" t="s">
        <v>57</v>
      </c>
      <c r="U8" s="300"/>
      <c r="V8" s="300"/>
      <c r="W8" s="300"/>
      <c r="X8" s="300"/>
      <c r="Y8" s="300"/>
      <c r="Z8" s="224"/>
      <c r="AA8" s="193"/>
      <c r="AB8" s="193"/>
      <c r="AC8" s="193"/>
      <c r="AD8" s="193"/>
      <c r="AE8" s="193"/>
      <c r="AF8" s="15" t="s">
        <v>56</v>
      </c>
      <c r="AG8" s="193"/>
      <c r="AH8" s="193"/>
      <c r="AI8" s="193"/>
      <c r="AJ8" s="193"/>
      <c r="AK8" s="193"/>
      <c r="AL8" s="193"/>
      <c r="AM8" s="194"/>
      <c r="AR8" s="3"/>
      <c r="AX8" s="20"/>
      <c r="AY8" s="21"/>
      <c r="AZ8" s="21"/>
      <c r="BA8" s="21"/>
      <c r="BB8" s="23"/>
      <c r="BD8" s="20"/>
      <c r="BE8" s="21"/>
      <c r="BF8" s="21"/>
      <c r="BG8" s="21"/>
      <c r="BH8" s="23"/>
      <c r="BJ8" s="20"/>
      <c r="BK8" s="21"/>
      <c r="BL8" s="21"/>
      <c r="BM8" s="21"/>
      <c r="BN8" s="23"/>
    </row>
    <row r="9" spans="1:66" ht="5.25" customHeight="1" x14ac:dyDescent="0.15">
      <c r="A9" s="12"/>
      <c r="B9" s="12"/>
      <c r="C9" s="12"/>
      <c r="R9" s="3"/>
      <c r="AR9" s="3"/>
      <c r="AX9" s="20"/>
      <c r="AY9" s="21"/>
      <c r="AZ9" s="21"/>
      <c r="BA9" s="21"/>
      <c r="BB9" s="23"/>
      <c r="BD9" s="20"/>
      <c r="BE9" s="21"/>
      <c r="BF9" s="21"/>
      <c r="BG9" s="21"/>
      <c r="BH9" s="23"/>
      <c r="BJ9" s="20"/>
      <c r="BK9" s="21"/>
      <c r="BL9" s="21"/>
      <c r="BM9" s="21"/>
      <c r="BN9" s="23"/>
    </row>
    <row r="10" spans="1:66" ht="18" customHeight="1" x14ac:dyDescent="0.15">
      <c r="A10" s="223" t="s">
        <v>55</v>
      </c>
      <c r="B10" s="175"/>
      <c r="C10" s="175"/>
      <c r="D10" s="176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6"/>
      <c r="R10" s="3"/>
      <c r="T10" s="269" t="s">
        <v>54</v>
      </c>
      <c r="U10" s="270"/>
      <c r="V10" s="270"/>
      <c r="W10" s="270"/>
      <c r="X10" s="270"/>
      <c r="Y10" s="271"/>
      <c r="Z10" s="120">
        <f>Z8</f>
        <v>0</v>
      </c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2"/>
      <c r="AR10" s="3"/>
      <c r="AX10" s="20"/>
      <c r="AY10" s="21"/>
      <c r="AZ10" s="21"/>
      <c r="BA10" s="21"/>
      <c r="BB10" s="23"/>
      <c r="BD10" s="20"/>
      <c r="BE10" s="21"/>
      <c r="BF10" s="21"/>
      <c r="BG10" s="21"/>
      <c r="BH10" s="23"/>
      <c r="BJ10" s="20"/>
      <c r="BK10" s="21"/>
      <c r="BL10" s="21"/>
      <c r="BM10" s="21"/>
      <c r="BN10" s="23"/>
    </row>
    <row r="11" spans="1:66" ht="18" customHeight="1" x14ac:dyDescent="0.15">
      <c r="A11" s="118" t="s">
        <v>53</v>
      </c>
      <c r="B11" s="166"/>
      <c r="C11" s="166"/>
      <c r="D11" s="119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19"/>
      <c r="R11" s="3"/>
      <c r="T11" s="123" t="s">
        <v>52</v>
      </c>
      <c r="U11" s="124"/>
      <c r="V11" s="124"/>
      <c r="W11" s="124"/>
      <c r="X11" s="124"/>
      <c r="Y11" s="125"/>
      <c r="Z11" s="118" t="s">
        <v>51</v>
      </c>
      <c r="AA11" s="119"/>
      <c r="AB11" s="111" t="s">
        <v>50</v>
      </c>
      <c r="AC11" s="112"/>
      <c r="AD11" s="113"/>
      <c r="AE11" s="114"/>
      <c r="AF11" s="115"/>
      <c r="AG11" s="115"/>
      <c r="AH11" s="115"/>
      <c r="AI11" s="115"/>
      <c r="AJ11" s="116"/>
      <c r="AK11" s="116"/>
      <c r="AL11" s="116"/>
      <c r="AM11" s="117"/>
      <c r="AR11" s="3"/>
      <c r="AX11" s="20"/>
      <c r="AY11" s="21"/>
      <c r="AZ11" s="21"/>
      <c r="BA11" s="22" t="s">
        <v>49</v>
      </c>
      <c r="BB11" s="23" t="e">
        <f>ROUNDDOWN(G19/G20,0)</f>
        <v>#DIV/0!</v>
      </c>
      <c r="BD11" s="20"/>
      <c r="BE11" s="21"/>
      <c r="BF11" s="21"/>
      <c r="BG11" s="22" t="s">
        <v>49</v>
      </c>
      <c r="BH11" s="23" t="e">
        <f>ROUNDDOWN((G19/G20)*(AJ13/100),0)</f>
        <v>#DIV/0!</v>
      </c>
      <c r="BJ11" s="20"/>
      <c r="BK11" s="21"/>
      <c r="BL11" s="21"/>
      <c r="BM11" s="22" t="s">
        <v>49</v>
      </c>
      <c r="BN11" s="23" t="e">
        <f>ROUNDDOWN((AG19/AG20),0)</f>
        <v>#VALUE!</v>
      </c>
    </row>
    <row r="12" spans="1:66" ht="18" customHeight="1" x14ac:dyDescent="0.15">
      <c r="A12" s="118" t="s">
        <v>48</v>
      </c>
      <c r="B12" s="166"/>
      <c r="C12" s="166"/>
      <c r="D12" s="119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8"/>
      <c r="R12" s="3"/>
      <c r="T12" s="239" t="s">
        <v>47</v>
      </c>
      <c r="U12" s="240"/>
      <c r="V12" s="240"/>
      <c r="W12" s="240"/>
      <c r="X12" s="240"/>
      <c r="Y12" s="241"/>
      <c r="Z12" s="319"/>
      <c r="AA12" s="320"/>
      <c r="AB12" s="320"/>
      <c r="AC12" s="320"/>
      <c r="AD12" s="320"/>
      <c r="AE12" s="320"/>
      <c r="AF12" s="320"/>
      <c r="AG12" s="320"/>
      <c r="AH12" s="320"/>
      <c r="AI12" s="321"/>
      <c r="AJ12" s="248" t="s">
        <v>46</v>
      </c>
      <c r="AK12" s="249"/>
      <c r="AL12" s="249"/>
      <c r="AM12" s="250"/>
      <c r="AR12" s="11"/>
      <c r="AX12" s="20"/>
      <c r="AY12" s="21"/>
      <c r="AZ12" s="21"/>
      <c r="BA12" s="22" t="s">
        <v>30</v>
      </c>
      <c r="BB12" s="23" t="e">
        <f>ROUNDDOWN(G19/G20,-1)</f>
        <v>#DIV/0!</v>
      </c>
      <c r="BD12" s="20"/>
      <c r="BE12" s="21"/>
      <c r="BF12" s="21"/>
      <c r="BG12" s="22" t="s">
        <v>30</v>
      </c>
      <c r="BH12" s="23" t="e">
        <f>ROUNDDOWN((G19/G20)*(AJ13/100),-1)</f>
        <v>#DIV/0!</v>
      </c>
      <c r="BJ12" s="20"/>
      <c r="BK12" s="21"/>
      <c r="BL12" s="21"/>
      <c r="BM12" s="22" t="s">
        <v>30</v>
      </c>
      <c r="BN12" s="23" t="e">
        <f>ROUNDDOWN((AG19/AG20),-1)</f>
        <v>#VALUE!</v>
      </c>
    </row>
    <row r="13" spans="1:66" ht="18" customHeight="1" x14ac:dyDescent="0.15">
      <c r="A13" s="118" t="s">
        <v>45</v>
      </c>
      <c r="B13" s="166"/>
      <c r="C13" s="166"/>
      <c r="D13" s="119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19"/>
      <c r="R13" s="3"/>
      <c r="T13" s="245" t="s">
        <v>44</v>
      </c>
      <c r="U13" s="246"/>
      <c r="V13" s="247"/>
      <c r="W13" s="120" t="str">
        <f>IF(Z11="","",IF(OR(Z11="正", Z11="契"),"有","無"))</f>
        <v>有</v>
      </c>
      <c r="X13" s="121"/>
      <c r="Y13" s="121"/>
      <c r="Z13" s="243"/>
      <c r="AA13" s="244"/>
      <c r="AB13" s="108" t="s">
        <v>43</v>
      </c>
      <c r="AC13" s="109"/>
      <c r="AD13" s="110"/>
      <c r="AE13" s="242" t="str">
        <f>IF(Z11="","",IF(OR(Z11="正", Z11="契"),"有","無"))</f>
        <v>有</v>
      </c>
      <c r="AF13" s="243"/>
      <c r="AG13" s="243"/>
      <c r="AH13" s="243"/>
      <c r="AI13" s="244"/>
      <c r="AJ13" s="322">
        <v>80</v>
      </c>
      <c r="AK13" s="323"/>
      <c r="AL13" s="323"/>
      <c r="AM13" s="324"/>
      <c r="AR13" s="3"/>
      <c r="AX13" s="20"/>
      <c r="AY13" s="21"/>
      <c r="AZ13" s="21"/>
      <c r="BA13" s="22" t="s">
        <v>42</v>
      </c>
      <c r="BB13" s="23" t="e">
        <f>ROUNDDOWN(G19/G20,-2)</f>
        <v>#DIV/0!</v>
      </c>
      <c r="BD13" s="20"/>
      <c r="BE13" s="21"/>
      <c r="BF13" s="21"/>
      <c r="BG13" s="22" t="s">
        <v>42</v>
      </c>
      <c r="BH13" s="23" t="e">
        <f>ROUNDDOWN((G19/G20)*(AJ13/100),-2)</f>
        <v>#DIV/0!</v>
      </c>
      <c r="BJ13" s="20"/>
      <c r="BK13" s="21"/>
      <c r="BL13" s="21"/>
      <c r="BM13" s="22" t="s">
        <v>42</v>
      </c>
      <c r="BN13" s="23" t="e">
        <f>ROUNDDOWN((AG19/AG20),-2)</f>
        <v>#VALUE!</v>
      </c>
    </row>
    <row r="14" spans="1:66" ht="18" customHeight="1" thickBot="1" x14ac:dyDescent="0.2">
      <c r="A14" s="118" t="s">
        <v>41</v>
      </c>
      <c r="B14" s="166"/>
      <c r="C14" s="166"/>
      <c r="D14" s="119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5"/>
      <c r="R14" s="3"/>
      <c r="T14" s="265" t="s">
        <v>40</v>
      </c>
      <c r="U14" s="152"/>
      <c r="V14" s="152"/>
      <c r="W14" s="256"/>
      <c r="X14" s="256"/>
      <c r="Y14" s="257"/>
      <c r="Z14" s="302" t="str">
        <f>IF(G15&lt;&gt;"",G15,"")</f>
        <v/>
      </c>
      <c r="AA14" s="303"/>
      <c r="AB14" s="303"/>
      <c r="AC14" s="303"/>
      <c r="AD14" s="303"/>
      <c r="AE14" s="303"/>
      <c r="AF14" s="303"/>
      <c r="AG14" s="303"/>
      <c r="AH14" s="303"/>
      <c r="AI14" s="304"/>
      <c r="AJ14" s="322"/>
      <c r="AK14" s="325"/>
      <c r="AL14" s="325"/>
      <c r="AM14" s="326"/>
      <c r="AR14" s="3"/>
      <c r="AX14" s="24"/>
      <c r="AY14" s="25"/>
      <c r="AZ14" s="25"/>
      <c r="BA14" s="25"/>
      <c r="BB14" s="26"/>
      <c r="BD14" s="24"/>
      <c r="BE14" s="25"/>
      <c r="BF14" s="25"/>
      <c r="BG14" s="25"/>
      <c r="BH14" s="26"/>
      <c r="BJ14" s="24"/>
      <c r="BK14" s="25"/>
      <c r="BL14" s="25"/>
      <c r="BM14" s="25"/>
      <c r="BN14" s="26"/>
    </row>
    <row r="15" spans="1:66" ht="18" customHeight="1" thickTop="1" x14ac:dyDescent="0.15">
      <c r="A15" s="236" t="s">
        <v>40</v>
      </c>
      <c r="B15" s="210"/>
      <c r="C15" s="210"/>
      <c r="D15" s="210"/>
      <c r="E15" s="204"/>
      <c r="F15" s="205"/>
      <c r="G15" s="182"/>
      <c r="H15" s="183"/>
      <c r="I15" s="183"/>
      <c r="J15" s="183"/>
      <c r="K15" s="183"/>
      <c r="L15" s="183"/>
      <c r="M15" s="183"/>
      <c r="N15" s="183"/>
      <c r="O15" s="183"/>
      <c r="P15" s="183"/>
      <c r="Q15" s="184"/>
      <c r="R15" s="3"/>
      <c r="T15" s="180" t="s">
        <v>39</v>
      </c>
      <c r="U15" s="300"/>
      <c r="V15" s="300"/>
      <c r="W15" s="300"/>
      <c r="X15" s="300"/>
      <c r="Y15" s="181"/>
      <c r="Z15" s="251" t="str">
        <f>IF(G16&lt;&gt;"",G16,"")</f>
        <v/>
      </c>
      <c r="AA15" s="252"/>
      <c r="AB15" s="252"/>
      <c r="AC15" s="252"/>
      <c r="AD15" s="252"/>
      <c r="AE15" s="252"/>
      <c r="AF15" s="252"/>
      <c r="AG15" s="252"/>
      <c r="AH15" s="252"/>
      <c r="AI15" s="253"/>
      <c r="AJ15" s="327"/>
      <c r="AK15" s="328"/>
      <c r="AL15" s="328"/>
      <c r="AM15" s="329"/>
      <c r="AR15" s="10"/>
    </row>
    <row r="16" spans="1:66" ht="18" customHeight="1" x14ac:dyDescent="0.15">
      <c r="A16" s="127" t="s">
        <v>39</v>
      </c>
      <c r="B16" s="128"/>
      <c r="C16" s="128"/>
      <c r="D16" s="128"/>
      <c r="E16" s="128"/>
      <c r="F16" s="129"/>
      <c r="G16" s="200"/>
      <c r="H16" s="201"/>
      <c r="I16" s="201"/>
      <c r="J16" s="201"/>
      <c r="K16" s="201"/>
      <c r="L16" s="201"/>
      <c r="M16" s="201"/>
      <c r="N16" s="201"/>
      <c r="O16" s="201"/>
      <c r="P16" s="201"/>
      <c r="Q16" s="202"/>
      <c r="R16" s="3"/>
      <c r="T16" s="185" t="s">
        <v>38</v>
      </c>
      <c r="U16" s="186"/>
      <c r="V16" s="186"/>
      <c r="W16" s="186"/>
      <c r="X16" s="186"/>
      <c r="Y16" s="187"/>
      <c r="Z16" s="266" t="s">
        <v>37</v>
      </c>
      <c r="AA16" s="266"/>
      <c r="AB16" s="266"/>
      <c r="AC16" s="266"/>
      <c r="AD16" s="266"/>
      <c r="AE16" s="266"/>
      <c r="AF16" s="266"/>
      <c r="AG16" s="266" t="s">
        <v>36</v>
      </c>
      <c r="AH16" s="266"/>
      <c r="AI16" s="266"/>
      <c r="AJ16" s="266"/>
      <c r="AK16" s="266"/>
      <c r="AL16" s="266"/>
      <c r="AM16" s="266"/>
      <c r="AR16" s="3"/>
    </row>
    <row r="17" spans="1:59" ht="4.5" customHeight="1" x14ac:dyDescent="0.15">
      <c r="A17" s="9"/>
      <c r="B17" s="9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5"/>
      <c r="R17" s="5"/>
      <c r="S17" s="9"/>
      <c r="T17" s="9"/>
      <c r="U17" s="9"/>
      <c r="V17" s="9"/>
      <c r="W17" s="9"/>
      <c r="X17" s="9"/>
      <c r="Y17" s="8"/>
      <c r="Z17" s="8"/>
      <c r="AA17" s="8"/>
      <c r="AB17" s="8"/>
      <c r="AC17" s="8"/>
      <c r="AD17" s="8"/>
      <c r="AE17" s="8"/>
      <c r="AF17" s="8"/>
      <c r="AG17" s="8"/>
      <c r="AH17" s="8"/>
      <c r="AR17" s="3"/>
    </row>
    <row r="18" spans="1:59" ht="18" customHeight="1" x14ac:dyDescent="0.15">
      <c r="A18" s="285" t="s">
        <v>35</v>
      </c>
      <c r="B18" s="286"/>
      <c r="C18" s="203" t="s">
        <v>20</v>
      </c>
      <c r="D18" s="204"/>
      <c r="E18" s="204"/>
      <c r="F18" s="205"/>
      <c r="G18" s="134"/>
      <c r="H18" s="135"/>
      <c r="I18" s="135"/>
      <c r="J18" s="135"/>
      <c r="K18" s="135"/>
      <c r="L18" s="135"/>
      <c r="M18" s="135"/>
      <c r="N18" s="135"/>
      <c r="O18" s="135"/>
      <c r="P18" s="135"/>
      <c r="Q18" s="136"/>
      <c r="R18" s="3"/>
      <c r="T18" s="258" t="s">
        <v>35</v>
      </c>
      <c r="U18" s="259"/>
      <c r="V18" s="255" t="s">
        <v>20</v>
      </c>
      <c r="W18" s="256"/>
      <c r="X18" s="256"/>
      <c r="Y18" s="257"/>
      <c r="Z18" s="254" t="str">
        <f>IF(G18="","",G18)</f>
        <v/>
      </c>
      <c r="AA18" s="254"/>
      <c r="AB18" s="254"/>
      <c r="AC18" s="254"/>
      <c r="AD18" s="254"/>
      <c r="AE18" s="254"/>
      <c r="AF18" s="254"/>
      <c r="AG18" s="254" t="str">
        <f>IF(G18="","",G18)</f>
        <v/>
      </c>
      <c r="AH18" s="254"/>
      <c r="AI18" s="254"/>
      <c r="AJ18" s="254"/>
      <c r="AK18" s="254"/>
      <c r="AL18" s="254"/>
      <c r="AM18" s="254"/>
      <c r="AN18" s="3"/>
      <c r="AO18" s="91" t="s">
        <v>34</v>
      </c>
      <c r="AP18" s="92"/>
      <c r="AQ18" s="92"/>
      <c r="AR18" s="92"/>
      <c r="AS18" s="92"/>
      <c r="AX18" s="103"/>
      <c r="AY18" s="104"/>
      <c r="AZ18" s="104"/>
      <c r="BA18" s="104"/>
      <c r="BB18" s="104"/>
    </row>
    <row r="19" spans="1:59" ht="18" customHeight="1" x14ac:dyDescent="0.15">
      <c r="A19" s="287"/>
      <c r="B19" s="288"/>
      <c r="C19" s="137" t="s">
        <v>19</v>
      </c>
      <c r="D19" s="138"/>
      <c r="E19" s="138"/>
      <c r="F19" s="139"/>
      <c r="G19" s="97"/>
      <c r="H19" s="98"/>
      <c r="I19" s="98"/>
      <c r="J19" s="98"/>
      <c r="K19" s="98"/>
      <c r="L19" s="98"/>
      <c r="M19" s="98"/>
      <c r="N19" s="98"/>
      <c r="O19" s="98"/>
      <c r="P19" s="98"/>
      <c r="Q19" s="99"/>
      <c r="R19" s="3"/>
      <c r="T19" s="260"/>
      <c r="U19" s="261"/>
      <c r="V19" s="85" t="s">
        <v>19</v>
      </c>
      <c r="W19" s="86"/>
      <c r="X19" s="86"/>
      <c r="Y19" s="87"/>
      <c r="Z19" s="267" t="str">
        <f>IF(G19&lt;&gt;"",G19*(AJ13/100),"")</f>
        <v/>
      </c>
      <c r="AA19" s="268"/>
      <c r="AB19" s="268"/>
      <c r="AC19" s="268"/>
      <c r="AD19" s="268"/>
      <c r="AE19" s="268"/>
      <c r="AF19" s="268"/>
      <c r="AG19" s="267" t="str">
        <f>IF(G19&lt;&gt;"",G19*(((AJ13-20)/100)),"")</f>
        <v/>
      </c>
      <c r="AH19" s="268"/>
      <c r="AI19" s="268"/>
      <c r="AJ19" s="268"/>
      <c r="AK19" s="268"/>
      <c r="AL19" s="268"/>
      <c r="AM19" s="268"/>
      <c r="AN19" s="7"/>
      <c r="AO19" s="93"/>
      <c r="AP19" s="93"/>
      <c r="AQ19" s="93"/>
      <c r="AR19" s="93"/>
      <c r="AS19" s="93"/>
      <c r="AX19" s="105"/>
      <c r="AY19" s="106"/>
      <c r="AZ19" s="106"/>
      <c r="BA19" s="106"/>
      <c r="BB19" s="106"/>
    </row>
    <row r="20" spans="1:59" ht="18" customHeight="1" x14ac:dyDescent="0.15">
      <c r="A20" s="287"/>
      <c r="B20" s="288"/>
      <c r="C20" s="137" t="s">
        <v>18</v>
      </c>
      <c r="D20" s="138"/>
      <c r="E20" s="138"/>
      <c r="F20" s="139"/>
      <c r="G20" s="123"/>
      <c r="H20" s="124"/>
      <c r="I20" s="124"/>
      <c r="J20" s="124"/>
      <c r="K20" s="124"/>
      <c r="L20" s="124"/>
      <c r="M20" s="124"/>
      <c r="N20" s="124"/>
      <c r="O20" s="124"/>
      <c r="P20" s="124"/>
      <c r="Q20" s="125"/>
      <c r="R20" s="3"/>
      <c r="T20" s="260"/>
      <c r="U20" s="261"/>
      <c r="V20" s="85" t="s">
        <v>18</v>
      </c>
      <c r="W20" s="86"/>
      <c r="X20" s="86"/>
      <c r="Y20" s="87"/>
      <c r="Z20" s="107" t="str">
        <f>IF(G20="","",G20)</f>
        <v/>
      </c>
      <c r="AA20" s="107"/>
      <c r="AB20" s="107"/>
      <c r="AC20" s="107"/>
      <c r="AD20" s="107"/>
      <c r="AE20" s="107"/>
      <c r="AF20" s="107"/>
      <c r="AG20" s="107" t="str">
        <f>IF(G20="","",G20)</f>
        <v/>
      </c>
      <c r="AH20" s="107"/>
      <c r="AI20" s="107"/>
      <c r="AJ20" s="107"/>
      <c r="AK20" s="107"/>
      <c r="AL20" s="107"/>
      <c r="AM20" s="107"/>
      <c r="AN20" s="3"/>
      <c r="AR20" s="3"/>
    </row>
    <row r="21" spans="1:59" ht="18" customHeight="1" x14ac:dyDescent="0.15">
      <c r="A21" s="287"/>
      <c r="B21" s="288"/>
      <c r="C21" s="137" t="s">
        <v>17</v>
      </c>
      <c r="D21" s="138"/>
      <c r="E21" s="138"/>
      <c r="F21" s="139"/>
      <c r="G21" s="123"/>
      <c r="H21" s="124"/>
      <c r="I21" s="124"/>
      <c r="J21" s="164"/>
      <c r="K21" s="164"/>
      <c r="L21" s="164"/>
      <c r="M21" s="164"/>
      <c r="N21" s="124"/>
      <c r="O21" s="124"/>
      <c r="P21" s="124"/>
      <c r="Q21" s="125"/>
      <c r="R21" s="3"/>
      <c r="T21" s="260"/>
      <c r="U21" s="261"/>
      <c r="V21" s="85" t="s">
        <v>17</v>
      </c>
      <c r="W21" s="86"/>
      <c r="X21" s="86"/>
      <c r="Y21" s="87"/>
      <c r="Z21" s="107" t="str">
        <f>IF(G21="","",G21)</f>
        <v/>
      </c>
      <c r="AA21" s="107"/>
      <c r="AB21" s="107"/>
      <c r="AC21" s="107"/>
      <c r="AD21" s="107"/>
      <c r="AE21" s="107"/>
      <c r="AF21" s="107"/>
      <c r="AG21" s="107" t="str">
        <f>IF(G21="","",G21)</f>
        <v/>
      </c>
      <c r="AH21" s="107"/>
      <c r="AI21" s="107"/>
      <c r="AJ21" s="107"/>
      <c r="AK21" s="107"/>
      <c r="AL21" s="107"/>
      <c r="AM21" s="107"/>
      <c r="AN21" s="3"/>
      <c r="AO21" s="91" t="s">
        <v>33</v>
      </c>
      <c r="AP21" s="92"/>
      <c r="AQ21" s="92"/>
      <c r="AR21" s="92"/>
      <c r="AS21" s="92"/>
      <c r="AT21" s="91" t="s">
        <v>32</v>
      </c>
      <c r="AU21" s="91"/>
      <c r="AV21" s="91"/>
      <c r="AW21" s="91" t="s">
        <v>31</v>
      </c>
      <c r="AX21" s="91"/>
      <c r="AY21" s="91"/>
    </row>
    <row r="22" spans="1:59" ht="18" customHeight="1" x14ac:dyDescent="0.15">
      <c r="A22" s="287"/>
      <c r="B22" s="288"/>
      <c r="C22" s="137" t="s">
        <v>16</v>
      </c>
      <c r="D22" s="138"/>
      <c r="E22" s="138"/>
      <c r="F22" s="139"/>
      <c r="G22" s="220" t="s">
        <v>79</v>
      </c>
      <c r="H22" s="221"/>
      <c r="I22" s="222"/>
      <c r="J22" s="197" t="s">
        <v>30</v>
      </c>
      <c r="K22" s="198"/>
      <c r="L22" s="198"/>
      <c r="M22" s="199"/>
      <c r="N22" s="294" t="str">
        <f>IF(ISERROR(VLOOKUP(J22,BA11:BB14,2,FALSE))=FALSE,VLOOKUP(J22,BA11:BB14,2,FALSE),"")</f>
        <v/>
      </c>
      <c r="O22" s="295"/>
      <c r="P22" s="295"/>
      <c r="Q22" s="296"/>
      <c r="R22" s="3"/>
      <c r="T22" s="260"/>
      <c r="U22" s="261"/>
      <c r="V22" s="85" t="s">
        <v>16</v>
      </c>
      <c r="W22" s="86"/>
      <c r="X22" s="86"/>
      <c r="Y22" s="87"/>
      <c r="Z22" s="264" t="str">
        <f>IF(ISERROR(VLOOKUP(J22,BG11:BH14,2,FALSE))=FALSE,VLOOKUP(J22,BG11:BH14,2,FALSE),"")</f>
        <v/>
      </c>
      <c r="AA22" s="264"/>
      <c r="AB22" s="264"/>
      <c r="AC22" s="264"/>
      <c r="AD22" s="264"/>
      <c r="AE22" s="264"/>
      <c r="AF22" s="264"/>
      <c r="AG22" s="264" t="str">
        <f>IF(ISERROR(VLOOKUP(J22,BM11:BN14,2,FALSE))=FALSE,VLOOKUP(J22,BM11:BN14,2,FALSE),"")</f>
        <v/>
      </c>
      <c r="AH22" s="264"/>
      <c r="AI22" s="264"/>
      <c r="AJ22" s="264"/>
      <c r="AK22" s="264"/>
      <c r="AL22" s="264"/>
      <c r="AM22" s="264"/>
      <c r="AN22" s="7"/>
      <c r="AO22" s="93" t="s">
        <v>78</v>
      </c>
      <c r="AP22" s="93"/>
      <c r="AQ22" s="93"/>
      <c r="AR22" s="93"/>
      <c r="AS22" s="93"/>
      <c r="AT22" s="332" t="s">
        <v>78</v>
      </c>
      <c r="AU22" s="332"/>
      <c r="AV22" s="332"/>
      <c r="AW22" s="330" t="s">
        <v>78</v>
      </c>
      <c r="AX22" s="330"/>
      <c r="AY22" s="330"/>
    </row>
    <row r="23" spans="1:59" ht="18" customHeight="1" x14ac:dyDescent="0.15">
      <c r="A23" s="289"/>
      <c r="B23" s="290"/>
      <c r="C23" s="133" t="s">
        <v>15</v>
      </c>
      <c r="D23" s="128"/>
      <c r="E23" s="128"/>
      <c r="F23" s="129"/>
      <c r="G23" s="220" t="s">
        <v>79</v>
      </c>
      <c r="H23" s="221"/>
      <c r="I23" s="222"/>
      <c r="J23" s="297" t="s">
        <v>30</v>
      </c>
      <c r="K23" s="298"/>
      <c r="L23" s="298"/>
      <c r="M23" s="299"/>
      <c r="N23" s="291" t="str">
        <f>IF(ISERROR(VLOOKUP(J23,BA2:BB5,2,FALSE))=FALSE,VLOOKUP(J23,BA2:BB5,2,FALSE),"")</f>
        <v/>
      </c>
      <c r="O23" s="292"/>
      <c r="P23" s="292"/>
      <c r="Q23" s="293"/>
      <c r="R23" s="3"/>
      <c r="T23" s="262"/>
      <c r="U23" s="263"/>
      <c r="V23" s="100" t="s">
        <v>15</v>
      </c>
      <c r="W23" s="101"/>
      <c r="X23" s="101"/>
      <c r="Y23" s="102"/>
      <c r="Z23" s="301" t="str">
        <f>IF(ISERROR(VLOOKUP(J23,BG2:BH5,2,FALSE))=FALSE,VLOOKUP(J23,BG2:BH5,2,FALSE),"")</f>
        <v/>
      </c>
      <c r="AA23" s="301"/>
      <c r="AB23" s="301"/>
      <c r="AC23" s="301"/>
      <c r="AD23" s="301"/>
      <c r="AE23" s="301"/>
      <c r="AF23" s="301"/>
      <c r="AG23" s="301" t="str">
        <f>IF(ISERROR(VLOOKUP(J23,BM2:BN5,2,FALSE))=FALSE,VLOOKUP(J23,BM2:BN5,2,FALSE),"")</f>
        <v/>
      </c>
      <c r="AH23" s="301"/>
      <c r="AI23" s="301"/>
      <c r="AJ23" s="301"/>
      <c r="AK23" s="301"/>
      <c r="AL23" s="301"/>
      <c r="AM23" s="301"/>
      <c r="AN23" s="7"/>
    </row>
    <row r="24" spans="1:59" ht="18" customHeight="1" x14ac:dyDescent="0.15">
      <c r="A24" s="225" t="s">
        <v>29</v>
      </c>
      <c r="B24" s="226"/>
      <c r="C24" s="134" t="s">
        <v>23</v>
      </c>
      <c r="D24" s="135"/>
      <c r="E24" s="135"/>
      <c r="F24" s="136"/>
      <c r="G24" s="134"/>
      <c r="H24" s="135"/>
      <c r="I24" s="135"/>
      <c r="J24" s="135"/>
      <c r="K24" s="135"/>
      <c r="L24" s="135"/>
      <c r="M24" s="135"/>
      <c r="N24" s="135"/>
      <c r="O24" s="135"/>
      <c r="P24" s="135"/>
      <c r="Q24" s="136"/>
      <c r="R24" s="3"/>
      <c r="T24" s="145" t="s">
        <v>29</v>
      </c>
      <c r="U24" s="146"/>
      <c r="V24" s="269" t="s">
        <v>23</v>
      </c>
      <c r="W24" s="270"/>
      <c r="X24" s="270"/>
      <c r="Y24" s="271"/>
      <c r="Z24" s="134" t="str">
        <f>IF(G24="","",G24)</f>
        <v/>
      </c>
      <c r="AA24" s="135"/>
      <c r="AB24" s="135"/>
      <c r="AC24" s="135"/>
      <c r="AD24" s="135"/>
      <c r="AE24" s="135"/>
      <c r="AF24" s="136"/>
      <c r="AG24" s="134" t="str">
        <f>IF(G24="","",G24)</f>
        <v/>
      </c>
      <c r="AH24" s="135"/>
      <c r="AI24" s="135"/>
      <c r="AJ24" s="135"/>
      <c r="AK24" s="135"/>
      <c r="AL24" s="135"/>
      <c r="AM24" s="136"/>
      <c r="AO24" s="157" t="s">
        <v>28</v>
      </c>
      <c r="AP24" s="92"/>
      <c r="AQ24" s="92"/>
      <c r="AR24" s="92"/>
      <c r="AS24" s="92"/>
      <c r="AT24" s="92"/>
      <c r="AU24" s="92"/>
      <c r="AV24" s="92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 spans="1:59" ht="18" customHeight="1" x14ac:dyDescent="0.15">
      <c r="A25" s="227"/>
      <c r="B25" s="228"/>
      <c r="C25" s="123" t="s">
        <v>21</v>
      </c>
      <c r="D25" s="124"/>
      <c r="E25" s="124"/>
      <c r="F25" s="125"/>
      <c r="G25" s="219"/>
      <c r="H25" s="164"/>
      <c r="I25" s="164"/>
      <c r="J25" s="164"/>
      <c r="K25" s="164"/>
      <c r="L25" s="164"/>
      <c r="M25" s="164"/>
      <c r="N25" s="164"/>
      <c r="O25" s="164"/>
      <c r="P25" s="164"/>
      <c r="Q25" s="165"/>
      <c r="R25" s="3"/>
      <c r="T25" s="147"/>
      <c r="U25" s="148"/>
      <c r="V25" s="245" t="s">
        <v>21</v>
      </c>
      <c r="W25" s="246"/>
      <c r="X25" s="246"/>
      <c r="Y25" s="247"/>
      <c r="Z25" s="219" t="str">
        <f>IF(G25="","",G25)</f>
        <v/>
      </c>
      <c r="AA25" s="164"/>
      <c r="AB25" s="164"/>
      <c r="AC25" s="164"/>
      <c r="AD25" s="164"/>
      <c r="AE25" s="164"/>
      <c r="AF25" s="165"/>
      <c r="AG25" s="123" t="str">
        <f>IF(G25="","",G25)</f>
        <v/>
      </c>
      <c r="AH25" s="124"/>
      <c r="AI25" s="124"/>
      <c r="AJ25" s="124"/>
      <c r="AK25" s="124"/>
      <c r="AL25" s="124"/>
      <c r="AM25" s="125"/>
      <c r="AO25" s="94" t="s">
        <v>26</v>
      </c>
      <c r="AP25" s="95"/>
      <c r="AQ25" s="95"/>
      <c r="AR25" s="96" t="str">
        <f>IF(OR(G24="",G25=""),"",(G24/G25))</f>
        <v/>
      </c>
      <c r="AS25" s="96"/>
      <c r="AT25" s="96"/>
      <c r="AU25" s="96"/>
      <c r="AV25" s="96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1:59" ht="18" customHeight="1" x14ac:dyDescent="0.15">
      <c r="A26" s="227"/>
      <c r="B26" s="228"/>
      <c r="C26" s="209" t="s">
        <v>20</v>
      </c>
      <c r="D26" s="210"/>
      <c r="E26" s="210"/>
      <c r="F26" s="211"/>
      <c r="G26" s="123"/>
      <c r="H26" s="124"/>
      <c r="I26" s="124"/>
      <c r="J26" s="124"/>
      <c r="K26" s="124"/>
      <c r="L26" s="124"/>
      <c r="M26" s="124"/>
      <c r="N26" s="124"/>
      <c r="O26" s="124"/>
      <c r="P26" s="124"/>
      <c r="Q26" s="125"/>
      <c r="R26" s="3"/>
      <c r="T26" s="147"/>
      <c r="U26" s="148"/>
      <c r="V26" s="151" t="s">
        <v>20</v>
      </c>
      <c r="W26" s="152"/>
      <c r="X26" s="152"/>
      <c r="Y26" s="153"/>
      <c r="Z26" s="140" t="str">
        <f>IF(G26="","",G26)</f>
        <v/>
      </c>
      <c r="AA26" s="140"/>
      <c r="AB26" s="140"/>
      <c r="AC26" s="140"/>
      <c r="AD26" s="140"/>
      <c r="AE26" s="140"/>
      <c r="AF26" s="140"/>
      <c r="AG26" s="140" t="str">
        <f>IF(G26="","",G26)</f>
        <v/>
      </c>
      <c r="AH26" s="140"/>
      <c r="AI26" s="140"/>
      <c r="AJ26" s="140"/>
      <c r="AK26" s="140"/>
      <c r="AL26" s="140"/>
      <c r="AM26" s="140"/>
      <c r="AO26" s="94" t="s">
        <v>25</v>
      </c>
      <c r="AP26" s="94"/>
      <c r="AQ26" s="94"/>
      <c r="AR26" s="331"/>
      <c r="AS26" s="331"/>
      <c r="AT26" s="331"/>
      <c r="AU26" s="331"/>
      <c r="AV26" s="331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ht="18" customHeight="1" x14ac:dyDescent="0.15">
      <c r="A27" s="227"/>
      <c r="B27" s="228"/>
      <c r="C27" s="137" t="s">
        <v>19</v>
      </c>
      <c r="D27" s="138"/>
      <c r="E27" s="138"/>
      <c r="F27" s="139"/>
      <c r="G27" s="97" t="str">
        <f>IF(OR(G24="",AR25=""),"",IF(AR26&lt;&gt;"",G19*AR26,G19*AR25))</f>
        <v/>
      </c>
      <c r="H27" s="98"/>
      <c r="I27" s="98"/>
      <c r="J27" s="98"/>
      <c r="K27" s="98"/>
      <c r="L27" s="98"/>
      <c r="M27" s="98"/>
      <c r="N27" s="98"/>
      <c r="O27" s="98"/>
      <c r="P27" s="98"/>
      <c r="Q27" s="99"/>
      <c r="R27" s="3"/>
      <c r="T27" s="147"/>
      <c r="U27" s="148"/>
      <c r="V27" s="85" t="s">
        <v>19</v>
      </c>
      <c r="W27" s="86"/>
      <c r="X27" s="86"/>
      <c r="Y27" s="87"/>
      <c r="Z27" s="97" t="str">
        <f>IF(G27&lt;&gt;"",G27*(AJ13/100),"")</f>
        <v/>
      </c>
      <c r="AA27" s="98"/>
      <c r="AB27" s="98"/>
      <c r="AC27" s="98"/>
      <c r="AD27" s="98"/>
      <c r="AE27" s="98"/>
      <c r="AF27" s="99"/>
      <c r="AG27" s="97" t="str">
        <f>IF(OR(AG24="",AR25=""),"",IF(AR26&lt;&gt;"",AG19*AR26,AG19*AR25))</f>
        <v/>
      </c>
      <c r="AH27" s="98"/>
      <c r="AI27" s="98"/>
      <c r="AJ27" s="98"/>
      <c r="AK27" s="98"/>
      <c r="AL27" s="98"/>
      <c r="AM27" s="99"/>
      <c r="AO27" s="6" t="s">
        <v>22</v>
      </c>
    </row>
    <row r="28" spans="1:59" ht="18" customHeight="1" x14ac:dyDescent="0.15">
      <c r="A28" s="227"/>
      <c r="B28" s="228"/>
      <c r="C28" s="137" t="s">
        <v>18</v>
      </c>
      <c r="D28" s="138"/>
      <c r="E28" s="138"/>
      <c r="F28" s="139"/>
      <c r="G28" s="123" t="str">
        <f>IF(G24="","",TRUNC(IF(OR(G24="",AR25=""),"",IF(AR26&lt;&gt;"",G20*AR26,G20*AR25))))</f>
        <v/>
      </c>
      <c r="H28" s="124"/>
      <c r="I28" s="124"/>
      <c r="J28" s="124"/>
      <c r="K28" s="124"/>
      <c r="L28" s="124"/>
      <c r="M28" s="124"/>
      <c r="N28" s="124"/>
      <c r="O28" s="124"/>
      <c r="P28" s="124"/>
      <c r="Q28" s="125"/>
      <c r="R28" s="3"/>
      <c r="T28" s="147"/>
      <c r="U28" s="148"/>
      <c r="V28" s="85" t="s">
        <v>18</v>
      </c>
      <c r="W28" s="86"/>
      <c r="X28" s="86"/>
      <c r="Y28" s="87"/>
      <c r="Z28" s="140" t="str">
        <f>IF(G28="","",G28)</f>
        <v/>
      </c>
      <c r="AA28" s="140"/>
      <c r="AB28" s="140"/>
      <c r="AC28" s="140"/>
      <c r="AD28" s="140"/>
      <c r="AE28" s="140"/>
      <c r="AF28" s="140"/>
      <c r="AG28" s="140" t="str">
        <f>IF(G28="","",G28)</f>
        <v/>
      </c>
      <c r="AH28" s="140"/>
      <c r="AI28" s="140"/>
      <c r="AJ28" s="140"/>
      <c r="AK28" s="140"/>
      <c r="AL28" s="140"/>
      <c r="AM28" s="140"/>
    </row>
    <row r="29" spans="1:59" ht="18" customHeight="1" x14ac:dyDescent="0.15">
      <c r="A29" s="227"/>
      <c r="B29" s="228"/>
      <c r="C29" s="137" t="s">
        <v>17</v>
      </c>
      <c r="D29" s="138"/>
      <c r="E29" s="138"/>
      <c r="F29" s="139"/>
      <c r="G29" s="123" t="str">
        <f>IF(G24="","",TRUNC(IF(OR(G24="",AR25=""),"",IF(AR26&lt;&gt;"",G21*AR26,G21*AR25))))</f>
        <v/>
      </c>
      <c r="H29" s="124"/>
      <c r="I29" s="124"/>
      <c r="J29" s="124"/>
      <c r="K29" s="124"/>
      <c r="L29" s="124"/>
      <c r="M29" s="124"/>
      <c r="N29" s="124"/>
      <c r="O29" s="124"/>
      <c r="P29" s="124"/>
      <c r="Q29" s="125"/>
      <c r="R29" s="3"/>
      <c r="T29" s="147"/>
      <c r="U29" s="148"/>
      <c r="V29" s="85" t="s">
        <v>17</v>
      </c>
      <c r="W29" s="86"/>
      <c r="X29" s="86"/>
      <c r="Y29" s="87"/>
      <c r="Z29" s="140" t="str">
        <f>IF(G29="","",G29)</f>
        <v/>
      </c>
      <c r="AA29" s="140"/>
      <c r="AB29" s="140"/>
      <c r="AC29" s="140"/>
      <c r="AD29" s="140"/>
      <c r="AE29" s="140"/>
      <c r="AF29" s="140"/>
      <c r="AG29" s="140" t="str">
        <f>IF(G29="","",G29)</f>
        <v/>
      </c>
      <c r="AH29" s="140"/>
      <c r="AI29" s="140"/>
      <c r="AJ29" s="140"/>
      <c r="AK29" s="140"/>
      <c r="AL29" s="140"/>
      <c r="AM29" s="140"/>
      <c r="AO29" s="157" t="s">
        <v>27</v>
      </c>
      <c r="AP29" s="92"/>
      <c r="AQ29" s="92"/>
      <c r="AR29" s="92"/>
      <c r="AS29" s="92"/>
      <c r="AT29" s="92"/>
      <c r="AU29" s="92"/>
      <c r="AV29" s="92"/>
    </row>
    <row r="30" spans="1:59" ht="18" customHeight="1" x14ac:dyDescent="0.15">
      <c r="A30" s="227"/>
      <c r="B30" s="228"/>
      <c r="C30" s="137" t="s">
        <v>16</v>
      </c>
      <c r="D30" s="138"/>
      <c r="E30" s="138"/>
      <c r="F30" s="139"/>
      <c r="G30" s="188" t="str">
        <f>IF(G24&lt;&gt;"",N22,"")</f>
        <v/>
      </c>
      <c r="H30" s="189"/>
      <c r="I30" s="189"/>
      <c r="J30" s="189"/>
      <c r="K30" s="189"/>
      <c r="L30" s="189"/>
      <c r="M30" s="189"/>
      <c r="N30" s="189"/>
      <c r="O30" s="189"/>
      <c r="P30" s="189"/>
      <c r="Q30" s="190"/>
      <c r="R30" s="3"/>
      <c r="T30" s="147"/>
      <c r="U30" s="148"/>
      <c r="V30" s="85" t="s">
        <v>16</v>
      </c>
      <c r="W30" s="86"/>
      <c r="X30" s="86"/>
      <c r="Y30" s="87"/>
      <c r="Z30" s="97" t="str">
        <f>IF(Z24&lt;&gt;"",Z22,"")</f>
        <v/>
      </c>
      <c r="AA30" s="98"/>
      <c r="AB30" s="98"/>
      <c r="AC30" s="98"/>
      <c r="AD30" s="98"/>
      <c r="AE30" s="98"/>
      <c r="AF30" s="99"/>
      <c r="AG30" s="97" t="str">
        <f>IF(AG24&lt;&gt;"",AG22,"")</f>
        <v/>
      </c>
      <c r="AH30" s="98"/>
      <c r="AI30" s="98"/>
      <c r="AJ30" s="98"/>
      <c r="AK30" s="98"/>
      <c r="AL30" s="98"/>
      <c r="AM30" s="99"/>
      <c r="AO30" s="94" t="s">
        <v>26</v>
      </c>
      <c r="AP30" s="95"/>
      <c r="AQ30" s="95"/>
      <c r="AR30" s="96" t="str">
        <f>IF(OR(G32="",G33=""),"",(G32/G33))</f>
        <v/>
      </c>
      <c r="AS30" s="96"/>
      <c r="AT30" s="96"/>
      <c r="AU30" s="96"/>
      <c r="AV30" s="96"/>
    </row>
    <row r="31" spans="1:59" ht="18" customHeight="1" x14ac:dyDescent="0.15">
      <c r="A31" s="229"/>
      <c r="B31" s="230"/>
      <c r="C31" s="133" t="s">
        <v>15</v>
      </c>
      <c r="D31" s="128"/>
      <c r="E31" s="128"/>
      <c r="F31" s="129"/>
      <c r="G31" s="216" t="str">
        <f>IF(G24&lt;&gt;"",N23,"")</f>
        <v/>
      </c>
      <c r="H31" s="217"/>
      <c r="I31" s="217"/>
      <c r="J31" s="217"/>
      <c r="K31" s="217"/>
      <c r="L31" s="217"/>
      <c r="M31" s="217"/>
      <c r="N31" s="217"/>
      <c r="O31" s="217"/>
      <c r="P31" s="217"/>
      <c r="Q31" s="218"/>
      <c r="R31" s="3"/>
      <c r="T31" s="149"/>
      <c r="U31" s="150"/>
      <c r="V31" s="100" t="s">
        <v>15</v>
      </c>
      <c r="W31" s="101"/>
      <c r="X31" s="101"/>
      <c r="Y31" s="102"/>
      <c r="Z31" s="88" t="str">
        <f>IF(Z24&lt;&gt;"",Z23,"")</f>
        <v/>
      </c>
      <c r="AA31" s="89"/>
      <c r="AB31" s="89"/>
      <c r="AC31" s="89"/>
      <c r="AD31" s="89"/>
      <c r="AE31" s="89"/>
      <c r="AF31" s="90"/>
      <c r="AG31" s="88" t="str">
        <f>IF(AG24&lt;&gt;"",AG23,"")</f>
        <v/>
      </c>
      <c r="AH31" s="89"/>
      <c r="AI31" s="89"/>
      <c r="AJ31" s="89"/>
      <c r="AK31" s="89"/>
      <c r="AL31" s="89"/>
      <c r="AM31" s="90"/>
      <c r="AO31" s="94" t="s">
        <v>25</v>
      </c>
      <c r="AP31" s="94"/>
      <c r="AQ31" s="94"/>
      <c r="AR31" s="331"/>
      <c r="AS31" s="331"/>
      <c r="AT31" s="331"/>
      <c r="AU31" s="331"/>
      <c r="AV31" s="331"/>
    </row>
    <row r="32" spans="1:59" ht="18" customHeight="1" x14ac:dyDescent="0.15">
      <c r="A32" s="225" t="s">
        <v>24</v>
      </c>
      <c r="B32" s="226"/>
      <c r="C32" s="134" t="s">
        <v>23</v>
      </c>
      <c r="D32" s="135"/>
      <c r="E32" s="135"/>
      <c r="F32" s="136"/>
      <c r="G32" s="134"/>
      <c r="H32" s="135"/>
      <c r="I32" s="135"/>
      <c r="J32" s="135"/>
      <c r="K32" s="135"/>
      <c r="L32" s="135"/>
      <c r="M32" s="135"/>
      <c r="N32" s="135"/>
      <c r="O32" s="135"/>
      <c r="P32" s="135"/>
      <c r="Q32" s="136"/>
      <c r="R32" s="3"/>
      <c r="T32" s="145" t="s">
        <v>24</v>
      </c>
      <c r="U32" s="146"/>
      <c r="V32" s="269" t="s">
        <v>23</v>
      </c>
      <c r="W32" s="270"/>
      <c r="X32" s="270"/>
      <c r="Y32" s="271"/>
      <c r="Z32" s="134" t="str">
        <f>IF(G32="","",G32)</f>
        <v/>
      </c>
      <c r="AA32" s="135"/>
      <c r="AB32" s="135"/>
      <c r="AC32" s="135"/>
      <c r="AD32" s="135"/>
      <c r="AE32" s="135"/>
      <c r="AF32" s="136"/>
      <c r="AG32" s="134" t="str">
        <f>IF(G32="","",G32)</f>
        <v/>
      </c>
      <c r="AH32" s="135"/>
      <c r="AI32" s="135"/>
      <c r="AJ32" s="135"/>
      <c r="AK32" s="135"/>
      <c r="AL32" s="135"/>
      <c r="AM32" s="136"/>
      <c r="AO32" s="6" t="s">
        <v>22</v>
      </c>
    </row>
    <row r="33" spans="1:39" ht="18" customHeight="1" x14ac:dyDescent="0.15">
      <c r="A33" s="227"/>
      <c r="B33" s="228"/>
      <c r="C33" s="123" t="s">
        <v>21</v>
      </c>
      <c r="D33" s="124"/>
      <c r="E33" s="124"/>
      <c r="F33" s="125"/>
      <c r="G33" s="123"/>
      <c r="H33" s="124"/>
      <c r="I33" s="124"/>
      <c r="J33" s="124"/>
      <c r="K33" s="124"/>
      <c r="L33" s="124"/>
      <c r="M33" s="124"/>
      <c r="N33" s="124"/>
      <c r="O33" s="124"/>
      <c r="P33" s="124"/>
      <c r="Q33" s="125"/>
      <c r="R33" s="3"/>
      <c r="T33" s="147"/>
      <c r="U33" s="148"/>
      <c r="V33" s="245" t="s">
        <v>21</v>
      </c>
      <c r="W33" s="246"/>
      <c r="X33" s="246"/>
      <c r="Y33" s="247"/>
      <c r="Z33" s="219" t="str">
        <f>IF(G33="","",G33)</f>
        <v/>
      </c>
      <c r="AA33" s="164"/>
      <c r="AB33" s="164"/>
      <c r="AC33" s="164"/>
      <c r="AD33" s="164"/>
      <c r="AE33" s="164"/>
      <c r="AF33" s="165"/>
      <c r="AG33" s="123" t="str">
        <f>IF(G33="","",G33)</f>
        <v/>
      </c>
      <c r="AH33" s="124"/>
      <c r="AI33" s="124"/>
      <c r="AJ33" s="124"/>
      <c r="AK33" s="124"/>
      <c r="AL33" s="124"/>
      <c r="AM33" s="125"/>
    </row>
    <row r="34" spans="1:39" ht="16.5" customHeight="1" x14ac:dyDescent="0.15">
      <c r="A34" s="227"/>
      <c r="B34" s="228"/>
      <c r="C34" s="209" t="s">
        <v>20</v>
      </c>
      <c r="D34" s="210"/>
      <c r="E34" s="210"/>
      <c r="F34" s="211"/>
      <c r="G34" s="123"/>
      <c r="H34" s="124"/>
      <c r="I34" s="124"/>
      <c r="J34" s="124"/>
      <c r="K34" s="124"/>
      <c r="L34" s="124"/>
      <c r="M34" s="124"/>
      <c r="N34" s="124"/>
      <c r="O34" s="124"/>
      <c r="P34" s="124"/>
      <c r="Q34" s="125"/>
      <c r="R34" s="5"/>
      <c r="T34" s="147"/>
      <c r="U34" s="148"/>
      <c r="V34" s="151" t="s">
        <v>20</v>
      </c>
      <c r="W34" s="152"/>
      <c r="X34" s="152"/>
      <c r="Y34" s="153"/>
      <c r="Z34" s="140" t="str">
        <f>IF(G34="","",G34)</f>
        <v/>
      </c>
      <c r="AA34" s="140"/>
      <c r="AB34" s="140"/>
      <c r="AC34" s="140"/>
      <c r="AD34" s="140"/>
      <c r="AE34" s="140"/>
      <c r="AF34" s="140"/>
      <c r="AG34" s="140" t="str">
        <f>IF(G34="","",G34)</f>
        <v/>
      </c>
      <c r="AH34" s="140"/>
      <c r="AI34" s="140"/>
      <c r="AJ34" s="140"/>
      <c r="AK34" s="140"/>
      <c r="AL34" s="140"/>
      <c r="AM34" s="140"/>
    </row>
    <row r="35" spans="1:39" ht="18" customHeight="1" x14ac:dyDescent="0.15">
      <c r="A35" s="227"/>
      <c r="B35" s="228"/>
      <c r="C35" s="137" t="s">
        <v>19</v>
      </c>
      <c r="D35" s="138"/>
      <c r="E35" s="138"/>
      <c r="F35" s="139"/>
      <c r="G35" s="97" t="str">
        <f>IF(OR(G32="",AR30=""),"",IF(AR31&lt;&gt;"",G19*AR31,G19*AR30))</f>
        <v/>
      </c>
      <c r="H35" s="98"/>
      <c r="I35" s="98"/>
      <c r="J35" s="98"/>
      <c r="K35" s="98"/>
      <c r="L35" s="98"/>
      <c r="M35" s="98"/>
      <c r="N35" s="98"/>
      <c r="O35" s="98"/>
      <c r="P35" s="98"/>
      <c r="Q35" s="99"/>
      <c r="R35" s="5"/>
      <c r="T35" s="147"/>
      <c r="U35" s="148"/>
      <c r="V35" s="85" t="s">
        <v>19</v>
      </c>
      <c r="W35" s="86"/>
      <c r="X35" s="86"/>
      <c r="Y35" s="87"/>
      <c r="Z35" s="97"/>
      <c r="AA35" s="98"/>
      <c r="AB35" s="98"/>
      <c r="AC35" s="98"/>
      <c r="AD35" s="98"/>
      <c r="AE35" s="98"/>
      <c r="AF35" s="99"/>
      <c r="AG35" s="97"/>
      <c r="AH35" s="98"/>
      <c r="AI35" s="98"/>
      <c r="AJ35" s="98"/>
      <c r="AK35" s="98"/>
      <c r="AL35" s="98"/>
      <c r="AM35" s="99"/>
    </row>
    <row r="36" spans="1:39" ht="18" customHeight="1" x14ac:dyDescent="0.15">
      <c r="A36" s="227"/>
      <c r="B36" s="228"/>
      <c r="C36" s="137" t="s">
        <v>18</v>
      </c>
      <c r="D36" s="138"/>
      <c r="E36" s="138"/>
      <c r="F36" s="139"/>
      <c r="G36" s="123" t="str">
        <f>IF(G32="","",TRUNC(IF(OR(G32="",AR30=""),"",IF(AR31&lt;&gt;"",G20*AR31,G20*AR30))))</f>
        <v/>
      </c>
      <c r="H36" s="124"/>
      <c r="I36" s="124"/>
      <c r="J36" s="124"/>
      <c r="K36" s="124"/>
      <c r="L36" s="124"/>
      <c r="M36" s="124"/>
      <c r="N36" s="124"/>
      <c r="O36" s="124"/>
      <c r="P36" s="124"/>
      <c r="Q36" s="125"/>
      <c r="R36" s="3"/>
      <c r="T36" s="147"/>
      <c r="U36" s="148"/>
      <c r="V36" s="85" t="s">
        <v>18</v>
      </c>
      <c r="W36" s="86"/>
      <c r="X36" s="86"/>
      <c r="Y36" s="87"/>
      <c r="Z36" s="140" t="str">
        <f>IF(G36="","",G36)</f>
        <v/>
      </c>
      <c r="AA36" s="140"/>
      <c r="AB36" s="140"/>
      <c r="AC36" s="140"/>
      <c r="AD36" s="140"/>
      <c r="AE36" s="140"/>
      <c r="AF36" s="140"/>
      <c r="AG36" s="140" t="str">
        <f>IF(G36="","",G36)</f>
        <v/>
      </c>
      <c r="AH36" s="140"/>
      <c r="AI36" s="140"/>
      <c r="AJ36" s="140"/>
      <c r="AK36" s="140"/>
      <c r="AL36" s="140"/>
      <c r="AM36" s="140"/>
    </row>
    <row r="37" spans="1:39" ht="18" customHeight="1" x14ac:dyDescent="0.15">
      <c r="A37" s="227"/>
      <c r="B37" s="228"/>
      <c r="C37" s="137" t="s">
        <v>17</v>
      </c>
      <c r="D37" s="138"/>
      <c r="E37" s="138"/>
      <c r="F37" s="139"/>
      <c r="G37" s="123" t="str">
        <f>IF(G32="","",TRUNC(IF(OR(G32="",AR30=""),"",IF(AR31&lt;&gt;"",G21*AR31,G21*AR30))))</f>
        <v/>
      </c>
      <c r="H37" s="124"/>
      <c r="I37" s="124"/>
      <c r="J37" s="124"/>
      <c r="K37" s="124"/>
      <c r="L37" s="124"/>
      <c r="M37" s="124"/>
      <c r="N37" s="124"/>
      <c r="O37" s="124"/>
      <c r="P37" s="124"/>
      <c r="Q37" s="125"/>
      <c r="R37" s="3"/>
      <c r="T37" s="147"/>
      <c r="U37" s="148"/>
      <c r="V37" s="85" t="s">
        <v>17</v>
      </c>
      <c r="W37" s="86"/>
      <c r="X37" s="86"/>
      <c r="Y37" s="87"/>
      <c r="Z37" s="140" t="str">
        <f>IF(G37="","",G37)</f>
        <v/>
      </c>
      <c r="AA37" s="140"/>
      <c r="AB37" s="140"/>
      <c r="AC37" s="140"/>
      <c r="AD37" s="140"/>
      <c r="AE37" s="140"/>
      <c r="AF37" s="140"/>
      <c r="AG37" s="140" t="str">
        <f>IF(G37="","",G37)</f>
        <v/>
      </c>
      <c r="AH37" s="140"/>
      <c r="AI37" s="140"/>
      <c r="AJ37" s="140"/>
      <c r="AK37" s="140"/>
      <c r="AL37" s="140"/>
      <c r="AM37" s="140"/>
    </row>
    <row r="38" spans="1:39" ht="20.100000000000001" customHeight="1" x14ac:dyDescent="0.15">
      <c r="A38" s="227"/>
      <c r="B38" s="228"/>
      <c r="C38" s="137" t="s">
        <v>16</v>
      </c>
      <c r="D38" s="138"/>
      <c r="E38" s="138"/>
      <c r="F38" s="139"/>
      <c r="G38" s="188" t="str">
        <f>IF(G32&lt;&gt;"",N22,"")</f>
        <v/>
      </c>
      <c r="H38" s="189"/>
      <c r="I38" s="189"/>
      <c r="J38" s="189"/>
      <c r="K38" s="189"/>
      <c r="L38" s="189"/>
      <c r="M38" s="189"/>
      <c r="N38" s="189"/>
      <c r="O38" s="189"/>
      <c r="P38" s="189"/>
      <c r="Q38" s="190"/>
      <c r="R38" s="3"/>
      <c r="T38" s="147"/>
      <c r="U38" s="148"/>
      <c r="V38" s="85" t="s">
        <v>16</v>
      </c>
      <c r="W38" s="86"/>
      <c r="X38" s="86"/>
      <c r="Y38" s="87"/>
      <c r="Z38" s="97" t="str">
        <f>IF(Z32&lt;&gt;"",Z22,"")</f>
        <v/>
      </c>
      <c r="AA38" s="98"/>
      <c r="AB38" s="98"/>
      <c r="AC38" s="98"/>
      <c r="AD38" s="98"/>
      <c r="AE38" s="98"/>
      <c r="AF38" s="99"/>
      <c r="AG38" s="97" t="str">
        <f>IF(AG32&lt;&gt;"",AG22,"")</f>
        <v/>
      </c>
      <c r="AH38" s="98"/>
      <c r="AI38" s="98"/>
      <c r="AJ38" s="98"/>
      <c r="AK38" s="98"/>
      <c r="AL38" s="98"/>
      <c r="AM38" s="99"/>
    </row>
    <row r="39" spans="1:39" ht="18" customHeight="1" x14ac:dyDescent="0.15">
      <c r="A39" s="229"/>
      <c r="B39" s="230"/>
      <c r="C39" s="133" t="s">
        <v>15</v>
      </c>
      <c r="D39" s="128"/>
      <c r="E39" s="128"/>
      <c r="F39" s="129"/>
      <c r="G39" s="216" t="str">
        <f>IF(G32&lt;&gt;"",N23,"")</f>
        <v/>
      </c>
      <c r="H39" s="217"/>
      <c r="I39" s="217"/>
      <c r="J39" s="217"/>
      <c r="K39" s="217"/>
      <c r="L39" s="217"/>
      <c r="M39" s="217"/>
      <c r="N39" s="217"/>
      <c r="O39" s="217"/>
      <c r="P39" s="217"/>
      <c r="Q39" s="218"/>
      <c r="R39" s="3"/>
      <c r="T39" s="149"/>
      <c r="U39" s="150"/>
      <c r="V39" s="100" t="s">
        <v>15</v>
      </c>
      <c r="W39" s="101"/>
      <c r="X39" s="101"/>
      <c r="Y39" s="102"/>
      <c r="Z39" s="88" t="str">
        <f>IF(Z32&lt;&gt;"",Z23,"")</f>
        <v/>
      </c>
      <c r="AA39" s="89"/>
      <c r="AB39" s="89"/>
      <c r="AC39" s="89"/>
      <c r="AD39" s="89"/>
      <c r="AE39" s="89"/>
      <c r="AF39" s="90"/>
      <c r="AG39" s="88" t="str">
        <f>IF(AG32&lt;&gt;"",AG23,"")</f>
        <v/>
      </c>
      <c r="AH39" s="89"/>
      <c r="AI39" s="89"/>
      <c r="AJ39" s="89"/>
      <c r="AK39" s="89"/>
      <c r="AL39" s="89"/>
      <c r="AM39" s="90"/>
    </row>
    <row r="40" spans="1:39" ht="5.25" customHeight="1" x14ac:dyDescent="0.15">
      <c r="A40" s="14"/>
      <c r="B40" s="14"/>
      <c r="C40" s="14"/>
      <c r="D40" s="14"/>
      <c r="E40" s="14"/>
      <c r="F40" s="14"/>
    </row>
    <row r="41" spans="1:39" ht="20.100000000000001" customHeight="1" x14ac:dyDescent="0.15">
      <c r="A41" s="134" t="s">
        <v>14</v>
      </c>
      <c r="B41" s="135"/>
      <c r="C41" s="135"/>
      <c r="D41" s="135"/>
      <c r="E41" s="136"/>
      <c r="F41" s="130" t="s">
        <v>13</v>
      </c>
      <c r="G41" s="131"/>
      <c r="H41" s="132"/>
      <c r="I41" s="231">
        <v>30</v>
      </c>
      <c r="J41" s="131"/>
      <c r="K41" s="232"/>
      <c r="L41" s="130" t="s">
        <v>12</v>
      </c>
      <c r="M41" s="131"/>
      <c r="N41" s="132"/>
      <c r="O41" s="212">
        <v>15</v>
      </c>
      <c r="P41" s="204"/>
      <c r="Q41" s="205"/>
      <c r="R41" s="3"/>
      <c r="T41" s="141" t="s">
        <v>14</v>
      </c>
      <c r="U41" s="142"/>
      <c r="V41" s="142"/>
      <c r="W41" s="144"/>
      <c r="X41" s="141" t="s">
        <v>13</v>
      </c>
      <c r="Y41" s="142"/>
      <c r="Z41" s="143"/>
      <c r="AA41" s="231">
        <v>30</v>
      </c>
      <c r="AB41" s="131"/>
      <c r="AC41" s="232"/>
      <c r="AD41" s="141" t="s">
        <v>12</v>
      </c>
      <c r="AE41" s="142"/>
      <c r="AF41" s="143"/>
      <c r="AG41" s="212">
        <v>30</v>
      </c>
      <c r="AH41" s="204"/>
      <c r="AI41" s="205"/>
      <c r="AJ41" s="82" t="s">
        <v>95</v>
      </c>
      <c r="AK41" s="83"/>
      <c r="AL41" s="83"/>
      <c r="AM41" s="84"/>
    </row>
    <row r="42" spans="1:39" ht="20.100000000000001" customHeight="1" x14ac:dyDescent="0.15">
      <c r="A42" s="123" t="s">
        <v>10</v>
      </c>
      <c r="B42" s="124"/>
      <c r="C42" s="124"/>
      <c r="D42" s="124"/>
      <c r="E42" s="125"/>
      <c r="F42" s="127" t="s">
        <v>9</v>
      </c>
      <c r="G42" s="128"/>
      <c r="H42" s="129"/>
      <c r="I42" s="127" t="s">
        <v>8</v>
      </c>
      <c r="J42" s="128"/>
      <c r="K42" s="129"/>
      <c r="L42" s="127" t="s">
        <v>7</v>
      </c>
      <c r="M42" s="128"/>
      <c r="N42" s="129"/>
      <c r="O42" s="213" t="s">
        <v>11</v>
      </c>
      <c r="P42" s="214"/>
      <c r="Q42" s="215"/>
      <c r="R42" s="3"/>
      <c r="T42" s="233" t="s">
        <v>10</v>
      </c>
      <c r="U42" s="234"/>
      <c r="V42" s="234"/>
      <c r="W42" s="235"/>
      <c r="X42" s="127" t="s">
        <v>9</v>
      </c>
      <c r="Y42" s="128"/>
      <c r="Z42" s="129"/>
      <c r="AA42" s="127" t="s">
        <v>8</v>
      </c>
      <c r="AB42" s="128"/>
      <c r="AC42" s="129"/>
      <c r="AD42" s="127" t="s">
        <v>7</v>
      </c>
      <c r="AE42" s="128"/>
      <c r="AF42" s="129"/>
      <c r="AG42" s="213" t="s">
        <v>6</v>
      </c>
      <c r="AH42" s="214"/>
      <c r="AI42" s="215"/>
      <c r="AJ42" s="310"/>
      <c r="AK42" s="311"/>
      <c r="AL42" s="311"/>
      <c r="AM42" s="312"/>
    </row>
    <row r="43" spans="1:39" ht="20.100000000000001" customHeight="1" x14ac:dyDescent="0.15">
      <c r="A43" s="123" t="str">
        <f>IF(D5&lt;&gt;"派遣","見積依頼書","派遣個別契約書")</f>
        <v>見積依頼書</v>
      </c>
      <c r="B43" s="124"/>
      <c r="C43" s="124"/>
      <c r="D43" s="124"/>
      <c r="E43" s="125"/>
      <c r="F43" s="236" t="s">
        <v>5</v>
      </c>
      <c r="G43" s="210"/>
      <c r="H43" s="210"/>
      <c r="I43" s="238"/>
      <c r="J43" s="236" t="s">
        <v>3</v>
      </c>
      <c r="K43" s="210"/>
      <c r="L43" s="210"/>
      <c r="M43" s="211"/>
      <c r="N43" s="212" t="s">
        <v>0</v>
      </c>
      <c r="O43" s="204"/>
      <c r="P43" s="204"/>
      <c r="Q43" s="205"/>
      <c r="R43" s="3"/>
      <c r="T43" s="118" t="str">
        <f>IF(Z11="正","欠勤控除対象者",IF(Z11="契","有給対象者","-"))</f>
        <v>欠勤控除対象者</v>
      </c>
      <c r="U43" s="166"/>
      <c r="V43" s="166"/>
      <c r="W43" s="119"/>
      <c r="X43" s="203" t="s">
        <v>4</v>
      </c>
      <c r="Y43" s="204"/>
      <c r="Z43" s="204"/>
      <c r="AA43" s="333"/>
      <c r="AB43" s="212" t="s">
        <v>3</v>
      </c>
      <c r="AC43" s="204"/>
      <c r="AD43" s="204"/>
      <c r="AE43" s="205"/>
      <c r="AF43" s="212" t="str">
        <f>IF(Z11="","",IF(OR(Z11="協力"),"","無"))</f>
        <v>無</v>
      </c>
      <c r="AG43" s="204"/>
      <c r="AH43" s="204"/>
      <c r="AI43" s="205"/>
      <c r="AJ43" s="313"/>
      <c r="AK43" s="314"/>
      <c r="AL43" s="314"/>
      <c r="AM43" s="315"/>
    </row>
    <row r="44" spans="1:39" ht="20.100000000000001" customHeight="1" x14ac:dyDescent="0.15">
      <c r="A44" s="224" t="s">
        <v>2</v>
      </c>
      <c r="B44" s="193"/>
      <c r="C44" s="193"/>
      <c r="D44" s="193"/>
      <c r="E44" s="194"/>
      <c r="F44" s="127" t="s">
        <v>0</v>
      </c>
      <c r="G44" s="128"/>
      <c r="H44" s="128"/>
      <c r="I44" s="237"/>
      <c r="J44" s="206" t="s">
        <v>1</v>
      </c>
      <c r="K44" s="207"/>
      <c r="L44" s="207"/>
      <c r="M44" s="208"/>
      <c r="N44" s="133" t="s">
        <v>0</v>
      </c>
      <c r="O44" s="128"/>
      <c r="P44" s="128"/>
      <c r="Q44" s="129"/>
      <c r="R44" s="3"/>
      <c r="T44" s="127" t="str">
        <f>IF(Z11="","注文書",IF(Z11="契","契約書","注文書"))</f>
        <v>注文書</v>
      </c>
      <c r="U44" s="128"/>
      <c r="V44" s="128"/>
      <c r="W44" s="129"/>
      <c r="X44" s="133" t="str">
        <f>IF(Z11="","",IF(OR(Z11="正"),"無","有"))</f>
        <v>無</v>
      </c>
      <c r="Y44" s="128"/>
      <c r="Z44" s="128"/>
      <c r="AA44" s="237"/>
      <c r="AB44" s="206" t="s">
        <v>1</v>
      </c>
      <c r="AC44" s="207"/>
      <c r="AD44" s="207"/>
      <c r="AE44" s="208"/>
      <c r="AF44" s="127" t="s">
        <v>0</v>
      </c>
      <c r="AG44" s="128"/>
      <c r="AH44" s="128"/>
      <c r="AI44" s="129"/>
      <c r="AJ44" s="316"/>
      <c r="AK44" s="317"/>
      <c r="AL44" s="317"/>
      <c r="AM44" s="318"/>
    </row>
    <row r="45" spans="1:39" ht="5.25" customHeight="1" x14ac:dyDescent="0.15"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S45" s="3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9" ht="20.100000000000001" customHeight="1" x14ac:dyDescent="0.15">
      <c r="A46" s="195" t="s">
        <v>80</v>
      </c>
      <c r="B46" s="195"/>
      <c r="C46" s="195"/>
      <c r="D46" s="195" t="s">
        <v>81</v>
      </c>
      <c r="E46" s="195"/>
      <c r="F46" s="195"/>
      <c r="G46" s="195"/>
      <c r="H46" s="196" t="s">
        <v>82</v>
      </c>
      <c r="I46" s="196"/>
      <c r="J46" s="196"/>
      <c r="K46" s="196"/>
      <c r="L46" s="196"/>
      <c r="M46" s="196"/>
      <c r="N46" s="196"/>
      <c r="O46" s="196"/>
      <c r="P46" s="196"/>
      <c r="Q46" s="196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</row>
    <row r="47" spans="1:39" ht="20.100000000000001" customHeight="1" x14ac:dyDescent="0.15">
      <c r="A47" s="53" t="s">
        <v>96</v>
      </c>
      <c r="B47" s="54"/>
      <c r="C47" s="54"/>
      <c r="D47" s="68" t="s">
        <v>83</v>
      </c>
      <c r="E47" s="68"/>
      <c r="F47" s="68"/>
      <c r="G47" s="68"/>
      <c r="H47" s="68"/>
      <c r="I47" s="68"/>
      <c r="J47" s="68"/>
      <c r="K47" s="68" t="s">
        <v>97</v>
      </c>
      <c r="L47" s="68"/>
      <c r="M47" s="68"/>
      <c r="N47" s="68"/>
      <c r="O47" s="68"/>
      <c r="P47" s="68"/>
      <c r="Q47" s="68"/>
      <c r="R47" s="39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74"/>
      <c r="AD47" s="40"/>
      <c r="AE47" s="40"/>
      <c r="AF47" s="40"/>
      <c r="AG47" s="40"/>
      <c r="AH47" s="40"/>
      <c r="AI47" s="40"/>
      <c r="AJ47" s="40"/>
      <c r="AK47" s="40"/>
      <c r="AL47" s="40"/>
      <c r="AM47" s="75"/>
    </row>
    <row r="48" spans="1:39" ht="20.100000000000001" customHeight="1" x14ac:dyDescent="0.15">
      <c r="A48" s="54"/>
      <c r="B48" s="54"/>
      <c r="C48" s="54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41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76"/>
    </row>
    <row r="49" spans="1:39" ht="20.100000000000001" customHeight="1" x14ac:dyDescent="0.15">
      <c r="A49" s="54"/>
      <c r="B49" s="54"/>
      <c r="C49" s="54"/>
      <c r="D49" s="69"/>
      <c r="E49" s="69"/>
      <c r="F49" s="69"/>
      <c r="G49" s="69"/>
      <c r="H49" s="69"/>
      <c r="I49" s="69"/>
      <c r="J49" s="69"/>
      <c r="K49" s="69" t="s">
        <v>81</v>
      </c>
      <c r="L49" s="69"/>
      <c r="M49" s="69"/>
      <c r="N49" s="69"/>
      <c r="O49" s="69"/>
      <c r="P49" s="69"/>
      <c r="Q49" s="6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</row>
    <row r="50" spans="1:39" ht="20.100000000000001" customHeight="1" x14ac:dyDescent="0.15">
      <c r="A50" s="54"/>
      <c r="B50" s="54"/>
      <c r="C50" s="54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</row>
    <row r="51" spans="1:39" ht="20.100000000000001" customHeight="1" x14ac:dyDescent="0.15">
      <c r="A51" s="54"/>
      <c r="B51" s="54"/>
      <c r="C51" s="54"/>
      <c r="D51" s="69"/>
      <c r="E51" s="69"/>
      <c r="F51" s="69"/>
      <c r="G51" s="69"/>
      <c r="H51" s="69"/>
      <c r="I51" s="69"/>
      <c r="J51" s="69"/>
      <c r="K51" s="69" t="s">
        <v>84</v>
      </c>
      <c r="L51" s="69"/>
      <c r="M51" s="69"/>
      <c r="N51" s="69"/>
      <c r="O51" s="69"/>
      <c r="P51" s="69"/>
      <c r="Q51" s="6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</row>
    <row r="52" spans="1:39" ht="20.100000000000001" customHeight="1" x14ac:dyDescent="0.15">
      <c r="A52" s="54"/>
      <c r="B52" s="54"/>
      <c r="C52" s="54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</row>
    <row r="53" spans="1:39" ht="20.100000000000001" customHeight="1" x14ac:dyDescent="0.15">
      <c r="A53" s="54"/>
      <c r="B53" s="54"/>
      <c r="C53" s="54"/>
      <c r="D53" s="73"/>
      <c r="E53" s="73"/>
      <c r="F53" s="73"/>
      <c r="G53" s="73"/>
      <c r="H53" s="73"/>
      <c r="I53" s="73"/>
      <c r="J53" s="73"/>
      <c r="K53" s="73" t="s">
        <v>85</v>
      </c>
      <c r="L53" s="73"/>
      <c r="M53" s="73"/>
      <c r="N53" s="73"/>
      <c r="O53" s="73"/>
      <c r="P53" s="73"/>
      <c r="Q53" s="73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</row>
    <row r="54" spans="1:39" ht="18" customHeight="1" x14ac:dyDescent="0.15">
      <c r="A54" s="54"/>
      <c r="B54" s="54"/>
      <c r="C54" s="54"/>
      <c r="D54" s="54" t="s">
        <v>86</v>
      </c>
      <c r="E54" s="54"/>
      <c r="F54" s="54"/>
      <c r="G54" s="54"/>
      <c r="H54" s="54"/>
      <c r="I54" s="54"/>
      <c r="J54" s="54"/>
      <c r="K54" s="54" t="s">
        <v>87</v>
      </c>
      <c r="L54" s="54"/>
      <c r="M54" s="54"/>
      <c r="N54" s="54"/>
      <c r="O54" s="54"/>
      <c r="P54" s="54"/>
      <c r="Q54" s="54"/>
      <c r="R54" s="43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77"/>
      <c r="AD54" s="44"/>
      <c r="AE54" s="44"/>
      <c r="AF54" s="44"/>
      <c r="AG54" s="44"/>
      <c r="AH54" s="44"/>
      <c r="AI54" s="44"/>
      <c r="AJ54" s="44"/>
      <c r="AK54" s="44"/>
      <c r="AL54" s="44"/>
      <c r="AM54" s="78"/>
    </row>
    <row r="55" spans="1:39" ht="18" customHeight="1" x14ac:dyDescent="0.15">
      <c r="A55" s="54"/>
      <c r="B55" s="54"/>
      <c r="C55" s="54"/>
      <c r="D55" s="55" t="s">
        <v>88</v>
      </c>
      <c r="E55" s="56"/>
      <c r="F55" s="56"/>
      <c r="G55" s="56"/>
      <c r="H55" s="56"/>
      <c r="I55" s="56"/>
      <c r="J55" s="57"/>
      <c r="K55" s="68" t="s">
        <v>87</v>
      </c>
      <c r="L55" s="68"/>
      <c r="M55" s="68"/>
      <c r="N55" s="68"/>
      <c r="O55" s="68"/>
      <c r="P55" s="68"/>
      <c r="Q55" s="68"/>
      <c r="R55" s="45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7"/>
      <c r="AD55" s="46"/>
      <c r="AE55" s="46"/>
      <c r="AF55" s="46"/>
      <c r="AG55" s="46"/>
      <c r="AH55" s="46"/>
      <c r="AI55" s="46"/>
      <c r="AJ55" s="46"/>
      <c r="AK55" s="46"/>
      <c r="AL55" s="46"/>
      <c r="AM55" s="48"/>
    </row>
    <row r="56" spans="1:39" ht="20.100000000000001" customHeight="1" x14ac:dyDescent="0.15">
      <c r="A56" s="54"/>
      <c r="B56" s="54"/>
      <c r="C56" s="54"/>
      <c r="D56" s="58"/>
      <c r="E56" s="59"/>
      <c r="F56" s="59"/>
      <c r="G56" s="59"/>
      <c r="H56" s="59"/>
      <c r="I56" s="59"/>
      <c r="J56" s="60"/>
      <c r="K56" s="73" t="s">
        <v>85</v>
      </c>
      <c r="L56" s="73"/>
      <c r="M56" s="73"/>
      <c r="N56" s="73"/>
      <c r="O56" s="73"/>
      <c r="P56" s="73"/>
      <c r="Q56" s="73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</row>
    <row r="57" spans="1:39" ht="20.100000000000001" customHeight="1" x14ac:dyDescent="0.15">
      <c r="A57" s="54"/>
      <c r="B57" s="54"/>
      <c r="C57" s="54"/>
      <c r="D57" s="55" t="s">
        <v>89</v>
      </c>
      <c r="E57" s="56"/>
      <c r="F57" s="56"/>
      <c r="G57" s="56"/>
      <c r="H57" s="56"/>
      <c r="I57" s="56"/>
      <c r="J57" s="57"/>
      <c r="K57" s="68" t="s">
        <v>87</v>
      </c>
      <c r="L57" s="68"/>
      <c r="M57" s="68"/>
      <c r="N57" s="68"/>
      <c r="O57" s="68"/>
      <c r="P57" s="68"/>
      <c r="Q57" s="68"/>
      <c r="R57" s="45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7"/>
      <c r="AD57" s="46"/>
      <c r="AE57" s="46"/>
      <c r="AF57" s="46"/>
      <c r="AG57" s="46"/>
      <c r="AH57" s="46"/>
      <c r="AI57" s="46"/>
      <c r="AJ57" s="46"/>
      <c r="AK57" s="46"/>
      <c r="AL57" s="46"/>
      <c r="AM57" s="48"/>
    </row>
    <row r="58" spans="1:39" ht="20.100000000000001" customHeight="1" x14ac:dyDescent="0.15">
      <c r="A58" s="54"/>
      <c r="B58" s="54"/>
      <c r="C58" s="54"/>
      <c r="D58" s="58"/>
      <c r="E58" s="59"/>
      <c r="F58" s="59"/>
      <c r="G58" s="59"/>
      <c r="H58" s="59"/>
      <c r="I58" s="59"/>
      <c r="J58" s="60"/>
      <c r="K58" s="73" t="s">
        <v>85</v>
      </c>
      <c r="L58" s="73"/>
      <c r="M58" s="73"/>
      <c r="N58" s="73"/>
      <c r="O58" s="73"/>
      <c r="P58" s="73"/>
      <c r="Q58" s="73"/>
      <c r="R58" s="62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4"/>
    </row>
    <row r="59" spans="1:39" ht="20.100000000000001" customHeight="1" x14ac:dyDescent="0.15">
      <c r="A59" s="54"/>
      <c r="B59" s="54"/>
      <c r="C59" s="54"/>
      <c r="D59" s="55" t="s">
        <v>90</v>
      </c>
      <c r="E59" s="56"/>
      <c r="F59" s="56"/>
      <c r="G59" s="56"/>
      <c r="H59" s="56"/>
      <c r="I59" s="56"/>
      <c r="J59" s="57"/>
      <c r="K59" s="68" t="s">
        <v>91</v>
      </c>
      <c r="L59" s="68"/>
      <c r="M59" s="68"/>
      <c r="N59" s="68"/>
      <c r="O59" s="68"/>
      <c r="P59" s="68"/>
      <c r="Q59" s="68"/>
      <c r="R59" s="45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7"/>
      <c r="AD59" s="46"/>
      <c r="AE59" s="46"/>
      <c r="AF59" s="46"/>
      <c r="AG59" s="46"/>
      <c r="AH59" s="46"/>
      <c r="AI59" s="46"/>
      <c r="AJ59" s="46"/>
      <c r="AK59" s="46"/>
      <c r="AL59" s="46"/>
      <c r="AM59" s="48"/>
    </row>
    <row r="60" spans="1:39" ht="20.100000000000001" customHeight="1" x14ac:dyDescent="0.15">
      <c r="A60" s="54"/>
      <c r="B60" s="54"/>
      <c r="C60" s="54"/>
      <c r="D60" s="65"/>
      <c r="E60" s="66"/>
      <c r="F60" s="66"/>
      <c r="G60" s="66"/>
      <c r="H60" s="66"/>
      <c r="I60" s="66"/>
      <c r="J60" s="67"/>
      <c r="K60" s="69" t="s">
        <v>98</v>
      </c>
      <c r="L60" s="69"/>
      <c r="M60" s="69"/>
      <c r="N60" s="69"/>
      <c r="O60" s="69"/>
      <c r="P60" s="69"/>
      <c r="Q60" s="69"/>
      <c r="R60" s="70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2"/>
    </row>
    <row r="61" spans="1:39" ht="20.100000000000001" customHeight="1" x14ac:dyDescent="0.15">
      <c r="A61" s="54"/>
      <c r="B61" s="54"/>
      <c r="C61" s="54"/>
      <c r="D61" s="65"/>
      <c r="E61" s="66"/>
      <c r="F61" s="66"/>
      <c r="G61" s="66"/>
      <c r="H61" s="66"/>
      <c r="I61" s="66"/>
      <c r="J61" s="67"/>
      <c r="K61" s="69" t="s">
        <v>92</v>
      </c>
      <c r="L61" s="69"/>
      <c r="M61" s="69"/>
      <c r="N61" s="69"/>
      <c r="O61" s="69"/>
      <c r="P61" s="69"/>
      <c r="Q61" s="69"/>
      <c r="R61" s="49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1"/>
      <c r="AD61" s="50"/>
      <c r="AE61" s="50"/>
      <c r="AF61" s="50"/>
      <c r="AG61" s="50"/>
      <c r="AH61" s="50"/>
      <c r="AI61" s="50"/>
      <c r="AJ61" s="50"/>
      <c r="AK61" s="50"/>
      <c r="AL61" s="50"/>
      <c r="AM61" s="52"/>
    </row>
    <row r="62" spans="1:39" ht="20.100000000000001" customHeight="1" x14ac:dyDescent="0.15">
      <c r="A62" s="54"/>
      <c r="B62" s="54"/>
      <c r="C62" s="54"/>
      <c r="D62" s="58"/>
      <c r="E62" s="59"/>
      <c r="F62" s="59"/>
      <c r="G62" s="59"/>
      <c r="H62" s="59"/>
      <c r="I62" s="59"/>
      <c r="J62" s="60"/>
      <c r="K62" s="73" t="s">
        <v>99</v>
      </c>
      <c r="L62" s="73"/>
      <c r="M62" s="73"/>
      <c r="N62" s="73"/>
      <c r="O62" s="73"/>
      <c r="P62" s="73"/>
      <c r="Q62" s="73"/>
      <c r="R62" s="62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4"/>
    </row>
    <row r="63" spans="1:39" ht="5.25" customHeight="1" x14ac:dyDescent="0.15">
      <c r="A63" s="27"/>
      <c r="B63" s="27"/>
      <c r="C63" s="28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8"/>
      <c r="R63" s="27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20.100000000000001" customHeight="1" x14ac:dyDescent="0.15">
      <c r="A64" s="31" t="s">
        <v>93</v>
      </c>
      <c r="B64" s="32"/>
      <c r="C64" s="351" t="s">
        <v>100</v>
      </c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3"/>
      <c r="S64" s="30"/>
      <c r="T64" s="37" t="s">
        <v>94</v>
      </c>
      <c r="U64" s="38"/>
      <c r="V64" s="334" t="s">
        <v>100</v>
      </c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6"/>
    </row>
    <row r="65" spans="1:39" ht="20.100000000000001" customHeight="1" x14ac:dyDescent="0.15">
      <c r="A65" s="33"/>
      <c r="B65" s="34"/>
      <c r="C65" s="351"/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2"/>
      <c r="P65" s="352"/>
      <c r="Q65" s="352"/>
      <c r="R65" s="353"/>
      <c r="S65" s="27"/>
      <c r="T65" s="38"/>
      <c r="U65" s="38"/>
      <c r="V65" s="337"/>
      <c r="W65" s="338"/>
      <c r="X65" s="338"/>
      <c r="Y65" s="338"/>
      <c r="Z65" s="338"/>
      <c r="AA65" s="338"/>
      <c r="AB65" s="338"/>
      <c r="AC65" s="338"/>
      <c r="AD65" s="338"/>
      <c r="AE65" s="338"/>
      <c r="AF65" s="338"/>
      <c r="AG65" s="338"/>
      <c r="AH65" s="338"/>
      <c r="AI65" s="338"/>
      <c r="AJ65" s="338"/>
      <c r="AK65" s="338"/>
      <c r="AL65" s="338"/>
      <c r="AM65" s="339"/>
    </row>
    <row r="66" spans="1:39" ht="20.100000000000001" customHeight="1" x14ac:dyDescent="0.15">
      <c r="A66" s="33"/>
      <c r="B66" s="34"/>
      <c r="C66" s="351"/>
      <c r="D66" s="352"/>
      <c r="E66" s="352"/>
      <c r="F66" s="352"/>
      <c r="G66" s="352"/>
      <c r="H66" s="352"/>
      <c r="I66" s="352"/>
      <c r="J66" s="352"/>
      <c r="K66" s="352"/>
      <c r="L66" s="352"/>
      <c r="M66" s="352"/>
      <c r="N66" s="352"/>
      <c r="O66" s="352"/>
      <c r="P66" s="352"/>
      <c r="Q66" s="352"/>
      <c r="R66" s="353"/>
      <c r="S66" s="27"/>
      <c r="T66" s="38"/>
      <c r="U66" s="38"/>
      <c r="V66" s="337"/>
      <c r="W66" s="338"/>
      <c r="X66" s="338"/>
      <c r="Y66" s="338"/>
      <c r="Z66" s="338"/>
      <c r="AA66" s="338"/>
      <c r="AB66" s="338"/>
      <c r="AC66" s="338"/>
      <c r="AD66" s="338"/>
      <c r="AE66" s="338"/>
      <c r="AF66" s="338"/>
      <c r="AG66" s="338"/>
      <c r="AH66" s="338"/>
      <c r="AI66" s="338"/>
      <c r="AJ66" s="338"/>
      <c r="AK66" s="338"/>
      <c r="AL66" s="338"/>
      <c r="AM66" s="339"/>
    </row>
    <row r="67" spans="1:39" ht="20.100000000000001" customHeight="1" x14ac:dyDescent="0.15">
      <c r="A67" s="33"/>
      <c r="B67" s="34"/>
      <c r="C67" s="351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3"/>
      <c r="S67" s="27"/>
      <c r="T67" s="38"/>
      <c r="U67" s="38"/>
      <c r="V67" s="337"/>
      <c r="W67" s="338"/>
      <c r="X67" s="338"/>
      <c r="Y67" s="338"/>
      <c r="Z67" s="338"/>
      <c r="AA67" s="338"/>
      <c r="AB67" s="338"/>
      <c r="AC67" s="338"/>
      <c r="AD67" s="338"/>
      <c r="AE67" s="338"/>
      <c r="AF67" s="338"/>
      <c r="AG67" s="338"/>
      <c r="AH67" s="338"/>
      <c r="AI67" s="338"/>
      <c r="AJ67" s="338"/>
      <c r="AK67" s="338"/>
      <c r="AL67" s="338"/>
      <c r="AM67" s="339"/>
    </row>
    <row r="68" spans="1:39" ht="20.100000000000001" customHeight="1" x14ac:dyDescent="0.15">
      <c r="A68" s="33"/>
      <c r="B68" s="34"/>
      <c r="C68" s="351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2"/>
      <c r="P68" s="352"/>
      <c r="Q68" s="352"/>
      <c r="R68" s="353"/>
      <c r="S68" s="27"/>
      <c r="T68" s="38"/>
      <c r="U68" s="38"/>
      <c r="V68" s="347"/>
      <c r="W68" s="348"/>
      <c r="X68" s="348"/>
      <c r="Y68" s="348"/>
      <c r="Z68" s="348"/>
      <c r="AA68" s="348"/>
      <c r="AB68" s="348"/>
      <c r="AC68" s="348"/>
      <c r="AD68" s="348"/>
      <c r="AE68" s="348"/>
      <c r="AF68" s="348"/>
      <c r="AG68" s="348"/>
      <c r="AH68" s="348"/>
      <c r="AI68" s="348"/>
      <c r="AJ68" s="348"/>
      <c r="AK68" s="348"/>
      <c r="AL68" s="348"/>
      <c r="AM68" s="349"/>
    </row>
    <row r="69" spans="1:39" ht="20.100000000000001" customHeight="1" x14ac:dyDescent="0.15">
      <c r="A69" s="33"/>
      <c r="B69" s="34"/>
      <c r="C69" s="351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3"/>
      <c r="S69" s="27"/>
      <c r="T69" s="38"/>
      <c r="U69" s="38"/>
      <c r="V69" s="334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1"/>
    </row>
    <row r="70" spans="1:39" ht="20.100000000000001" customHeight="1" x14ac:dyDescent="0.15">
      <c r="A70" s="33"/>
      <c r="B70" s="34"/>
      <c r="C70" s="351"/>
      <c r="D70" s="352"/>
      <c r="E70" s="352"/>
      <c r="F70" s="352"/>
      <c r="G70" s="352"/>
      <c r="H70" s="352"/>
      <c r="I70" s="352"/>
      <c r="J70" s="352"/>
      <c r="K70" s="352"/>
      <c r="L70" s="352"/>
      <c r="M70" s="352"/>
      <c r="N70" s="352"/>
      <c r="O70" s="352"/>
      <c r="P70" s="352"/>
      <c r="Q70" s="352"/>
      <c r="R70" s="353"/>
      <c r="S70" s="27"/>
      <c r="T70" s="38"/>
      <c r="U70" s="38"/>
      <c r="V70" s="342"/>
      <c r="W70" s="350"/>
      <c r="X70" s="350"/>
      <c r="Y70" s="350"/>
      <c r="Z70" s="350"/>
      <c r="AA70" s="350"/>
      <c r="AB70" s="350"/>
      <c r="AC70" s="350"/>
      <c r="AD70" s="350"/>
      <c r="AE70" s="350"/>
      <c r="AF70" s="350"/>
      <c r="AG70" s="350"/>
      <c r="AH70" s="350"/>
      <c r="AI70" s="350"/>
      <c r="AJ70" s="350"/>
      <c r="AK70" s="350"/>
      <c r="AL70" s="350"/>
      <c r="AM70" s="343"/>
    </row>
    <row r="71" spans="1:39" ht="20.100000000000001" customHeight="1" x14ac:dyDescent="0.15">
      <c r="A71" s="33"/>
      <c r="B71" s="34"/>
      <c r="C71" s="351"/>
      <c r="D71" s="352"/>
      <c r="E71" s="352"/>
      <c r="F71" s="352"/>
      <c r="G71" s="352"/>
      <c r="H71" s="352"/>
      <c r="I71" s="352"/>
      <c r="J71" s="352"/>
      <c r="K71" s="352"/>
      <c r="L71" s="352"/>
      <c r="M71" s="352"/>
      <c r="N71" s="352"/>
      <c r="O71" s="352"/>
      <c r="P71" s="352"/>
      <c r="Q71" s="352"/>
      <c r="R71" s="353"/>
      <c r="S71" s="27"/>
      <c r="T71" s="38"/>
      <c r="U71" s="38"/>
      <c r="V71" s="342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43"/>
    </row>
    <row r="72" spans="1:39" ht="20.100000000000001" customHeight="1" x14ac:dyDescent="0.15">
      <c r="A72" s="33"/>
      <c r="B72" s="34"/>
      <c r="C72" s="351"/>
      <c r="D72" s="352"/>
      <c r="E72" s="352"/>
      <c r="F72" s="352"/>
      <c r="G72" s="352"/>
      <c r="H72" s="352"/>
      <c r="I72" s="352"/>
      <c r="J72" s="352"/>
      <c r="K72" s="352"/>
      <c r="L72" s="352"/>
      <c r="M72" s="352"/>
      <c r="N72" s="352"/>
      <c r="O72" s="352"/>
      <c r="P72" s="352"/>
      <c r="Q72" s="352"/>
      <c r="R72" s="353"/>
      <c r="S72" s="27"/>
      <c r="T72" s="38"/>
      <c r="U72" s="38"/>
      <c r="V72" s="342"/>
      <c r="W72" s="350"/>
      <c r="X72" s="350"/>
      <c r="Y72" s="350"/>
      <c r="Z72" s="350"/>
      <c r="AA72" s="350"/>
      <c r="AB72" s="350"/>
      <c r="AC72" s="350"/>
      <c r="AD72" s="350"/>
      <c r="AE72" s="350"/>
      <c r="AF72" s="350"/>
      <c r="AG72" s="350"/>
      <c r="AH72" s="350"/>
      <c r="AI72" s="350"/>
      <c r="AJ72" s="350"/>
      <c r="AK72" s="350"/>
      <c r="AL72" s="350"/>
      <c r="AM72" s="343"/>
    </row>
    <row r="73" spans="1:39" ht="20.100000000000001" customHeight="1" x14ac:dyDescent="0.15">
      <c r="A73" s="35"/>
      <c r="B73" s="36"/>
      <c r="C73" s="351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3"/>
      <c r="S73" s="27"/>
      <c r="T73" s="38"/>
      <c r="U73" s="38"/>
      <c r="V73" s="344"/>
      <c r="W73" s="345"/>
      <c r="X73" s="345"/>
      <c r="Y73" s="345"/>
      <c r="Z73" s="345"/>
      <c r="AA73" s="345"/>
      <c r="AB73" s="345"/>
      <c r="AC73" s="345"/>
      <c r="AD73" s="345"/>
      <c r="AE73" s="345"/>
      <c r="AF73" s="345"/>
      <c r="AG73" s="345"/>
      <c r="AH73" s="345"/>
      <c r="AI73" s="345"/>
      <c r="AJ73" s="345"/>
      <c r="AK73" s="345"/>
      <c r="AL73" s="345"/>
      <c r="AM73" s="346"/>
    </row>
  </sheetData>
  <mergeCells count="301">
    <mergeCell ref="V64:AM68"/>
    <mergeCell ref="V69:AM73"/>
    <mergeCell ref="C64:R68"/>
    <mergeCell ref="C69:R73"/>
    <mergeCell ref="AO21:AS21"/>
    <mergeCell ref="AO22:AS22"/>
    <mergeCell ref="AT21:AV21"/>
    <mergeCell ref="AT22:AV22"/>
    <mergeCell ref="AR25:AV25"/>
    <mergeCell ref="AJ42:AM44"/>
    <mergeCell ref="AG38:AM38"/>
    <mergeCell ref="Z34:AF34"/>
    <mergeCell ref="Z36:AF36"/>
    <mergeCell ref="X43:AA43"/>
    <mergeCell ref="Z39:AF39"/>
    <mergeCell ref="AG36:AM36"/>
    <mergeCell ref="AG34:AM34"/>
    <mergeCell ref="Z35:AF35"/>
    <mergeCell ref="V31:Y31"/>
    <mergeCell ref="V36:Y36"/>
    <mergeCell ref="AF43:AI43"/>
    <mergeCell ref="AA42:AC42"/>
    <mergeCell ref="AG25:AM25"/>
    <mergeCell ref="V27:Y27"/>
    <mergeCell ref="V26:Y26"/>
    <mergeCell ref="AB44:AE44"/>
    <mergeCell ref="X44:AA44"/>
    <mergeCell ref="AG41:AI41"/>
    <mergeCell ref="AW21:AY21"/>
    <mergeCell ref="AW22:AY22"/>
    <mergeCell ref="Z33:AF33"/>
    <mergeCell ref="AG32:AM32"/>
    <mergeCell ref="Z29:AF29"/>
    <mergeCell ref="AG27:AM27"/>
    <mergeCell ref="AG26:AM26"/>
    <mergeCell ref="AO25:AQ25"/>
    <mergeCell ref="AG22:AM22"/>
    <mergeCell ref="Z28:AF28"/>
    <mergeCell ref="AG28:AM28"/>
    <mergeCell ref="Z27:AF27"/>
    <mergeCell ref="Z26:AF26"/>
    <mergeCell ref="AG24:AM24"/>
    <mergeCell ref="AG30:AM30"/>
    <mergeCell ref="AG29:AM29"/>
    <mergeCell ref="AG31:AM31"/>
    <mergeCell ref="AG33:AM33"/>
    <mergeCell ref="AO24:AV24"/>
    <mergeCell ref="AO31:AQ31"/>
    <mergeCell ref="AR31:AV31"/>
    <mergeCell ref="Z23:AF23"/>
    <mergeCell ref="AO26:AQ26"/>
    <mergeCell ref="AR26:AV26"/>
    <mergeCell ref="Z8:AE8"/>
    <mergeCell ref="T8:Y8"/>
    <mergeCell ref="AG23:AM23"/>
    <mergeCell ref="T10:Y10"/>
    <mergeCell ref="Z14:AI14"/>
    <mergeCell ref="Z21:AF21"/>
    <mergeCell ref="AG19:AM19"/>
    <mergeCell ref="T7:Y7"/>
    <mergeCell ref="T2:Y2"/>
    <mergeCell ref="T3:Y3"/>
    <mergeCell ref="Z7:AM7"/>
    <mergeCell ref="T4:Y4"/>
    <mergeCell ref="AG21:AM21"/>
    <mergeCell ref="AG16:AM16"/>
    <mergeCell ref="T15:Y15"/>
    <mergeCell ref="AG8:AM8"/>
    <mergeCell ref="Z3:AI3"/>
    <mergeCell ref="V19:Y19"/>
    <mergeCell ref="V21:Y21"/>
    <mergeCell ref="AJ2:AM2"/>
    <mergeCell ref="AJ3:AM6"/>
    <mergeCell ref="Z12:AI12"/>
    <mergeCell ref="AG20:AM20"/>
    <mergeCell ref="AJ13:AM15"/>
    <mergeCell ref="A3:C3"/>
    <mergeCell ref="A6:C6"/>
    <mergeCell ref="O7:Q7"/>
    <mergeCell ref="D6:Q6"/>
    <mergeCell ref="G7:H7"/>
    <mergeCell ref="Z2:AI2"/>
    <mergeCell ref="T5:Y5"/>
    <mergeCell ref="T6:AI6"/>
    <mergeCell ref="G31:Q31"/>
    <mergeCell ref="A2:Q2"/>
    <mergeCell ref="D3:Q3"/>
    <mergeCell ref="D4:Q4"/>
    <mergeCell ref="D5:Q5"/>
    <mergeCell ref="A5:C5"/>
    <mergeCell ref="A15:F15"/>
    <mergeCell ref="A16:F16"/>
    <mergeCell ref="A18:B23"/>
    <mergeCell ref="G20:Q20"/>
    <mergeCell ref="E11:Q11"/>
    <mergeCell ref="N23:Q23"/>
    <mergeCell ref="N22:Q22"/>
    <mergeCell ref="G18:Q18"/>
    <mergeCell ref="G22:I22"/>
    <mergeCell ref="J23:M23"/>
    <mergeCell ref="G26:Q26"/>
    <mergeCell ref="C26:F26"/>
    <mergeCell ref="Z24:AF24"/>
    <mergeCell ref="V33:Y33"/>
    <mergeCell ref="Z30:AF30"/>
    <mergeCell ref="V32:Y32"/>
    <mergeCell ref="V24:Y24"/>
    <mergeCell ref="V25:Y25"/>
    <mergeCell ref="Z25:AF25"/>
    <mergeCell ref="G24:Q24"/>
    <mergeCell ref="T12:Y12"/>
    <mergeCell ref="AE13:AI13"/>
    <mergeCell ref="T13:V13"/>
    <mergeCell ref="V20:Y20"/>
    <mergeCell ref="AJ12:AM12"/>
    <mergeCell ref="Z15:AI15"/>
    <mergeCell ref="Z18:AF18"/>
    <mergeCell ref="W13:AA13"/>
    <mergeCell ref="V18:Y18"/>
    <mergeCell ref="T18:U23"/>
    <mergeCell ref="Z22:AF22"/>
    <mergeCell ref="V23:Y23"/>
    <mergeCell ref="T14:Y14"/>
    <mergeCell ref="AG18:AM18"/>
    <mergeCell ref="Z16:AF16"/>
    <mergeCell ref="Z19:AF19"/>
    <mergeCell ref="AD42:AF42"/>
    <mergeCell ref="AF44:AI44"/>
    <mergeCell ref="AG42:AI42"/>
    <mergeCell ref="AB43:AE43"/>
    <mergeCell ref="AA41:AC41"/>
    <mergeCell ref="T42:W42"/>
    <mergeCell ref="T44:W44"/>
    <mergeCell ref="T43:W43"/>
    <mergeCell ref="A13:D13"/>
    <mergeCell ref="N44:Q44"/>
    <mergeCell ref="A43:E43"/>
    <mergeCell ref="J43:M43"/>
    <mergeCell ref="A32:B39"/>
    <mergeCell ref="O41:Q41"/>
    <mergeCell ref="I41:K41"/>
    <mergeCell ref="G34:Q34"/>
    <mergeCell ref="F44:I44"/>
    <mergeCell ref="G37:Q37"/>
    <mergeCell ref="L41:N41"/>
    <mergeCell ref="C36:F36"/>
    <mergeCell ref="F43:I43"/>
    <mergeCell ref="A44:E44"/>
    <mergeCell ref="G38:Q38"/>
    <mergeCell ref="C33:F33"/>
    <mergeCell ref="A10:D10"/>
    <mergeCell ref="A12:D12"/>
    <mergeCell ref="D7:F7"/>
    <mergeCell ref="C25:F25"/>
    <mergeCell ref="C27:F27"/>
    <mergeCell ref="C20:F20"/>
    <mergeCell ref="C28:F28"/>
    <mergeCell ref="C21:F21"/>
    <mergeCell ref="A7:C7"/>
    <mergeCell ref="C24:F24"/>
    <mergeCell ref="A8:C8"/>
    <mergeCell ref="C22:F22"/>
    <mergeCell ref="A14:D14"/>
    <mergeCell ref="A24:B31"/>
    <mergeCell ref="C23:F23"/>
    <mergeCell ref="A46:C46"/>
    <mergeCell ref="D46:G46"/>
    <mergeCell ref="H46:Q46"/>
    <mergeCell ref="J22:M22"/>
    <mergeCell ref="G16:Q16"/>
    <mergeCell ref="C18:F18"/>
    <mergeCell ref="G21:Q21"/>
    <mergeCell ref="C19:F19"/>
    <mergeCell ref="J44:M44"/>
    <mergeCell ref="G35:Q35"/>
    <mergeCell ref="G33:Q33"/>
    <mergeCell ref="C34:F34"/>
    <mergeCell ref="N43:Q43"/>
    <mergeCell ref="A41:E41"/>
    <mergeCell ref="O42:Q42"/>
    <mergeCell ref="C30:F30"/>
    <mergeCell ref="C29:F29"/>
    <mergeCell ref="G39:Q39"/>
    <mergeCell ref="G28:Q28"/>
    <mergeCell ref="G19:Q19"/>
    <mergeCell ref="G29:Q29"/>
    <mergeCell ref="G25:Q25"/>
    <mergeCell ref="G23:I23"/>
    <mergeCell ref="F42:H42"/>
    <mergeCell ref="G36:Q36"/>
    <mergeCell ref="A4:C4"/>
    <mergeCell ref="AO29:AV29"/>
    <mergeCell ref="L7:N7"/>
    <mergeCell ref="I7:K7"/>
    <mergeCell ref="E14:Q14"/>
    <mergeCell ref="A11:D11"/>
    <mergeCell ref="E12:Q12"/>
    <mergeCell ref="I8:K8"/>
    <mergeCell ref="L8:N8"/>
    <mergeCell ref="D8:F8"/>
    <mergeCell ref="E13:Q13"/>
    <mergeCell ref="E10:Q10"/>
    <mergeCell ref="O8:Q8"/>
    <mergeCell ref="G8:H8"/>
    <mergeCell ref="G15:Q15"/>
    <mergeCell ref="T24:U31"/>
    <mergeCell ref="V29:Y29"/>
    <mergeCell ref="T16:Y16"/>
    <mergeCell ref="V22:Y22"/>
    <mergeCell ref="G27:Q27"/>
    <mergeCell ref="G30:Q30"/>
    <mergeCell ref="Z4:AI4"/>
    <mergeCell ref="Z5:AI5"/>
    <mergeCell ref="V35:Y35"/>
    <mergeCell ref="X42:Z42"/>
    <mergeCell ref="F41:H41"/>
    <mergeCell ref="C31:F31"/>
    <mergeCell ref="C32:F32"/>
    <mergeCell ref="A42:E42"/>
    <mergeCell ref="C38:F38"/>
    <mergeCell ref="AG37:AM37"/>
    <mergeCell ref="C39:F39"/>
    <mergeCell ref="C37:F37"/>
    <mergeCell ref="Z37:AF37"/>
    <mergeCell ref="AD41:AF41"/>
    <mergeCell ref="X41:Z41"/>
    <mergeCell ref="T41:W41"/>
    <mergeCell ref="V38:Y38"/>
    <mergeCell ref="T32:U39"/>
    <mergeCell ref="AG35:AM35"/>
    <mergeCell ref="Z32:AF32"/>
    <mergeCell ref="Z31:AF31"/>
    <mergeCell ref="C35:F35"/>
    <mergeCell ref="G32:Q32"/>
    <mergeCell ref="V34:Y34"/>
    <mergeCell ref="L42:N42"/>
    <mergeCell ref="I42:K42"/>
    <mergeCell ref="BJ1:BN1"/>
    <mergeCell ref="AJ41:AM41"/>
    <mergeCell ref="V37:Y37"/>
    <mergeCell ref="AG39:AM39"/>
    <mergeCell ref="AO18:AS18"/>
    <mergeCell ref="AO19:AS19"/>
    <mergeCell ref="AO30:AQ30"/>
    <mergeCell ref="AR30:AV30"/>
    <mergeCell ref="Z38:AF38"/>
    <mergeCell ref="V39:Y39"/>
    <mergeCell ref="BD1:BH1"/>
    <mergeCell ref="AX1:BB1"/>
    <mergeCell ref="AX18:BB18"/>
    <mergeCell ref="AX19:BB19"/>
    <mergeCell ref="V30:Y30"/>
    <mergeCell ref="Z20:AF20"/>
    <mergeCell ref="AB13:AD13"/>
    <mergeCell ref="V28:Y28"/>
    <mergeCell ref="AB11:AD11"/>
    <mergeCell ref="AE11:AM11"/>
    <mergeCell ref="Z11:AA11"/>
    <mergeCell ref="Z10:AM10"/>
    <mergeCell ref="T11:Y11"/>
    <mergeCell ref="A1:AM1"/>
    <mergeCell ref="AC54:AM54"/>
    <mergeCell ref="AC55:AM55"/>
    <mergeCell ref="AC57:AM57"/>
    <mergeCell ref="D47:J53"/>
    <mergeCell ref="K47:Q48"/>
    <mergeCell ref="K49:Q50"/>
    <mergeCell ref="R49:AM50"/>
    <mergeCell ref="K51:Q52"/>
    <mergeCell ref="R51:AM52"/>
    <mergeCell ref="K53:Q53"/>
    <mergeCell ref="R53:AM53"/>
    <mergeCell ref="D54:J54"/>
    <mergeCell ref="K54:Q54"/>
    <mergeCell ref="K55:Q55"/>
    <mergeCell ref="K56:Q56"/>
    <mergeCell ref="D57:J58"/>
    <mergeCell ref="K57:Q57"/>
    <mergeCell ref="K58:Q58"/>
    <mergeCell ref="A64:B73"/>
    <mergeCell ref="T64:U73"/>
    <mergeCell ref="R47:AB48"/>
    <mergeCell ref="R54:AB54"/>
    <mergeCell ref="R55:AB55"/>
    <mergeCell ref="R57:AB57"/>
    <mergeCell ref="R59:AB59"/>
    <mergeCell ref="AC59:AM59"/>
    <mergeCell ref="R61:AB61"/>
    <mergeCell ref="AC61:AM61"/>
    <mergeCell ref="A47:C62"/>
    <mergeCell ref="D55:J56"/>
    <mergeCell ref="R56:AM56"/>
    <mergeCell ref="R58:AM58"/>
    <mergeCell ref="D59:J62"/>
    <mergeCell ref="K59:Q59"/>
    <mergeCell ref="K60:Q60"/>
    <mergeCell ref="R60:AM60"/>
    <mergeCell ref="K61:Q61"/>
    <mergeCell ref="K62:Q62"/>
    <mergeCell ref="R62:AM62"/>
    <mergeCell ref="AC47:AM48"/>
  </mergeCells>
  <phoneticPr fontId="3"/>
  <conditionalFormatting sqref="Z8:AE8">
    <cfRule type="expression" dxfId="14" priority="15" stopIfTrue="1">
      <formula>$Z$8=""</formula>
    </cfRule>
  </conditionalFormatting>
  <conditionalFormatting sqref="AG8:AM8">
    <cfRule type="expression" dxfId="13" priority="14" stopIfTrue="1">
      <formula>$AG$8=""</formula>
    </cfRule>
  </conditionalFormatting>
  <conditionalFormatting sqref="I41:K41">
    <cfRule type="expression" dxfId="12" priority="13" stopIfTrue="1">
      <formula>$I$41=""</formula>
    </cfRule>
  </conditionalFormatting>
  <conditionalFormatting sqref="O41:Q41">
    <cfRule type="expression" dxfId="11" priority="12" stopIfTrue="1">
      <formula>$O$41=""</formula>
    </cfRule>
  </conditionalFormatting>
  <conditionalFormatting sqref="I42:K42">
    <cfRule type="expression" dxfId="10" priority="11" stopIfTrue="1">
      <formula>$I$42=""</formula>
    </cfRule>
  </conditionalFormatting>
  <conditionalFormatting sqref="O42:Q42">
    <cfRule type="expression" dxfId="9" priority="10" stopIfTrue="1">
      <formula>$O$42=""</formula>
    </cfRule>
  </conditionalFormatting>
  <conditionalFormatting sqref="F43:I43">
    <cfRule type="expression" dxfId="8" priority="9" stopIfTrue="1">
      <formula>$F$43=""</formula>
    </cfRule>
  </conditionalFormatting>
  <conditionalFormatting sqref="N43:Q43">
    <cfRule type="expression" dxfId="7" priority="8" stopIfTrue="1">
      <formula>$N$43=""</formula>
    </cfRule>
  </conditionalFormatting>
  <conditionalFormatting sqref="F44:I44">
    <cfRule type="expression" dxfId="6" priority="7" stopIfTrue="1">
      <formula>$F$44=""</formula>
    </cfRule>
  </conditionalFormatting>
  <conditionalFormatting sqref="N44:Q44">
    <cfRule type="expression" dxfId="5" priority="6" stopIfTrue="1">
      <formula>$N$44=""</formula>
    </cfRule>
  </conditionalFormatting>
  <conditionalFormatting sqref="AA42:AC42">
    <cfRule type="expression" dxfId="4" priority="5" stopIfTrue="1">
      <formula>$AA$42=""</formula>
    </cfRule>
  </conditionalFormatting>
  <conditionalFormatting sqref="AG42:AI42">
    <cfRule type="expression" dxfId="3" priority="4" stopIfTrue="1">
      <formula>$AG$42=""</formula>
    </cfRule>
  </conditionalFormatting>
  <conditionalFormatting sqref="X43:AA43">
    <cfRule type="expression" dxfId="2" priority="3" stopIfTrue="1">
      <formula>$X$43=""</formula>
    </cfRule>
  </conditionalFormatting>
  <conditionalFormatting sqref="AF44:AI44">
    <cfRule type="expression" dxfId="1" priority="2" stopIfTrue="1">
      <formula>$AF$44=""</formula>
    </cfRule>
  </conditionalFormatting>
  <conditionalFormatting sqref="Z11:AA11">
    <cfRule type="expression" dxfId="0" priority="1" stopIfTrue="1">
      <formula>$Z$11=""</formula>
    </cfRule>
  </conditionalFormatting>
  <dataValidations count="23">
    <dataValidation type="list" allowBlank="1" showInputMessage="1" sqref="AA41:AC41 AG41:AI41" xr:uid="{00000000-0002-0000-0000-000000000000}">
      <formula1>時間刻み</formula1>
    </dataValidation>
    <dataValidation type="list" showInputMessage="1" sqref="D5:Q5" xr:uid="{00000000-0002-0000-0000-000001000000}">
      <formula1>客先契約</formula1>
    </dataValidation>
    <dataValidation allowBlank="1" showInputMessage="1" showErrorMessage="1" prompt="自動計算します入力しないでください。_x000a_入力の必要（イレギュラー処理）がある場合は、_x000a_フォーマットはイレギュラー処理用で対応すること" sqref="Z19:AM19" xr:uid="{00000000-0002-0000-0000-000002000000}"/>
    <dataValidation type="list" allowBlank="1" showInputMessage="1" showErrorMessage="1" sqref="AJ13:AM15" xr:uid="{00000000-0002-0000-0000-000003000000}">
      <formula1>還元率</formula1>
    </dataValidation>
    <dataValidation type="custom" imeMode="halfKatakana" allowBlank="1" showInputMessage="1" showErrorMessage="1" errorTitle="入力規制" error="半角カナのみを入力してください。" sqref="AE11:AM11" xr:uid="{00000000-0002-0000-0000-000004000000}">
      <formula1>AND(LEN(AE11)=LENB(AE11))</formula1>
    </dataValidation>
    <dataValidation imeMode="halfKatakana" allowBlank="1" showInputMessage="1" sqref="AG8:AM8" xr:uid="{00000000-0002-0000-0000-000005000000}"/>
    <dataValidation allowBlank="1" showInputMessage="1" showErrorMessage="1" prompt="計算式がありますが入力しても良いです_x000a_但し自動計算はできなくなります" sqref="N22:Q23 Z22:AM23" xr:uid="{00000000-0002-0000-0000-000006000000}"/>
    <dataValidation type="list" allowBlank="1" showInputMessage="1" sqref="O42:Q42" xr:uid="{00000000-0002-0000-0000-000007000000}">
      <formula1>請求ｻｲﾄﾞ支払日</formula1>
    </dataValidation>
    <dataValidation allowBlank="1" showInputMessage="1" sqref="Z8:AF8" xr:uid="{00000000-0002-0000-0000-000008000000}"/>
    <dataValidation allowBlank="1" showInputMessage="1" showErrorMessage="1" prompt="入力、変更等しないでください" sqref="AX2:BB14 BD2:BH14 BJ2:BN14" xr:uid="{00000000-0002-0000-0000-000009000000}"/>
    <dataValidation type="list" showInputMessage="1" showErrorMessage="1" sqref="J22:M23" xr:uid="{00000000-0002-0000-0000-00000A000000}">
      <formula1>$BA$11:$BA$14</formula1>
    </dataValidation>
    <dataValidation allowBlank="1" showInputMessage="1" showErrorMessage="1" prompt="入力しないでください" sqref="O7:Q8" xr:uid="{00000000-0002-0000-0000-00000B000000}"/>
    <dataValidation type="list" showInputMessage="1" showErrorMessage="1" sqref="Z2" xr:uid="{00000000-0002-0000-0000-00000C000000}">
      <formula1>契約種類</formula1>
    </dataValidation>
    <dataValidation type="list" allowBlank="1" showInputMessage="1" showErrorMessage="1" sqref="G29 Z37 Z21 Z29 G21 G37 AG21" xr:uid="{00000000-0002-0000-0000-00000D000000}">
      <formula1>上限時間</formula1>
    </dataValidation>
    <dataValidation type="list" allowBlank="1" showInputMessage="1" showErrorMessage="1" sqref="G28 AG36:AG37 Z36 AG28:AG29 Z20 G36 Z28 G20 AG20" xr:uid="{00000000-0002-0000-0000-00000E000000}">
      <formula1>下限時間</formula1>
    </dataValidation>
    <dataValidation type="list" allowBlank="1" showInputMessage="1" showErrorMessage="1" sqref="G34 AG34 Z34 AG26 Z26 AG18 Z18 G26 G18" xr:uid="{00000000-0002-0000-0000-00000F000000}">
      <formula1>計算方法</formula1>
    </dataValidation>
    <dataValidation type="list" showInputMessage="1" showErrorMessage="1" sqref="Z11" xr:uid="{00000000-0002-0000-0000-000010000000}">
      <formula1>契約形態</formula1>
    </dataValidation>
    <dataValidation type="list" showInputMessage="1" sqref="AE13:AI13 W13:AA13" xr:uid="{00000000-0002-0000-0000-000011000000}">
      <formula1>ありなし</formula1>
    </dataValidation>
    <dataValidation type="list" showInputMessage="1" sqref="X43:AA43" xr:uid="{00000000-0002-0000-0000-000012000000}">
      <formula1>消費税区分</formula1>
    </dataValidation>
    <dataValidation type="list" allowBlank="1" showInputMessage="1" showErrorMessage="1" sqref="N43:Q44 X44:AA44 AF43:AI44 F43:I44" xr:uid="{00000000-0002-0000-0000-000013000000}">
      <formula1>ありなし</formula1>
    </dataValidation>
    <dataValidation type="list" allowBlank="1" showInputMessage="1" showErrorMessage="1" sqref="AG42:AI42" xr:uid="{00000000-0002-0000-0000-000014000000}">
      <formula1>支払い日</formula1>
    </dataValidation>
    <dataValidation type="list" allowBlank="1" showInputMessage="1" showErrorMessage="1" sqref="I42:K42 AA42:AC42" xr:uid="{00000000-0002-0000-0000-000015000000}">
      <formula1>締め</formula1>
    </dataValidation>
    <dataValidation type="list" allowBlank="1" showInputMessage="1" showErrorMessage="1" sqref="I41:K41 O41:Q41" xr:uid="{00000000-0002-0000-0000-000016000000}">
      <formula1>時間刻み</formula1>
    </dataValidation>
  </dataValidation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5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契約レポート</vt:lpstr>
      <vt:lpstr>契約レポート!Print_Area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cp:lastPrinted>2018-01-18T04:43:13Z</cp:lastPrinted>
  <dcterms:created xsi:type="dcterms:W3CDTF">2017-04-27T03:50:46Z</dcterms:created>
  <dcterms:modified xsi:type="dcterms:W3CDTF">2018-01-18T04:43:33Z</dcterms:modified>
</cp:coreProperties>
</file>