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2210" tabRatio="500" firstSheet="5" activeTab="7"/>
  </bookViews>
  <sheets>
    <sheet name="ASIENTOS DIARIO GENERAL" sheetId="2" r:id="rId1"/>
    <sheet name="LIBRO MAYOR" sheetId="3" r:id="rId2"/>
    <sheet name="AUXILIARES" sheetId="4" r:id="rId3"/>
    <sheet name="BALANZA DE COMPROBACION" sheetId="5" r:id="rId4"/>
    <sheet name="ESTADO DE RESULTADOS" sheetId="6" r:id="rId5"/>
    <sheet name="ASIENTO DE AJUSTE" sheetId="7" r:id="rId6"/>
    <sheet name="BALANZA COMPROBACION AJUSTA" sheetId="8" r:id="rId7"/>
    <sheet name="ESTADO DE SITUACION" sheetId="9" r:id="rId8"/>
  </sheets>
  <calcPr calcId="144525" concurrentCalc="0"/>
</workbook>
</file>

<file path=xl/sharedStrings.xml><?xml version="1.0" encoding="utf-8"?>
<sst xmlns="http://schemas.openxmlformats.org/spreadsheetml/2006/main" count="164" uniqueCount="80">
  <si>
    <t>Estetica y Ortodoncia Dr. Miguel Estevez</t>
  </si>
  <si>
    <t>DIARIO GENERAL</t>
  </si>
  <si>
    <t>FECHA</t>
  </si>
  <si>
    <t>ENTRADA</t>
  </si>
  <si>
    <t>REFERENCIA</t>
  </si>
  <si>
    <t>DESCRIPCIÓN</t>
  </si>
  <si>
    <t>CUENTA</t>
  </si>
  <si>
    <t>NÚMERO DE CUENTA</t>
  </si>
  <si>
    <t>AUXILIAR</t>
  </si>
  <si>
    <t>DÉBITO</t>
  </si>
  <si>
    <t>CRÉDITO</t>
  </si>
  <si>
    <t>DG-001</t>
  </si>
  <si>
    <t>RI-001</t>
  </si>
  <si>
    <t>Pago de la TSS</t>
  </si>
  <si>
    <t>Caja General</t>
  </si>
  <si>
    <t>Tesoreria Seguridad Social</t>
  </si>
  <si>
    <t>DG-002</t>
  </si>
  <si>
    <t>Pago de Cliente</t>
  </si>
  <si>
    <t>Pago Cliente</t>
  </si>
  <si>
    <t>Cuenta Cliente</t>
  </si>
  <si>
    <t>DG-003</t>
  </si>
  <si>
    <t>Pago al laboratorio dental porcelana</t>
  </si>
  <si>
    <t>Suplidores</t>
  </si>
  <si>
    <t>DG-004</t>
  </si>
  <si>
    <t>CK-001</t>
  </si>
  <si>
    <t>Pago del seguro del carro</t>
  </si>
  <si>
    <t>Otros Gastos</t>
  </si>
  <si>
    <t>DG-005</t>
  </si>
  <si>
    <t>FT. 003</t>
  </si>
  <si>
    <t>Pago de Suplidores De los Santos Dental</t>
  </si>
  <si>
    <t>DG-006</t>
  </si>
  <si>
    <t>RI-002</t>
  </si>
  <si>
    <t>Compra de inmueble</t>
  </si>
  <si>
    <t>DG-007</t>
  </si>
  <si>
    <t>Pago de Suplidores Capellan Dental</t>
  </si>
  <si>
    <t>DG-008</t>
  </si>
  <si>
    <t>Compra de suministros</t>
  </si>
  <si>
    <t>Suministros</t>
  </si>
  <si>
    <t>DG-009</t>
  </si>
  <si>
    <t>DG-010</t>
  </si>
  <si>
    <t>Pago Prestamo</t>
  </si>
  <si>
    <t>Cuentas por pagar</t>
  </si>
  <si>
    <t>DG-011</t>
  </si>
  <si>
    <t>DG-012</t>
  </si>
  <si>
    <t xml:space="preserve"> RI-004</t>
  </si>
  <si>
    <t>Pago cliente XXX</t>
  </si>
  <si>
    <t>DG-013</t>
  </si>
  <si>
    <t>RI-005</t>
  </si>
  <si>
    <t>DG-014</t>
  </si>
  <si>
    <t>RI-020</t>
  </si>
  <si>
    <t>Pago de cliente</t>
  </si>
  <si>
    <t>DG-015</t>
  </si>
  <si>
    <t>CK-002</t>
  </si>
  <si>
    <t>Mayor General (Cuentas T)</t>
  </si>
  <si>
    <t xml:space="preserve">Caja General   </t>
  </si>
  <si>
    <t>Cuentas de origen acreedor</t>
  </si>
  <si>
    <t>Auxiliares (Cuentas T)</t>
  </si>
  <si>
    <t>Cuentas por Cobrar Clientes (Aux XXX)</t>
  </si>
  <si>
    <t>BALANZA DE COMPROBACIÓN</t>
  </si>
  <si>
    <t>NÚMERO</t>
  </si>
  <si>
    <t>ESTADO DE RESULTADOS</t>
  </si>
  <si>
    <t>INGRESOS:</t>
  </si>
  <si>
    <t>Sub-Total</t>
  </si>
  <si>
    <t>Menos:</t>
  </si>
  <si>
    <t>Costos</t>
  </si>
  <si>
    <t>Gastos</t>
  </si>
  <si>
    <t>Ganancia/Pérdida antes de Impuestos</t>
  </si>
  <si>
    <t>ISR</t>
  </si>
  <si>
    <t>Ganancia/Pérdida</t>
  </si>
  <si>
    <t>Depreciacion Local</t>
  </si>
  <si>
    <t>Costo</t>
  </si>
  <si>
    <t>Vida util (años)</t>
  </si>
  <si>
    <t>Depreciacion por año</t>
  </si>
  <si>
    <t>Depreciacion por mes</t>
  </si>
  <si>
    <t>Depreciacion Maquina de Radiografias</t>
  </si>
  <si>
    <t>Depreciacion acumulada: Maquina</t>
  </si>
  <si>
    <t>Depreciacion acumulada: local</t>
  </si>
  <si>
    <t>Gasto de Depreciacion: Maquina</t>
  </si>
  <si>
    <t>Gasto de Depreciacion: Local</t>
  </si>
  <si>
    <t>Estado de situacion</t>
  </si>
</sst>
</file>

<file path=xl/styles.xml><?xml version="1.0" encoding="utf-8"?>
<styleSheet xmlns="http://schemas.openxmlformats.org/spreadsheetml/2006/main">
  <numFmts count="8">
    <numFmt numFmtId="176" formatCode="dd&quot;/&quot;mm&quot;/&quot;yyyy"/>
    <numFmt numFmtId="177" formatCode="_ * #,##0.00_ ;_ * \-#,##0.00_ ;_ * &quot;-&quot;??_ ;_ @_ "/>
    <numFmt numFmtId="178" formatCode="&quot;$&quot;#,##0.00"/>
    <numFmt numFmtId="8" formatCode="&quot;$&quot;#,##0.00_);[Red]\(&quot;$&quot;#,##0.00\)"/>
    <numFmt numFmtId="179" formatCode="_ * #,##0_ ;_ * \-#,##0_ ;_ * &quot;-&quot;_ ;_ @_ "/>
    <numFmt numFmtId="42" formatCode="_(&quot;$&quot;* #,##0_);_(&quot;$&quot;* \(#,##0\);_(&quot;$&quot;* &quot;-&quot;_);_(@_)"/>
    <numFmt numFmtId="180" formatCode="#,##0.00_ ;[Red]\-#,##0.00\ "/>
    <numFmt numFmtId="44" formatCode="_(&quot;$&quot;* #,##0.00_);_(&quot;$&quot;* \(#,##0.00\);_(&quot;$&quot;* &quot;-&quot;??_);_(@_)"/>
  </numFmts>
  <fonts count="36">
    <font>
      <sz val="12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sz val="14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8"/>
      <color theme="1"/>
      <name val="Times New Roman"/>
      <charset val="134"/>
    </font>
    <font>
      <i/>
      <sz val="18"/>
      <color theme="1"/>
      <name val="Times New Roman"/>
      <charset val="134"/>
    </font>
    <font>
      <b/>
      <i/>
      <sz val="18"/>
      <color theme="1"/>
      <name val="Times New Roman"/>
      <charset val="134"/>
    </font>
    <font>
      <sz val="10"/>
      <color theme="1"/>
      <name val="Tahoma"/>
      <charset val="134"/>
    </font>
    <font>
      <b/>
      <i/>
      <sz val="10"/>
      <color theme="1"/>
      <name val="Tahoma"/>
      <charset val="134"/>
    </font>
    <font>
      <b/>
      <sz val="10"/>
      <color theme="1"/>
      <name val="Tahoma"/>
      <charset val="134"/>
    </font>
    <font>
      <b/>
      <i/>
      <sz val="24"/>
      <color theme="1"/>
      <name val="Tahoma"/>
      <charset val="134"/>
    </font>
    <font>
      <i/>
      <sz val="10"/>
      <color theme="1"/>
      <name val="Tahoma"/>
      <charset val="134"/>
    </font>
    <font>
      <sz val="11"/>
      <name val="Arial"/>
      <charset val="0"/>
    </font>
    <font>
      <b/>
      <sz val="14"/>
      <color theme="1"/>
      <name val="Times New Roman"/>
      <charset val="134"/>
    </font>
    <font>
      <b/>
      <sz val="22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1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0" borderId="43" applyNumberFormat="0" applyFill="0" applyAlignment="0" applyProtection="0">
      <alignment vertical="center"/>
    </xf>
    <xf numFmtId="0" fontId="26" fillId="10" borderId="4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8" fillId="33" borderId="45" applyNumberFormat="0" applyFont="0" applyAlignment="0" applyProtection="0">
      <alignment vertical="center"/>
    </xf>
    <xf numFmtId="0" fontId="25" fillId="11" borderId="4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0" borderId="41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17" fillId="8" borderId="38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</cellStyleXfs>
  <cellXfs count="17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80" fontId="1" fillId="3" borderId="5" xfId="0" applyNumberFormat="1" applyFont="1" applyFill="1" applyBorder="1" applyAlignment="1">
      <alignment horizontal="center"/>
    </xf>
    <xf numFmtId="180" fontId="1" fillId="3" borderId="6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80" fontId="1" fillId="4" borderId="8" xfId="0" applyNumberFormat="1" applyFont="1" applyFill="1" applyBorder="1" applyAlignment="1">
      <alignment horizontal="center"/>
    </xf>
    <xf numFmtId="180" fontId="1" fillId="4" borderId="9" xfId="0" applyNumberFormat="1" applyFont="1" applyFill="1" applyBorder="1" applyAlignment="1">
      <alignment horizontal="center"/>
    </xf>
    <xf numFmtId="8" fontId="2" fillId="0" borderId="0" xfId="0" applyNumberFormat="1" applyFont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7" fontId="1" fillId="3" borderId="12" xfId="0" applyNumberFormat="1" applyFont="1" applyFill="1" applyBorder="1" applyAlignment="1">
      <alignment horizontal="center"/>
    </xf>
    <xf numFmtId="17" fontId="1" fillId="3" borderId="0" xfId="0" applyNumberFormat="1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14" xfId="0" applyFont="1" applyFill="1" applyBorder="1"/>
    <xf numFmtId="0" fontId="1" fillId="4" borderId="1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180" fontId="1" fillId="4" borderId="1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17" fontId="1" fillId="3" borderId="17" xfId="0" applyNumberFormat="1" applyFont="1" applyFill="1" applyBorder="1" applyAlignment="1">
      <alignment horizontal="center"/>
    </xf>
    <xf numFmtId="180" fontId="3" fillId="3" borderId="18" xfId="0" applyNumberFormat="1" applyFont="1" applyFill="1" applyBorder="1"/>
    <xf numFmtId="180" fontId="1" fillId="4" borderId="16" xfId="0" applyNumberFormat="1" applyFont="1" applyFill="1" applyBorder="1" applyAlignment="1">
      <alignment horizontal="center"/>
    </xf>
    <xf numFmtId="3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/>
    <xf numFmtId="178" fontId="4" fillId="0" borderId="5" xfId="0" applyNumberFormat="1" applyFont="1" applyFill="1" applyBorder="1" applyAlignment="1"/>
    <xf numFmtId="1" fontId="4" fillId="0" borderId="5" xfId="0" applyNumberFormat="1" applyFont="1" applyFill="1" applyBorder="1" applyAlignment="1"/>
    <xf numFmtId="178" fontId="4" fillId="0" borderId="0" xfId="0" applyNumberFormat="1" applyFont="1" applyFill="1" applyAlignment="1"/>
    <xf numFmtId="2" fontId="4" fillId="0" borderId="0" xfId="0" applyNumberFormat="1" applyFont="1" applyFill="1" applyAlignment="1"/>
    <xf numFmtId="178" fontId="4" fillId="0" borderId="5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3" borderId="0" xfId="0" applyFont="1" applyFill="1"/>
    <xf numFmtId="40" fontId="3" fillId="3" borderId="0" xfId="0" applyNumberFormat="1" applyFont="1" applyFill="1" applyBorder="1"/>
    <xf numFmtId="180" fontId="3" fillId="3" borderId="0" xfId="0" applyNumberFormat="1" applyFont="1" applyFill="1"/>
    <xf numFmtId="0" fontId="3" fillId="3" borderId="0" xfId="0" applyFont="1" applyFill="1" applyAlignment="1">
      <alignment horizontal="center"/>
    </xf>
    <xf numFmtId="0" fontId="3" fillId="3" borderId="12" xfId="0" applyFont="1" applyFill="1" applyBorder="1"/>
    <xf numFmtId="40" fontId="1" fillId="3" borderId="11" xfId="0" applyNumberFormat="1" applyFont="1" applyFill="1" applyBorder="1" applyAlignment="1">
      <alignment horizontal="center"/>
    </xf>
    <xf numFmtId="0" fontId="5" fillId="3" borderId="19" xfId="0" applyFont="1" applyFill="1" applyBorder="1" applyAlignment="1">
      <alignment horizontal="left"/>
    </xf>
    <xf numFmtId="40" fontId="5" fillId="3" borderId="0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/>
    </xf>
    <xf numFmtId="40" fontId="1" fillId="3" borderId="0" xfId="0" applyNumberFormat="1" applyFont="1" applyFill="1" applyBorder="1" applyAlignment="1">
      <alignment horizontal="center"/>
    </xf>
    <xf numFmtId="0" fontId="6" fillId="3" borderId="19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center"/>
    </xf>
    <xf numFmtId="40" fontId="5" fillId="3" borderId="20" xfId="0" applyNumberFormat="1" applyFont="1" applyFill="1" applyBorder="1" applyAlignment="1">
      <alignment horizontal="center"/>
    </xf>
    <xf numFmtId="40" fontId="1" fillId="3" borderId="0" xfId="0" applyNumberFormat="1" applyFont="1" applyFill="1" applyBorder="1"/>
    <xf numFmtId="0" fontId="5" fillId="3" borderId="5" xfId="0" applyFont="1" applyFill="1" applyBorder="1" applyAlignment="1">
      <alignment horizontal="left"/>
    </xf>
    <xf numFmtId="0" fontId="3" fillId="3" borderId="0" xfId="0" applyFont="1" applyFill="1" applyBorder="1"/>
    <xf numFmtId="40" fontId="5" fillId="3" borderId="21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40" fontId="7" fillId="4" borderId="24" xfId="0" applyNumberFormat="1" applyFont="1" applyFill="1" applyBorder="1" applyAlignment="1">
      <alignment horizontal="center"/>
    </xf>
    <xf numFmtId="0" fontId="1" fillId="3" borderId="0" xfId="0" applyFont="1" applyFill="1" applyAlignment="1"/>
    <xf numFmtId="17" fontId="1" fillId="3" borderId="0" xfId="0" applyNumberFormat="1" applyFont="1" applyFill="1" applyAlignment="1"/>
    <xf numFmtId="40" fontId="3" fillId="3" borderId="17" xfId="0" applyNumberFormat="1" applyFont="1" applyFill="1" applyBorder="1"/>
    <xf numFmtId="180" fontId="3" fillId="3" borderId="0" xfId="0" applyNumberFormat="1" applyFont="1" applyFill="1" applyBorder="1"/>
    <xf numFmtId="40" fontId="1" fillId="3" borderId="16" xfId="0" applyNumberFormat="1" applyFont="1" applyFill="1" applyBorder="1" applyAlignment="1">
      <alignment horizontal="center"/>
    </xf>
    <xf numFmtId="40" fontId="5" fillId="3" borderId="17" xfId="0" applyNumberFormat="1" applyFont="1" applyFill="1" applyBorder="1" applyAlignment="1">
      <alignment horizontal="center"/>
    </xf>
    <xf numFmtId="0" fontId="3" fillId="3" borderId="17" xfId="0" applyFont="1" applyFill="1" applyBorder="1"/>
    <xf numFmtId="40" fontId="1" fillId="3" borderId="17" xfId="0" applyNumberFormat="1" applyFont="1" applyFill="1" applyBorder="1" applyAlignment="1">
      <alignment horizontal="center"/>
    </xf>
    <xf numFmtId="40" fontId="7" fillId="4" borderId="25" xfId="0" applyNumberFormat="1" applyFont="1" applyFill="1" applyBorder="1" applyAlignment="1">
      <alignment horizontal="center"/>
    </xf>
    <xf numFmtId="180" fontId="1" fillId="3" borderId="0" xfId="0" applyNumberFormat="1" applyFont="1" applyFill="1" applyBorder="1" applyAlignment="1">
      <alignment horizontal="center"/>
    </xf>
    <xf numFmtId="4" fontId="8" fillId="0" borderId="0" xfId="0" applyNumberFormat="1" applyFont="1" applyBorder="1"/>
    <xf numFmtId="4" fontId="8" fillId="0" borderId="0" xfId="0" applyNumberFormat="1" applyFont="1"/>
    <xf numFmtId="4" fontId="8" fillId="0" borderId="0" xfId="0" applyNumberFormat="1" applyFont="1" applyAlignment="1">
      <alignment horizontal="left"/>
    </xf>
    <xf numFmtId="4" fontId="9" fillId="0" borderId="0" xfId="0" applyNumberFormat="1" applyFont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8" fillId="0" borderId="0" xfId="0" applyNumberFormat="1" applyFont="1" applyBorder="1"/>
    <xf numFmtId="4" fontId="8" fillId="0" borderId="0" xfId="0" applyNumberFormat="1" applyFont="1" applyBorder="1" applyAlignment="1">
      <alignment horizontal="left"/>
    </xf>
    <xf numFmtId="4" fontId="10" fillId="0" borderId="0" xfId="0" applyNumberFormat="1" applyFont="1" applyBorder="1" applyAlignment="1">
      <alignment horizontal="left"/>
    </xf>
    <xf numFmtId="4" fontId="10" fillId="0" borderId="0" xfId="0" applyNumberFormat="1" applyFont="1"/>
    <xf numFmtId="4" fontId="9" fillId="5" borderId="26" xfId="0" applyNumberFormat="1" applyFont="1" applyFill="1" applyBorder="1" applyAlignment="1">
      <alignment horizontal="left"/>
    </xf>
    <xf numFmtId="4" fontId="9" fillId="0" borderId="27" xfId="0" applyNumberFormat="1" applyFont="1" applyBorder="1" applyAlignment="1">
      <alignment horizontal="left"/>
    </xf>
    <xf numFmtId="4" fontId="8" fillId="0" borderId="28" xfId="0" applyNumberFormat="1" applyFont="1" applyBorder="1" applyAlignment="1">
      <alignment horizontal="left"/>
    </xf>
    <xf numFmtId="4" fontId="9" fillId="0" borderId="29" xfId="0" applyNumberFormat="1" applyFont="1" applyBorder="1" applyAlignment="1">
      <alignment horizontal="left"/>
    </xf>
    <xf numFmtId="4" fontId="8" fillId="0" borderId="30" xfId="0" applyNumberFormat="1" applyFont="1" applyBorder="1" applyAlignment="1">
      <alignment horizontal="left"/>
    </xf>
    <xf numFmtId="4" fontId="8" fillId="0" borderId="29" xfId="0" applyNumberFormat="1" applyFont="1" applyBorder="1"/>
    <xf numFmtId="4" fontId="8" fillId="0" borderId="21" xfId="0" applyNumberFormat="1" applyFont="1" applyBorder="1" applyAlignment="1">
      <alignment horizontal="left"/>
    </xf>
    <xf numFmtId="4" fontId="8" fillId="0" borderId="2" xfId="0" applyNumberFormat="1" applyFont="1" applyBorder="1"/>
    <xf numFmtId="4" fontId="8" fillId="0" borderId="1" xfId="0" applyNumberFormat="1" applyFont="1" applyBorder="1" applyAlignment="1">
      <alignment horizontal="left"/>
    </xf>
    <xf numFmtId="4" fontId="11" fillId="0" borderId="0" xfId="0" applyNumberFormat="1" applyFont="1" applyAlignment="1">
      <alignment horizontal="center"/>
    </xf>
    <xf numFmtId="4" fontId="9" fillId="0" borderId="26" xfId="0" applyNumberFormat="1" applyFont="1" applyBorder="1" applyAlignment="1">
      <alignment horizontal="center"/>
    </xf>
    <xf numFmtId="180" fontId="8" fillId="3" borderId="5" xfId="0" applyNumberFormat="1" applyFont="1" applyFill="1" applyBorder="1"/>
    <xf numFmtId="4" fontId="12" fillId="0" borderId="27" xfId="0" applyNumberFormat="1" applyFont="1" applyBorder="1" applyAlignment="1">
      <alignment horizontal="right"/>
    </xf>
    <xf numFmtId="4" fontId="8" fillId="0" borderId="31" xfId="0" applyNumberFormat="1" applyFont="1" applyBorder="1"/>
    <xf numFmtId="4" fontId="8" fillId="0" borderId="26" xfId="0" applyNumberFormat="1" applyFont="1" applyBorder="1" applyAlignment="1">
      <alignment horizontal="left"/>
    </xf>
    <xf numFmtId="4" fontId="10" fillId="0" borderId="30" xfId="0" applyNumberFormat="1" applyFont="1" applyBorder="1" applyAlignment="1">
      <alignment horizontal="left"/>
    </xf>
    <xf numFmtId="4" fontId="12" fillId="0" borderId="27" xfId="0" applyNumberFormat="1" applyFont="1" applyBorder="1" applyAlignment="1">
      <alignment horizontal="left"/>
    </xf>
    <xf numFmtId="4" fontId="9" fillId="0" borderId="0" xfId="0" applyNumberFormat="1" applyFont="1" applyBorder="1" applyAlignment="1">
      <alignment horizontal="left"/>
    </xf>
    <xf numFmtId="4" fontId="8" fillId="5" borderId="0" xfId="0" applyNumberFormat="1" applyFont="1" applyFill="1"/>
    <xf numFmtId="4" fontId="9" fillId="5" borderId="26" xfId="0" applyNumberFormat="1" applyFont="1" applyFill="1" applyBorder="1" applyAlignment="1">
      <alignment horizontal="center"/>
    </xf>
    <xf numFmtId="4" fontId="8" fillId="0" borderId="30" xfId="0" applyNumberFormat="1" applyFont="1" applyBorder="1" applyAlignment="1">
      <alignment horizontal="right"/>
    </xf>
    <xf numFmtId="4" fontId="8" fillId="0" borderId="26" xfId="0" applyNumberFormat="1" applyFont="1" applyBorder="1"/>
    <xf numFmtId="4" fontId="8" fillId="0" borderId="21" xfId="0" applyNumberFormat="1" applyFont="1" applyBorder="1" applyAlignment="1">
      <alignment horizontal="right"/>
    </xf>
    <xf numFmtId="4" fontId="8" fillId="0" borderId="0" xfId="0" applyNumberFormat="1" applyFont="1" applyAlignment="1">
      <alignment horizontal="right"/>
    </xf>
    <xf numFmtId="4" fontId="10" fillId="0" borderId="0" xfId="0" applyNumberFormat="1" applyFont="1" applyBorder="1"/>
    <xf numFmtId="4" fontId="12" fillId="0" borderId="27" xfId="0" applyNumberFormat="1" applyFont="1" applyBorder="1" applyAlignment="1">
      <alignment horizontal="center"/>
    </xf>
    <xf numFmtId="4" fontId="9" fillId="0" borderId="29" xfId="0" applyNumberFormat="1" applyFont="1" applyBorder="1" applyAlignment="1">
      <alignment horizontal="center"/>
    </xf>
    <xf numFmtId="4" fontId="10" fillId="0" borderId="29" xfId="0" applyNumberFormat="1" applyFont="1" applyBorder="1"/>
    <xf numFmtId="4" fontId="8" fillId="0" borderId="0" xfId="0" applyNumberFormat="1" applyFont="1" applyBorder="1"/>
    <xf numFmtId="4" fontId="10" fillId="0" borderId="0" xfId="0" applyNumberFormat="1" applyFont="1" applyBorder="1"/>
    <xf numFmtId="4" fontId="8" fillId="0" borderId="32" xfId="0" applyNumberFormat="1" applyFont="1" applyBorder="1"/>
    <xf numFmtId="4" fontId="12" fillId="0" borderId="29" xfId="0" applyNumberFormat="1" applyFont="1" applyBorder="1" applyAlignment="1">
      <alignment horizontal="right"/>
    </xf>
    <xf numFmtId="4" fontId="9" fillId="0" borderId="0" xfId="0" applyNumberFormat="1" applyFont="1" applyFill="1" applyBorder="1" applyAlignment="1">
      <alignment horizontal="center"/>
    </xf>
    <xf numFmtId="4" fontId="8" fillId="0" borderId="0" xfId="0" applyNumberFormat="1" applyFont="1" applyBorder="1" applyAlignment="1">
      <alignment horizontal="left"/>
    </xf>
    <xf numFmtId="4" fontId="3" fillId="3" borderId="0" xfId="0" applyNumberFormat="1" applyFont="1" applyFill="1"/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58" fontId="3" fillId="3" borderId="33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176" fontId="13" fillId="0" borderId="34" xfId="0" applyNumberFormat="1" applyFont="1" applyBorder="1" applyAlignment="1">
      <alignment horizontal="left"/>
    </xf>
    <xf numFmtId="58" fontId="3" fillId="3" borderId="35" xfId="0" applyNumberFormat="1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justify" vertical="center"/>
    </xf>
    <xf numFmtId="58" fontId="3" fillId="5" borderId="35" xfId="0" applyNumberFormat="1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justify" vertical="center"/>
    </xf>
    <xf numFmtId="58" fontId="3" fillId="5" borderId="36" xfId="0" applyNumberFormat="1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justify" vertic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justify" vertical="center"/>
    </xf>
    <xf numFmtId="0" fontId="3" fillId="3" borderId="33" xfId="0" applyFont="1" applyFill="1" applyBorder="1" applyAlignment="1">
      <alignment horizontal="justify" vertical="center"/>
    </xf>
    <xf numFmtId="58" fontId="3" fillId="3" borderId="36" xfId="0" applyNumberFormat="1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justify" vertical="center"/>
    </xf>
    <xf numFmtId="0" fontId="3" fillId="5" borderId="36" xfId="0" applyFont="1" applyFill="1" applyBorder="1"/>
    <xf numFmtId="0" fontId="3" fillId="5" borderId="36" xfId="0" applyFont="1" applyFill="1" applyBorder="1" applyAlignment="1">
      <alignment horizontal="justify" vertical="center"/>
    </xf>
    <xf numFmtId="58" fontId="3" fillId="0" borderId="36" xfId="0" applyNumberFormat="1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left" vertical="center"/>
    </xf>
    <xf numFmtId="0" fontId="3" fillId="5" borderId="36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horizontal="left" vertical="center"/>
    </xf>
    <xf numFmtId="0" fontId="3" fillId="3" borderId="36" xfId="0" applyFont="1" applyFill="1" applyBorder="1" applyAlignment="1">
      <alignment horizontal="left" vertical="center"/>
    </xf>
    <xf numFmtId="0" fontId="3" fillId="5" borderId="35" xfId="0" applyFont="1" applyFill="1" applyBorder="1" applyAlignment="1">
      <alignment horizontal="left" vertical="center"/>
    </xf>
    <xf numFmtId="4" fontId="3" fillId="0" borderId="36" xfId="0" applyNumberFormat="1" applyFont="1" applyFill="1" applyBorder="1" applyAlignment="1">
      <alignment horizontal="left" vertical="center"/>
    </xf>
    <xf numFmtId="4" fontId="3" fillId="0" borderId="35" xfId="0" applyNumberFormat="1" applyFont="1" applyFill="1" applyBorder="1" applyAlignment="1">
      <alignment horizontal="left" vertical="center"/>
    </xf>
    <xf numFmtId="0" fontId="14" fillId="6" borderId="11" xfId="0" applyFont="1" applyFill="1" applyBorder="1" applyAlignment="1">
      <alignment horizontal="justify" vertical="center"/>
    </xf>
    <xf numFmtId="4" fontId="1" fillId="6" borderId="11" xfId="0" applyNumberFormat="1" applyFont="1" applyFill="1" applyBorder="1" applyAlignment="1">
      <alignment horizontal="center"/>
    </xf>
    <xf numFmtId="180" fontId="1" fillId="6" borderId="11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/>
    <xf numFmtId="4" fontId="3" fillId="3" borderId="5" xfId="0" applyNumberFormat="1" applyFont="1" applyFill="1" applyBorder="1"/>
    <xf numFmtId="180" fontId="3" fillId="3" borderId="5" xfId="0" applyNumberFormat="1" applyFont="1" applyFill="1" applyBorder="1"/>
    <xf numFmtId="0" fontId="3" fillId="5" borderId="35" xfId="0" applyFont="1" applyFill="1" applyBorder="1" applyAlignment="1">
      <alignment horizontal="center"/>
    </xf>
    <xf numFmtId="4" fontId="3" fillId="5" borderId="35" xfId="0" applyNumberFormat="1" applyFont="1" applyFill="1" applyBorder="1" applyAlignment="1">
      <alignment horizontal="center"/>
    </xf>
    <xf numFmtId="180" fontId="3" fillId="5" borderId="35" xfId="0" applyNumberFormat="1" applyFont="1" applyFill="1" applyBorder="1"/>
    <xf numFmtId="0" fontId="3" fillId="3" borderId="35" xfId="0" applyFont="1" applyFill="1" applyBorder="1" applyAlignment="1">
      <alignment horizontal="center"/>
    </xf>
    <xf numFmtId="4" fontId="3" fillId="3" borderId="35" xfId="0" applyNumberFormat="1" applyFont="1" applyFill="1" applyBorder="1" applyAlignment="1">
      <alignment horizontal="center"/>
    </xf>
    <xf numFmtId="180" fontId="3" fillId="3" borderId="35" xfId="0" applyNumberFormat="1" applyFont="1" applyFill="1" applyBorder="1"/>
    <xf numFmtId="4" fontId="3" fillId="3" borderId="5" xfId="0" applyNumberFormat="1" applyFont="1" applyFill="1" applyBorder="1" applyAlignment="1">
      <alignment horizontal="center"/>
    </xf>
    <xf numFmtId="4" fontId="3" fillId="5" borderId="5" xfId="0" applyNumberFormat="1" applyFont="1" applyFill="1" applyBorder="1"/>
    <xf numFmtId="180" fontId="3" fillId="5" borderId="5" xfId="0" applyNumberFormat="1" applyFont="1" applyFill="1" applyBorder="1"/>
    <xf numFmtId="0" fontId="3" fillId="5" borderId="35" xfId="0" applyFont="1" applyFill="1" applyBorder="1"/>
    <xf numFmtId="4" fontId="3" fillId="5" borderId="35" xfId="0" applyNumberFormat="1" applyFont="1" applyFill="1" applyBorder="1"/>
    <xf numFmtId="0" fontId="3" fillId="0" borderId="35" xfId="0" applyFont="1" applyFill="1" applyBorder="1"/>
    <xf numFmtId="4" fontId="3" fillId="0" borderId="35" xfId="0" applyNumberFormat="1" applyFont="1" applyFill="1" applyBorder="1"/>
    <xf numFmtId="180" fontId="3" fillId="0" borderId="35" xfId="0" applyNumberFormat="1" applyFont="1" applyFill="1" applyBorder="1"/>
    <xf numFmtId="0" fontId="3" fillId="3" borderId="35" xfId="0" applyFont="1" applyFill="1" applyBorder="1"/>
    <xf numFmtId="4" fontId="3" fillId="3" borderId="35" xfId="0" applyNumberFormat="1" applyFont="1" applyFill="1" applyBorder="1"/>
    <xf numFmtId="4" fontId="3" fillId="5" borderId="5" xfId="0" applyNumberFormat="1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180" fontId="15" fillId="4" borderId="37" xfId="0" applyNumberFormat="1" applyFont="1" applyFill="1" applyBorder="1" applyAlignment="1">
      <alignment horizontal="center"/>
    </xf>
    <xf numFmtId="180" fontId="1" fillId="6" borderId="16" xfId="0" applyNumberFormat="1" applyFont="1" applyFill="1" applyBorder="1" applyAlignment="1">
      <alignment horizontal="center"/>
    </xf>
    <xf numFmtId="180" fontId="15" fillId="4" borderId="25" xfId="0" applyNumberFormat="1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zoomScale="70" zoomScaleNormal="70" workbookViewId="0">
      <pane ySplit="6" topLeftCell="A21" activePane="bottomLeft" state="frozen"/>
      <selection/>
      <selection pane="bottomLeft" activeCell="E40" sqref="E40"/>
    </sheetView>
  </sheetViews>
  <sheetFormatPr defaultColWidth="11" defaultRowHeight="16.5"/>
  <cols>
    <col min="1" max="1" width="15.1666666666667" style="41" customWidth="1"/>
    <col min="2" max="2" width="18.1666666666667" style="41" customWidth="1"/>
    <col min="3" max="3" width="23.6666666666667" style="41" customWidth="1"/>
    <col min="4" max="4" width="43.6666666666667" style="41" customWidth="1"/>
    <col min="5" max="5" width="27.3333333333333" style="41" customWidth="1"/>
    <col min="6" max="6" width="15" style="41" customWidth="1"/>
    <col min="7" max="7" width="20" style="114" customWidth="1"/>
    <col min="8" max="8" width="19.8333333333333" style="43" customWidth="1"/>
    <col min="9" max="9" width="22" style="43" customWidth="1"/>
    <col min="10" max="16384" width="10.8333333333333" style="41"/>
  </cols>
  <sheetData>
    <row r="2" ht="26.25" spans="1:9">
      <c r="A2" s="115" t="s">
        <v>0</v>
      </c>
      <c r="B2" s="115"/>
      <c r="C2" s="115"/>
      <c r="D2" s="115"/>
      <c r="E2" s="115"/>
      <c r="F2" s="115"/>
      <c r="G2" s="115"/>
      <c r="H2" s="115"/>
      <c r="I2" s="115"/>
    </row>
    <row r="3" ht="26.25" spans="1:9">
      <c r="A3" s="115" t="s">
        <v>1</v>
      </c>
      <c r="B3" s="115"/>
      <c r="C3" s="115"/>
      <c r="D3" s="115"/>
      <c r="E3" s="115"/>
      <c r="F3" s="115"/>
      <c r="G3" s="115"/>
      <c r="H3" s="115"/>
      <c r="I3" s="115"/>
    </row>
    <row r="4" ht="26.25" spans="1:9">
      <c r="A4" s="116">
        <v>43770</v>
      </c>
      <c r="B4" s="116"/>
      <c r="C4" s="116"/>
      <c r="D4" s="116"/>
      <c r="E4" s="116"/>
      <c r="F4" s="116"/>
      <c r="G4" s="116"/>
      <c r="H4" s="116"/>
      <c r="I4" s="116"/>
    </row>
    <row r="5" ht="17.25"/>
    <row r="6" ht="42.75" spans="1:9">
      <c r="A6" s="117" t="s">
        <v>2</v>
      </c>
      <c r="B6" s="118" t="s">
        <v>3</v>
      </c>
      <c r="C6" s="118" t="s">
        <v>4</v>
      </c>
      <c r="D6" s="118" t="s">
        <v>5</v>
      </c>
      <c r="E6" s="118" t="s">
        <v>6</v>
      </c>
      <c r="F6" s="148" t="s">
        <v>7</v>
      </c>
      <c r="G6" s="149" t="s">
        <v>8</v>
      </c>
      <c r="H6" s="150" t="s">
        <v>9</v>
      </c>
      <c r="I6" s="175" t="s">
        <v>10</v>
      </c>
    </row>
    <row r="7" ht="24" customHeight="1" spans="1:9">
      <c r="A7" s="119">
        <v>43775</v>
      </c>
      <c r="B7" s="120" t="s">
        <v>11</v>
      </c>
      <c r="C7" s="120" t="s">
        <v>12</v>
      </c>
      <c r="D7" s="121" t="s">
        <v>13</v>
      </c>
      <c r="E7" s="151" t="s">
        <v>14</v>
      </c>
      <c r="F7" s="152"/>
      <c r="G7" s="153"/>
      <c r="H7" s="154">
        <v>4844.7</v>
      </c>
      <c r="I7" s="154"/>
    </row>
    <row r="8" ht="25" customHeight="1" spans="1:9">
      <c r="A8" s="122"/>
      <c r="B8" s="123"/>
      <c r="C8" s="123"/>
      <c r="D8" s="124"/>
      <c r="E8" s="151" t="s">
        <v>15</v>
      </c>
      <c r="F8" s="152"/>
      <c r="G8" s="153"/>
      <c r="H8" s="154"/>
      <c r="I8" s="154">
        <v>4844.7</v>
      </c>
    </row>
    <row r="9" ht="25" customHeight="1" spans="1:9">
      <c r="A9" s="125"/>
      <c r="B9" s="126"/>
      <c r="C9" s="126"/>
      <c r="D9" s="127"/>
      <c r="E9" s="155"/>
      <c r="F9" s="155"/>
      <c r="G9" s="156"/>
      <c r="H9" s="157"/>
      <c r="I9" s="157"/>
    </row>
    <row r="10" ht="25" customHeight="1" spans="1:9">
      <c r="A10" s="119">
        <v>43776</v>
      </c>
      <c r="B10" s="120" t="s">
        <v>16</v>
      </c>
      <c r="C10" s="120" t="s">
        <v>12</v>
      </c>
      <c r="D10" s="121" t="s">
        <v>17</v>
      </c>
      <c r="E10" s="151" t="s">
        <v>18</v>
      </c>
      <c r="F10" s="152"/>
      <c r="G10" s="153"/>
      <c r="H10" s="154">
        <v>10000</v>
      </c>
      <c r="I10" s="154"/>
    </row>
    <row r="11" ht="25" customHeight="1" spans="1:9">
      <c r="A11" s="122"/>
      <c r="B11" s="123"/>
      <c r="C11" s="123"/>
      <c r="D11" s="124"/>
      <c r="E11" s="158" t="s">
        <v>19</v>
      </c>
      <c r="F11" s="152"/>
      <c r="G11" s="153"/>
      <c r="H11" s="154"/>
      <c r="I11" s="154">
        <v>10000</v>
      </c>
    </row>
    <row r="12" ht="25" customHeight="1" spans="1:9">
      <c r="A12" s="128"/>
      <c r="B12" s="129"/>
      <c r="C12" s="129"/>
      <c r="D12" s="130"/>
      <c r="E12" s="155"/>
      <c r="F12" s="155"/>
      <c r="G12" s="156"/>
      <c r="H12" s="157"/>
      <c r="I12" s="157"/>
    </row>
    <row r="13" ht="25" customHeight="1" spans="1:9">
      <c r="A13" s="119">
        <v>43783</v>
      </c>
      <c r="B13" s="120" t="s">
        <v>20</v>
      </c>
      <c r="C13" s="120" t="s">
        <v>12</v>
      </c>
      <c r="D13" s="121" t="s">
        <v>21</v>
      </c>
      <c r="E13" s="151" t="s">
        <v>14</v>
      </c>
      <c r="F13" s="158"/>
      <c r="G13" s="159"/>
      <c r="H13" s="160">
        <v>15000</v>
      </c>
      <c r="I13" s="160"/>
    </row>
    <row r="14" ht="25" customHeight="1" spans="1:9">
      <c r="A14" s="122"/>
      <c r="B14" s="123"/>
      <c r="C14" s="123"/>
      <c r="D14" s="124"/>
      <c r="E14" s="44" t="s">
        <v>22</v>
      </c>
      <c r="F14" s="151"/>
      <c r="G14" s="161"/>
      <c r="H14" s="154"/>
      <c r="I14" s="154">
        <v>15000</v>
      </c>
    </row>
    <row r="15" ht="17.25" spans="1:9">
      <c r="A15" s="131"/>
      <c r="B15" s="131"/>
      <c r="C15" s="131"/>
      <c r="D15" s="132"/>
      <c r="E15" s="131"/>
      <c r="F15" s="131"/>
      <c r="G15" s="162"/>
      <c r="H15" s="163"/>
      <c r="I15" s="163"/>
    </row>
    <row r="16" ht="26" customHeight="1" spans="1:9">
      <c r="A16" s="119">
        <v>43787</v>
      </c>
      <c r="B16" s="120" t="s">
        <v>23</v>
      </c>
      <c r="C16" s="120" t="s">
        <v>24</v>
      </c>
      <c r="D16" s="133" t="s">
        <v>25</v>
      </c>
      <c r="E16" s="158" t="s">
        <v>14</v>
      </c>
      <c r="F16" s="158"/>
      <c r="G16" s="159"/>
      <c r="H16" s="160">
        <v>13734.88</v>
      </c>
      <c r="I16" s="160"/>
    </row>
    <row r="17" ht="28" customHeight="1" spans="1:9">
      <c r="A17" s="122"/>
      <c r="B17" s="123"/>
      <c r="C17" s="123"/>
      <c r="D17" s="124"/>
      <c r="E17" s="151" t="s">
        <v>26</v>
      </c>
      <c r="F17" s="151"/>
      <c r="G17" s="161"/>
      <c r="H17" s="154"/>
      <c r="I17" s="160">
        <v>13734.88</v>
      </c>
    </row>
    <row r="18" ht="17.25" spans="1:9">
      <c r="A18" s="131"/>
      <c r="B18" s="131"/>
      <c r="C18" s="131"/>
      <c r="D18" s="132"/>
      <c r="E18" s="131"/>
      <c r="F18" s="131"/>
      <c r="G18" s="162"/>
      <c r="H18" s="163"/>
      <c r="I18" s="163"/>
    </row>
    <row r="19" ht="26" customHeight="1" spans="1:9">
      <c r="A19" s="119">
        <v>43787</v>
      </c>
      <c r="B19" s="120" t="s">
        <v>27</v>
      </c>
      <c r="C19" s="120" t="s">
        <v>28</v>
      </c>
      <c r="D19" s="133" t="s">
        <v>29</v>
      </c>
      <c r="E19" s="158" t="s">
        <v>14</v>
      </c>
      <c r="F19" s="158"/>
      <c r="G19" s="159"/>
      <c r="H19" s="160">
        <v>3927.68</v>
      </c>
      <c r="I19" s="160"/>
    </row>
    <row r="20" ht="22" customHeight="1" spans="1:9">
      <c r="A20" s="134"/>
      <c r="B20" s="135"/>
      <c r="C20" s="135"/>
      <c r="D20" s="136"/>
      <c r="E20" s="158" t="s">
        <v>22</v>
      </c>
      <c r="F20" s="158"/>
      <c r="G20" s="159"/>
      <c r="H20" s="160"/>
      <c r="I20" s="160">
        <v>3927.68</v>
      </c>
    </row>
    <row r="21" ht="17.25" spans="1:9">
      <c r="A21" s="131"/>
      <c r="B21" s="131"/>
      <c r="C21" s="131"/>
      <c r="D21" s="132"/>
      <c r="E21" s="131"/>
      <c r="F21" s="131"/>
      <c r="G21" s="162"/>
      <c r="H21" s="163"/>
      <c r="I21" s="163"/>
    </row>
    <row r="22" spans="1:9">
      <c r="A22" s="119">
        <v>43787</v>
      </c>
      <c r="B22" s="120" t="s">
        <v>30</v>
      </c>
      <c r="C22" s="120" t="s">
        <v>31</v>
      </c>
      <c r="D22" s="133" t="s">
        <v>32</v>
      </c>
      <c r="E22" s="158" t="s">
        <v>14</v>
      </c>
      <c r="F22" s="158"/>
      <c r="G22" s="159"/>
      <c r="H22" s="160">
        <v>665</v>
      </c>
      <c r="I22" s="160"/>
    </row>
    <row r="23" spans="1:9">
      <c r="A23" s="134"/>
      <c r="B23" s="135"/>
      <c r="C23" s="135"/>
      <c r="D23" s="136"/>
      <c r="E23" s="151" t="s">
        <v>22</v>
      </c>
      <c r="F23" s="151"/>
      <c r="G23" s="161"/>
      <c r="H23" s="154"/>
      <c r="I23" s="160">
        <v>665</v>
      </c>
    </row>
    <row r="24" ht="17.25" spans="1:9">
      <c r="A24" s="137"/>
      <c r="B24" s="137"/>
      <c r="C24" s="137"/>
      <c r="D24" s="138"/>
      <c r="E24" s="164"/>
      <c r="F24" s="164"/>
      <c r="G24" s="165"/>
      <c r="H24" s="157"/>
      <c r="I24" s="157"/>
    </row>
    <row r="25" ht="22" customHeight="1" spans="1:9">
      <c r="A25" s="119">
        <v>43787</v>
      </c>
      <c r="B25" s="120" t="s">
        <v>33</v>
      </c>
      <c r="C25" s="120" t="s">
        <v>31</v>
      </c>
      <c r="D25" s="133" t="s">
        <v>34</v>
      </c>
      <c r="E25" s="158" t="s">
        <v>14</v>
      </c>
      <c r="F25" s="158"/>
      <c r="G25" s="159"/>
      <c r="H25" s="160">
        <v>5500</v>
      </c>
      <c r="I25" s="160"/>
    </row>
    <row r="26" ht="20" customHeight="1" spans="1:9">
      <c r="A26" s="134"/>
      <c r="B26" s="135"/>
      <c r="C26" s="135"/>
      <c r="D26" s="136"/>
      <c r="E26" s="151" t="s">
        <v>22</v>
      </c>
      <c r="F26" s="151"/>
      <c r="G26" s="161"/>
      <c r="H26" s="154"/>
      <c r="I26" s="160">
        <v>5500</v>
      </c>
    </row>
    <row r="27" ht="17.25" spans="1:9">
      <c r="A27" s="131"/>
      <c r="B27" s="131"/>
      <c r="C27" s="131"/>
      <c r="D27" s="132"/>
      <c r="E27" s="131"/>
      <c r="F27" s="131"/>
      <c r="G27" s="162"/>
      <c r="H27" s="163"/>
      <c r="I27" s="163"/>
    </row>
    <row r="28" ht="23" customHeight="1" spans="1:9">
      <c r="A28" s="119">
        <v>43808</v>
      </c>
      <c r="B28" s="120" t="s">
        <v>35</v>
      </c>
      <c r="C28" s="120" t="s">
        <v>31</v>
      </c>
      <c r="D28" s="133" t="s">
        <v>36</v>
      </c>
      <c r="E28" s="158" t="s">
        <v>14</v>
      </c>
      <c r="F28" s="158"/>
      <c r="G28" s="159"/>
      <c r="H28" s="160">
        <v>599</v>
      </c>
      <c r="I28" s="160"/>
    </row>
    <row r="29" ht="19" customHeight="1" spans="1:9">
      <c r="A29" s="134"/>
      <c r="B29" s="135"/>
      <c r="C29" s="135"/>
      <c r="D29" s="136"/>
      <c r="E29" s="158" t="s">
        <v>37</v>
      </c>
      <c r="F29" s="158"/>
      <c r="G29" s="159"/>
      <c r="H29" s="160"/>
      <c r="I29" s="160">
        <v>599</v>
      </c>
    </row>
    <row r="30" ht="25" customHeight="1" spans="1:9">
      <c r="A30" s="131"/>
      <c r="B30" s="131"/>
      <c r="C30" s="131"/>
      <c r="D30" s="132"/>
      <c r="E30" s="131"/>
      <c r="F30" s="131"/>
      <c r="G30" s="162"/>
      <c r="H30" s="163"/>
      <c r="I30" s="163"/>
    </row>
    <row r="31" ht="25" customHeight="1" spans="1:9">
      <c r="A31" s="139">
        <v>43802</v>
      </c>
      <c r="B31" s="140" t="s">
        <v>38</v>
      </c>
      <c r="C31" s="120" t="s">
        <v>31</v>
      </c>
      <c r="D31" s="141" t="s">
        <v>17</v>
      </c>
      <c r="E31" s="151" t="s">
        <v>18</v>
      </c>
      <c r="F31" s="166"/>
      <c r="G31" s="167"/>
      <c r="H31" s="168">
        <v>1200</v>
      </c>
      <c r="I31" s="168"/>
    </row>
    <row r="32" ht="25" customHeight="1" spans="1:9">
      <c r="A32" s="140"/>
      <c r="B32" s="140"/>
      <c r="C32" s="135"/>
      <c r="D32" s="141"/>
      <c r="E32" s="158" t="s">
        <v>19</v>
      </c>
      <c r="F32" s="166"/>
      <c r="G32" s="167"/>
      <c r="H32" s="168"/>
      <c r="I32" s="168">
        <v>1200</v>
      </c>
    </row>
    <row r="33" ht="25" customHeight="1" spans="1:9">
      <c r="A33" s="137"/>
      <c r="B33" s="137"/>
      <c r="C33" s="137"/>
      <c r="D33" s="142"/>
      <c r="E33" s="164"/>
      <c r="F33" s="164"/>
      <c r="G33" s="165"/>
      <c r="H33" s="157"/>
      <c r="I33" s="157"/>
    </row>
    <row r="34" ht="20" customHeight="1" spans="1:9">
      <c r="A34" s="119">
        <v>44184</v>
      </c>
      <c r="B34" s="120" t="s">
        <v>39</v>
      </c>
      <c r="C34" s="120" t="s">
        <v>31</v>
      </c>
      <c r="D34" s="143" t="s">
        <v>40</v>
      </c>
      <c r="E34" s="158" t="s">
        <v>14</v>
      </c>
      <c r="F34" s="169"/>
      <c r="G34" s="170"/>
      <c r="H34" s="160">
        <v>18897.86</v>
      </c>
      <c r="I34" s="160"/>
    </row>
    <row r="35" ht="20" customHeight="1" spans="1:9">
      <c r="A35" s="134"/>
      <c r="B35" s="135"/>
      <c r="C35" s="135"/>
      <c r="D35" s="144"/>
      <c r="E35" s="158" t="s">
        <v>41</v>
      </c>
      <c r="F35" s="169"/>
      <c r="G35" s="170"/>
      <c r="H35" s="160"/>
      <c r="I35" s="160">
        <v>18897.86</v>
      </c>
    </row>
    <row r="36" ht="24" customHeight="1" spans="1:9">
      <c r="A36" s="125"/>
      <c r="B36" s="126"/>
      <c r="C36" s="126"/>
      <c r="D36" s="145"/>
      <c r="E36" s="155"/>
      <c r="F36" s="155"/>
      <c r="G36" s="171"/>
      <c r="H36" s="162"/>
      <c r="I36" s="157"/>
    </row>
    <row r="37" ht="24" customHeight="1" spans="1:9">
      <c r="A37" s="119">
        <v>43825</v>
      </c>
      <c r="B37" s="120" t="s">
        <v>42</v>
      </c>
      <c r="C37" s="120" t="s">
        <v>31</v>
      </c>
      <c r="D37" s="146" t="s">
        <v>36</v>
      </c>
      <c r="E37" s="172" t="s">
        <v>14</v>
      </c>
      <c r="F37" s="172"/>
      <c r="G37" s="173"/>
      <c r="H37" s="160">
        <v>883.6</v>
      </c>
      <c r="I37" s="168"/>
    </row>
    <row r="38" ht="20" customHeight="1" spans="1:9">
      <c r="A38" s="134"/>
      <c r="B38" s="123"/>
      <c r="C38" s="135"/>
      <c r="D38" s="147"/>
      <c r="E38" s="172" t="s">
        <v>37</v>
      </c>
      <c r="F38" s="158"/>
      <c r="G38" s="161"/>
      <c r="H38" s="154"/>
      <c r="I38" s="160">
        <v>883.6</v>
      </c>
    </row>
    <row r="39" ht="17.25" spans="1:9">
      <c r="A39" s="131"/>
      <c r="B39" s="131"/>
      <c r="C39" s="131"/>
      <c r="D39" s="132"/>
      <c r="E39" s="131"/>
      <c r="F39" s="131"/>
      <c r="G39" s="162"/>
      <c r="H39" s="163"/>
      <c r="I39" s="163"/>
    </row>
    <row r="40" spans="1:9">
      <c r="A40" s="119">
        <v>43825</v>
      </c>
      <c r="B40" s="120" t="s">
        <v>43</v>
      </c>
      <c r="C40" s="120" t="s">
        <v>44</v>
      </c>
      <c r="D40" s="133" t="s">
        <v>45</v>
      </c>
      <c r="E40" s="151" t="s">
        <v>18</v>
      </c>
      <c r="F40" s="158"/>
      <c r="G40" s="159"/>
      <c r="H40" s="160">
        <v>6000</v>
      </c>
      <c r="I40" s="160"/>
    </row>
    <row r="41" spans="1:9">
      <c r="A41" s="122"/>
      <c r="B41" s="123"/>
      <c r="C41" s="123"/>
      <c r="D41" s="124"/>
      <c r="E41" s="158" t="s">
        <v>19</v>
      </c>
      <c r="F41" s="158"/>
      <c r="G41" s="159"/>
      <c r="H41" s="160"/>
      <c r="I41" s="160">
        <v>6000</v>
      </c>
    </row>
    <row r="42" ht="17.25" spans="1:9">
      <c r="A42" s="131"/>
      <c r="B42" s="131"/>
      <c r="C42" s="131"/>
      <c r="D42" s="131"/>
      <c r="E42" s="131"/>
      <c r="F42" s="131"/>
      <c r="G42" s="162"/>
      <c r="H42" s="163"/>
      <c r="I42" s="163"/>
    </row>
    <row r="43" spans="1:9">
      <c r="A43" s="119">
        <v>43825</v>
      </c>
      <c r="B43" s="120" t="s">
        <v>46</v>
      </c>
      <c r="C43" s="120" t="s">
        <v>47</v>
      </c>
      <c r="D43" s="133" t="s">
        <v>45</v>
      </c>
      <c r="E43" s="151" t="s">
        <v>18</v>
      </c>
      <c r="F43" s="158"/>
      <c r="G43" s="159"/>
      <c r="H43" s="160">
        <v>2400</v>
      </c>
      <c r="I43" s="160"/>
    </row>
    <row r="44" spans="1:9">
      <c r="A44" s="134"/>
      <c r="B44" s="135"/>
      <c r="C44" s="135"/>
      <c r="D44" s="124"/>
      <c r="E44" s="158" t="s">
        <v>19</v>
      </c>
      <c r="F44" s="151"/>
      <c r="G44" s="161"/>
      <c r="H44" s="154"/>
      <c r="I44" s="160">
        <v>2400</v>
      </c>
    </row>
    <row r="45" ht="17.25" spans="1:9">
      <c r="A45" s="131"/>
      <c r="B45" s="131"/>
      <c r="C45" s="131"/>
      <c r="D45" s="131"/>
      <c r="E45" s="131"/>
      <c r="F45" s="131"/>
      <c r="G45" s="162"/>
      <c r="H45" s="163"/>
      <c r="I45" s="163"/>
    </row>
    <row r="46" ht="21" customHeight="1" spans="1:9">
      <c r="A46" s="119">
        <v>43825</v>
      </c>
      <c r="B46" s="120" t="s">
        <v>48</v>
      </c>
      <c r="C46" s="120" t="s">
        <v>49</v>
      </c>
      <c r="D46" s="133" t="s">
        <v>50</v>
      </c>
      <c r="E46" s="151" t="s">
        <v>18</v>
      </c>
      <c r="F46" s="158"/>
      <c r="G46" s="159"/>
      <c r="H46" s="160">
        <v>5600</v>
      </c>
      <c r="I46" s="160"/>
    </row>
    <row r="47" spans="1:9">
      <c r="A47" s="134"/>
      <c r="B47" s="135"/>
      <c r="C47" s="135"/>
      <c r="D47" s="136"/>
      <c r="E47" s="158" t="s">
        <v>19</v>
      </c>
      <c r="F47" s="151"/>
      <c r="G47" s="161"/>
      <c r="H47" s="154"/>
      <c r="I47" s="160">
        <v>5600</v>
      </c>
    </row>
    <row r="48" ht="17.25" spans="1:9">
      <c r="A48" s="131"/>
      <c r="B48" s="131"/>
      <c r="C48" s="131"/>
      <c r="D48" s="131"/>
      <c r="E48" s="131"/>
      <c r="F48" s="131"/>
      <c r="G48" s="162"/>
      <c r="H48" s="163"/>
      <c r="I48" s="163"/>
    </row>
    <row r="49" spans="1:9">
      <c r="A49" s="119">
        <v>43826</v>
      </c>
      <c r="B49" s="120" t="s">
        <v>51</v>
      </c>
      <c r="C49" s="120" t="s">
        <v>52</v>
      </c>
      <c r="D49" s="133" t="s">
        <v>45</v>
      </c>
      <c r="E49" s="151" t="s">
        <v>18</v>
      </c>
      <c r="F49" s="151"/>
      <c r="G49" s="159"/>
      <c r="H49" s="160">
        <v>10000</v>
      </c>
      <c r="I49" s="160"/>
    </row>
    <row r="50" spans="1:9">
      <c r="A50" s="122"/>
      <c r="B50" s="123"/>
      <c r="C50" s="123"/>
      <c r="D50" s="124"/>
      <c r="E50" s="158" t="s">
        <v>19</v>
      </c>
      <c r="F50" s="158"/>
      <c r="G50" s="159"/>
      <c r="H50" s="160"/>
      <c r="I50" s="160">
        <v>10000</v>
      </c>
    </row>
    <row r="51" spans="1:9">
      <c r="A51" s="131"/>
      <c r="B51" s="131"/>
      <c r="C51" s="131"/>
      <c r="D51" s="131"/>
      <c r="E51" s="131"/>
      <c r="F51" s="131"/>
      <c r="G51" s="162"/>
      <c r="H51" s="163"/>
      <c r="I51" s="163"/>
    </row>
    <row r="52" ht="17.25"/>
    <row r="53" ht="32.25" spans="8:9">
      <c r="H53" s="174">
        <f>SUM(H9:H51)</f>
        <v>94408.02</v>
      </c>
      <c r="I53" s="176">
        <f>SUM(I9:I51)</f>
        <v>94408.02</v>
      </c>
    </row>
  </sheetData>
  <mergeCells count="60">
    <mergeCell ref="A2:I2"/>
    <mergeCell ref="A3:I3"/>
    <mergeCell ref="A4:I4"/>
    <mergeCell ref="A7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B7:B8"/>
    <mergeCell ref="B10:B11"/>
    <mergeCell ref="B13:B14"/>
    <mergeCell ref="B16:B17"/>
    <mergeCell ref="B19:B20"/>
    <mergeCell ref="B22:B23"/>
    <mergeCell ref="B25:B26"/>
    <mergeCell ref="B28:B29"/>
    <mergeCell ref="B31:B32"/>
    <mergeCell ref="B34:B35"/>
    <mergeCell ref="B37:B38"/>
    <mergeCell ref="B40:B41"/>
    <mergeCell ref="B43:B44"/>
    <mergeCell ref="B46:B47"/>
    <mergeCell ref="B49:B50"/>
    <mergeCell ref="C7:C8"/>
    <mergeCell ref="C10:C11"/>
    <mergeCell ref="C13:C14"/>
    <mergeCell ref="C16:C17"/>
    <mergeCell ref="C19:C20"/>
    <mergeCell ref="C22:C23"/>
    <mergeCell ref="C25:C26"/>
    <mergeCell ref="C28:C29"/>
    <mergeCell ref="C31:C32"/>
    <mergeCell ref="C34:C35"/>
    <mergeCell ref="C37:C38"/>
    <mergeCell ref="C40:C41"/>
    <mergeCell ref="C43:C44"/>
    <mergeCell ref="C46:C47"/>
    <mergeCell ref="C49:C50"/>
    <mergeCell ref="D16:D17"/>
    <mergeCell ref="D19:D20"/>
    <mergeCell ref="D22:D23"/>
    <mergeCell ref="D25:D26"/>
    <mergeCell ref="D28:D29"/>
    <mergeCell ref="D31:D32"/>
    <mergeCell ref="D34:D35"/>
    <mergeCell ref="D37:D38"/>
    <mergeCell ref="D40:D41"/>
    <mergeCell ref="D43:D44"/>
    <mergeCell ref="D46:D47"/>
    <mergeCell ref="D49:D5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9"/>
  <sheetViews>
    <sheetView showGridLines="0" zoomScale="120" zoomScaleNormal="120" workbookViewId="0">
      <selection activeCell="N11" sqref="N11"/>
    </sheetView>
  </sheetViews>
  <sheetFormatPr defaultColWidth="11.5" defaultRowHeight="13.5"/>
  <cols>
    <col min="1" max="1" width="2.5" style="72" customWidth="1"/>
    <col min="2" max="2" width="11.5" style="72" customWidth="1"/>
    <col min="3" max="3" width="11.5" style="73" customWidth="1"/>
    <col min="4" max="4" width="7.66666666666667" style="72" customWidth="1"/>
    <col min="5" max="5" width="11.5" style="72" customWidth="1"/>
    <col min="6" max="6" width="15.3333333333333" style="73" customWidth="1"/>
    <col min="7" max="7" width="9.16666666666667" style="72" customWidth="1"/>
    <col min="8" max="8" width="11.5" style="72" customWidth="1"/>
    <col min="9" max="9" width="13" style="73" customWidth="1"/>
    <col min="10" max="10" width="5.33333333333333" style="72" customWidth="1"/>
    <col min="11" max="11" width="11.5" style="72" customWidth="1"/>
    <col min="12" max="12" width="11.5" style="73"/>
    <col min="13" max="13" width="8.83333333333333" style="72" customWidth="1"/>
    <col min="14" max="14" width="11.6666666666667" style="72" customWidth="1"/>
    <col min="15" max="15" width="11.5" style="73"/>
    <col min="16" max="16384" width="11.5" style="72"/>
  </cols>
  <sheetData>
    <row r="1" ht="33" spans="1:15">
      <c r="A1" s="89" t="s">
        <v>53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3" spans="2:15">
      <c r="B3" s="90" t="s">
        <v>54</v>
      </c>
      <c r="C3" s="90"/>
      <c r="E3" s="99" t="s">
        <v>19</v>
      </c>
      <c r="F3" s="99"/>
      <c r="H3" s="90" t="s">
        <v>18</v>
      </c>
      <c r="I3" s="90"/>
      <c r="K3" s="99" t="s">
        <v>22</v>
      </c>
      <c r="L3" s="99"/>
      <c r="N3" s="112"/>
      <c r="O3" s="112"/>
    </row>
    <row r="4" spans="2:15">
      <c r="B4" s="91">
        <v>4844.7</v>
      </c>
      <c r="F4" s="82">
        <v>10000</v>
      </c>
      <c r="H4" s="72">
        <v>10000</v>
      </c>
      <c r="I4" s="82"/>
      <c r="L4" s="87">
        <v>15000</v>
      </c>
      <c r="N4" s="76"/>
      <c r="O4" s="77"/>
    </row>
    <row r="5" spans="2:15">
      <c r="B5" s="85">
        <v>15000</v>
      </c>
      <c r="C5" s="84"/>
      <c r="F5" s="84">
        <v>1200</v>
      </c>
      <c r="H5" s="100">
        <v>1200</v>
      </c>
      <c r="I5" s="84"/>
      <c r="L5" s="71">
        <v>3927.68</v>
      </c>
      <c r="N5" s="76"/>
      <c r="O5" s="77"/>
    </row>
    <row r="6" spans="2:15">
      <c r="B6" s="92">
        <v>13734.88</v>
      </c>
      <c r="C6" s="84"/>
      <c r="F6" s="84">
        <v>6000</v>
      </c>
      <c r="H6" s="100">
        <v>6000</v>
      </c>
      <c r="I6" s="84"/>
      <c r="L6" s="103">
        <v>665</v>
      </c>
      <c r="N6" s="76"/>
      <c r="O6" s="77"/>
    </row>
    <row r="7" spans="2:15">
      <c r="B7" s="71">
        <v>3927.68</v>
      </c>
      <c r="C7" s="77"/>
      <c r="E7" s="101"/>
      <c r="F7" s="86">
        <v>2400</v>
      </c>
      <c r="H7" s="102">
        <v>2400</v>
      </c>
      <c r="I7" s="86"/>
      <c r="L7" s="72">
        <v>5500</v>
      </c>
      <c r="N7" s="71"/>
      <c r="O7" s="77"/>
    </row>
    <row r="8" spans="2:15">
      <c r="B8" s="93">
        <v>665</v>
      </c>
      <c r="C8" s="94"/>
      <c r="E8" s="101"/>
      <c r="F8" s="86">
        <v>5600</v>
      </c>
      <c r="H8" s="102">
        <v>5600</v>
      </c>
      <c r="I8" s="86"/>
      <c r="L8" s="84"/>
      <c r="N8" s="71"/>
      <c r="O8" s="77"/>
    </row>
    <row r="9" spans="2:15">
      <c r="B9" s="72">
        <v>5500</v>
      </c>
      <c r="F9" s="73">
        <v>10000</v>
      </c>
      <c r="H9" s="103">
        <v>10000</v>
      </c>
      <c r="L9" s="84"/>
      <c r="N9" s="71"/>
      <c r="O9" s="77"/>
    </row>
    <row r="10" spans="2:15">
      <c r="B10" s="72">
        <v>599</v>
      </c>
      <c r="K10" s="87">
        <f>SUM(K4:K8)</f>
        <v>0</v>
      </c>
      <c r="L10" s="88">
        <f>SUM(L4:L8)</f>
        <v>25092.68</v>
      </c>
      <c r="N10" s="71"/>
      <c r="O10" s="77"/>
    </row>
    <row r="11" spans="2:15">
      <c r="B11" s="72">
        <v>18897.86</v>
      </c>
      <c r="E11" s="87">
        <f>SUM(E4:E8)</f>
        <v>0</v>
      </c>
      <c r="F11" s="88">
        <f>SUM(F4:F9)</f>
        <v>35200</v>
      </c>
      <c r="H11" s="87">
        <f>SUM(H4:H9)</f>
        <v>35200</v>
      </c>
      <c r="I11" s="88">
        <f>SUM(I4:I7)</f>
        <v>0</v>
      </c>
      <c r="K11" s="79"/>
      <c r="L11" s="84">
        <f>L10-K10</f>
        <v>25092.68</v>
      </c>
      <c r="N11" s="76"/>
      <c r="O11" s="78"/>
    </row>
    <row r="12" spans="2:15">
      <c r="B12" s="72">
        <v>883.6</v>
      </c>
      <c r="C12" s="78"/>
      <c r="E12" s="79"/>
      <c r="F12" s="95">
        <f>F11-E11</f>
        <v>35200</v>
      </c>
      <c r="H12" s="79">
        <f>H11-I11</f>
        <v>35200</v>
      </c>
      <c r="I12" s="84"/>
      <c r="K12" s="79"/>
      <c r="L12" s="77"/>
      <c r="O12" s="78"/>
    </row>
    <row r="13" spans="2:15">
      <c r="B13" s="87">
        <f>SUM(B4:B12)</f>
        <v>64052.72</v>
      </c>
      <c r="C13" s="88">
        <f>SUM(C4:C8)</f>
        <v>0</v>
      </c>
      <c r="E13" s="79"/>
      <c r="F13" s="77"/>
      <c r="I13" s="77"/>
      <c r="K13" s="79"/>
      <c r="L13" s="77"/>
      <c r="O13" s="78"/>
    </row>
    <row r="14" s="71" customFormat="1" spans="2:15">
      <c r="B14" s="79">
        <f>B13-C13</f>
        <v>64052.72</v>
      </c>
      <c r="C14" s="95"/>
      <c r="F14" s="77"/>
      <c r="H14" s="104"/>
      <c r="I14" s="77"/>
      <c r="L14" s="77"/>
      <c r="N14" s="104"/>
      <c r="O14" s="77"/>
    </row>
    <row r="15" s="71" customFormat="1" spans="3:15">
      <c r="C15" s="77"/>
      <c r="F15" s="77"/>
      <c r="I15" s="77"/>
      <c r="L15" s="77"/>
      <c r="O15" s="77"/>
    </row>
    <row r="16" s="71" customFormat="1" spans="3:15">
      <c r="C16" s="77"/>
      <c r="F16" s="77"/>
      <c r="I16" s="77"/>
      <c r="L16" s="77"/>
      <c r="O16" s="77"/>
    </row>
    <row r="17" spans="2:15">
      <c r="B17" s="90" t="s">
        <v>26</v>
      </c>
      <c r="C17" s="90"/>
      <c r="E17" s="90" t="s">
        <v>15</v>
      </c>
      <c r="F17" s="90"/>
      <c r="H17" s="90" t="s">
        <v>37</v>
      </c>
      <c r="I17" s="90"/>
      <c r="K17" s="90" t="s">
        <v>41</v>
      </c>
      <c r="L17" s="90"/>
      <c r="N17" s="75"/>
      <c r="O17" s="75"/>
    </row>
    <row r="18" spans="3:15">
      <c r="C18" s="96">
        <v>13734.88</v>
      </c>
      <c r="E18" s="105">
        <f>'ASIENTOS DIARIO GENERAL'!B35</f>
        <v>0</v>
      </c>
      <c r="F18" s="91">
        <v>4844.7</v>
      </c>
      <c r="H18" s="85"/>
      <c r="I18" s="72">
        <v>883.6</v>
      </c>
      <c r="K18" s="110"/>
      <c r="L18" s="72">
        <v>18897.86</v>
      </c>
      <c r="M18" s="71"/>
      <c r="N18" s="71"/>
      <c r="O18" s="76"/>
    </row>
    <row r="19" spans="2:15">
      <c r="B19" s="83"/>
      <c r="C19" s="97"/>
      <c r="E19" s="106"/>
      <c r="F19" s="75"/>
      <c r="H19" s="85"/>
      <c r="I19" s="111">
        <v>599</v>
      </c>
      <c r="L19" s="84"/>
      <c r="M19" s="71"/>
      <c r="N19" s="76"/>
      <c r="O19" s="77"/>
    </row>
    <row r="20" spans="2:15">
      <c r="B20" s="85"/>
      <c r="C20" s="77"/>
      <c r="E20" s="107"/>
      <c r="F20" s="78"/>
      <c r="H20" s="107"/>
      <c r="I20" s="77"/>
      <c r="L20" s="84"/>
      <c r="M20" s="71"/>
      <c r="N20" s="76"/>
      <c r="O20" s="77"/>
    </row>
    <row r="21" spans="2:15">
      <c r="B21" s="85"/>
      <c r="C21" s="77"/>
      <c r="E21" s="85"/>
      <c r="F21" s="77"/>
      <c r="H21" s="107"/>
      <c r="I21" s="77"/>
      <c r="L21" s="84"/>
      <c r="M21" s="71"/>
      <c r="N21" s="76"/>
      <c r="O21" s="77"/>
    </row>
    <row r="22" spans="2:15">
      <c r="B22" s="85"/>
      <c r="C22" s="94"/>
      <c r="E22" s="85"/>
      <c r="F22" s="77"/>
      <c r="H22" s="107"/>
      <c r="I22" s="77"/>
      <c r="K22" s="87">
        <f>SUM(K19:K21)</f>
        <v>0</v>
      </c>
      <c r="L22" s="88">
        <f>SUM(L18:L21)</f>
        <v>18897.86</v>
      </c>
      <c r="M22" s="71"/>
      <c r="N22" s="71"/>
      <c r="O22" s="77"/>
    </row>
    <row r="23" spans="2:15">
      <c r="B23" s="87">
        <f>SUM(B18:B22)</f>
        <v>0</v>
      </c>
      <c r="C23" s="88">
        <f>SUM(C18:C22)</f>
        <v>13734.88</v>
      </c>
      <c r="E23" s="87">
        <f>SUM(E18:E22)</f>
        <v>0</v>
      </c>
      <c r="F23" s="88">
        <f>SUM(F18:F22)</f>
        <v>4844.7</v>
      </c>
      <c r="H23" s="87">
        <f>SUM(H18:H22)</f>
        <v>0</v>
      </c>
      <c r="I23" s="87">
        <f>SUM(I18:I22)</f>
        <v>1482.6</v>
      </c>
      <c r="L23" s="84">
        <f>L22-K22</f>
        <v>18897.86</v>
      </c>
      <c r="N23" s="76"/>
      <c r="O23" s="77"/>
    </row>
    <row r="24" spans="2:15">
      <c r="B24" s="79">
        <f>B23-C23</f>
        <v>-13734.88</v>
      </c>
      <c r="C24" s="84"/>
      <c r="E24" s="79">
        <f>E23-F23</f>
        <v>-4844.7</v>
      </c>
      <c r="F24" s="77"/>
      <c r="H24" s="79">
        <f>H23-I23</f>
        <v>-1482.6</v>
      </c>
      <c r="I24" s="77"/>
      <c r="K24" s="79"/>
      <c r="L24" s="77"/>
      <c r="N24" s="76"/>
      <c r="O24" s="113"/>
    </row>
    <row r="25" spans="2:15">
      <c r="B25" s="85"/>
      <c r="C25" s="77"/>
      <c r="F25" s="84"/>
      <c r="H25" s="85"/>
      <c r="I25" s="77"/>
      <c r="K25" s="85"/>
      <c r="L25" s="77"/>
      <c r="N25" s="71"/>
      <c r="O25" s="77"/>
    </row>
    <row r="26" spans="2:15">
      <c r="B26" s="85"/>
      <c r="C26" s="77"/>
      <c r="F26" s="84"/>
      <c r="K26" s="85"/>
      <c r="L26" s="77"/>
      <c r="N26" s="71"/>
      <c r="O26" s="77"/>
    </row>
    <row r="29" spans="5:15">
      <c r="E29" s="75"/>
      <c r="F29" s="75"/>
      <c r="G29" s="108"/>
      <c r="H29" s="75"/>
      <c r="I29" s="75"/>
      <c r="J29" s="108"/>
      <c r="K29" s="97"/>
      <c r="L29" s="97"/>
      <c r="M29" s="108"/>
      <c r="N29" s="97"/>
      <c r="O29" s="97"/>
    </row>
    <row r="30" spans="5:15">
      <c r="E30" s="104"/>
      <c r="F30" s="78"/>
      <c r="G30" s="108"/>
      <c r="H30" s="104"/>
      <c r="I30" s="77"/>
      <c r="J30" s="108"/>
      <c r="K30" s="108"/>
      <c r="L30" s="77"/>
      <c r="M30" s="108"/>
      <c r="N30" s="108"/>
      <c r="O30" s="77"/>
    </row>
    <row r="31" spans="5:15">
      <c r="E31" s="108"/>
      <c r="F31" s="77"/>
      <c r="G31" s="108"/>
      <c r="H31" s="108"/>
      <c r="I31" s="77"/>
      <c r="J31" s="108"/>
      <c r="K31" s="108"/>
      <c r="L31" s="77"/>
      <c r="M31" s="108"/>
      <c r="N31" s="108"/>
      <c r="O31" s="77"/>
    </row>
    <row r="32" spans="5:15">
      <c r="E32" s="108"/>
      <c r="F32" s="77"/>
      <c r="G32" s="108"/>
      <c r="H32" s="108"/>
      <c r="I32" s="77"/>
      <c r="J32" s="108"/>
      <c r="K32" s="108"/>
      <c r="L32" s="78"/>
      <c r="M32" s="108"/>
      <c r="N32" s="109"/>
      <c r="O32" s="77"/>
    </row>
    <row r="33" spans="5:15">
      <c r="E33" s="108"/>
      <c r="F33" s="77"/>
      <c r="G33" s="108"/>
      <c r="H33" s="108"/>
      <c r="I33" s="77"/>
      <c r="J33" s="108"/>
      <c r="K33" s="108"/>
      <c r="L33" s="77"/>
      <c r="M33" s="108"/>
      <c r="N33" s="108"/>
      <c r="O33" s="77"/>
    </row>
    <row r="34" spans="5:15">
      <c r="E34" s="71"/>
      <c r="F34" s="77"/>
      <c r="G34" s="108"/>
      <c r="H34" s="71"/>
      <c r="I34" s="77"/>
      <c r="J34" s="108"/>
      <c r="K34" s="108"/>
      <c r="L34" s="77"/>
      <c r="M34" s="108"/>
      <c r="N34" s="108"/>
      <c r="O34" s="77"/>
    </row>
    <row r="35" spans="5:15">
      <c r="E35" s="109"/>
      <c r="F35" s="77"/>
      <c r="G35" s="108"/>
      <c r="H35" s="109"/>
      <c r="I35" s="77"/>
      <c r="J35" s="108"/>
      <c r="K35" s="108"/>
      <c r="L35" s="77"/>
      <c r="M35" s="108"/>
      <c r="N35" s="108"/>
      <c r="O35" s="77"/>
    </row>
    <row r="36" spans="3:15">
      <c r="C36" s="84"/>
      <c r="E36" s="108"/>
      <c r="F36" s="77"/>
      <c r="G36" s="108"/>
      <c r="H36" s="108"/>
      <c r="I36" s="77"/>
      <c r="J36" s="108"/>
      <c r="K36" s="108"/>
      <c r="L36" s="77"/>
      <c r="M36" s="108"/>
      <c r="N36" s="108"/>
      <c r="O36" s="77"/>
    </row>
    <row r="39" spans="2:3">
      <c r="B39" s="98"/>
      <c r="C39" s="73" t="s">
        <v>55</v>
      </c>
    </row>
    <row r="46" spans="3:15">
      <c r="C46" s="72"/>
      <c r="F46" s="72"/>
      <c r="I46" s="72"/>
      <c r="L46" s="72"/>
      <c r="O46" s="72"/>
    </row>
    <row r="49" spans="3:15">
      <c r="C49" s="72"/>
      <c r="F49" s="72"/>
      <c r="I49" s="72"/>
      <c r="L49" s="72"/>
      <c r="O49" s="72"/>
    </row>
    <row r="50" spans="3:15">
      <c r="C50" s="72"/>
      <c r="F50" s="72"/>
      <c r="I50" s="72"/>
      <c r="L50" s="72"/>
      <c r="O50" s="72"/>
    </row>
    <row r="51" spans="3:15">
      <c r="C51" s="72"/>
      <c r="F51" s="72"/>
      <c r="I51" s="72"/>
      <c r="L51" s="72"/>
      <c r="O51" s="72"/>
    </row>
    <row r="52" spans="3:15">
      <c r="C52" s="72"/>
      <c r="F52" s="72"/>
      <c r="I52" s="72"/>
      <c r="L52" s="72"/>
      <c r="O52" s="72"/>
    </row>
    <row r="53" spans="3:15">
      <c r="C53" s="72"/>
      <c r="F53" s="72"/>
      <c r="I53" s="72"/>
      <c r="L53" s="72"/>
      <c r="O53" s="72"/>
    </row>
    <row r="54" spans="3:15">
      <c r="C54" s="72"/>
      <c r="F54" s="72"/>
      <c r="I54" s="72"/>
      <c r="L54" s="72"/>
      <c r="O54" s="72"/>
    </row>
    <row r="55" spans="3:15">
      <c r="C55" s="72"/>
      <c r="F55" s="72"/>
      <c r="I55" s="72"/>
      <c r="L55" s="72"/>
      <c r="O55" s="72"/>
    </row>
    <row r="56" spans="3:15">
      <c r="C56" s="72"/>
      <c r="F56" s="72"/>
      <c r="I56" s="72"/>
      <c r="L56" s="72"/>
      <c r="O56" s="72"/>
    </row>
    <row r="57" spans="3:15">
      <c r="C57" s="72"/>
      <c r="F57" s="72"/>
      <c r="I57" s="72"/>
      <c r="L57" s="72"/>
      <c r="O57" s="72"/>
    </row>
    <row r="58" spans="3:15">
      <c r="C58" s="72"/>
      <c r="F58" s="72"/>
      <c r="I58" s="72"/>
      <c r="L58" s="72"/>
      <c r="O58" s="72"/>
    </row>
    <row r="61" spans="3:15">
      <c r="C61" s="72"/>
      <c r="F61" s="72"/>
      <c r="I61" s="72"/>
      <c r="L61" s="72"/>
      <c r="O61" s="72"/>
    </row>
    <row r="62" spans="3:15">
      <c r="C62" s="72"/>
      <c r="F62" s="72"/>
      <c r="I62" s="72"/>
      <c r="L62" s="72"/>
      <c r="O62" s="72"/>
    </row>
    <row r="63" spans="3:15">
      <c r="C63" s="72"/>
      <c r="F63" s="72"/>
      <c r="I63" s="72"/>
      <c r="L63" s="72"/>
      <c r="O63" s="72"/>
    </row>
    <row r="64" spans="3:15">
      <c r="C64" s="72"/>
      <c r="F64" s="72"/>
      <c r="I64" s="72"/>
      <c r="L64" s="72"/>
      <c r="O64" s="72"/>
    </row>
    <row r="65" spans="3:15">
      <c r="C65" s="72"/>
      <c r="F65" s="72"/>
      <c r="I65" s="72"/>
      <c r="L65" s="72"/>
      <c r="O65" s="72"/>
    </row>
    <row r="66" spans="3:15">
      <c r="C66" s="72"/>
      <c r="F66" s="72"/>
      <c r="I66" s="72"/>
      <c r="L66" s="72"/>
      <c r="O66" s="72"/>
    </row>
    <row r="67" spans="3:15">
      <c r="C67" s="72"/>
      <c r="F67" s="72"/>
      <c r="I67" s="72"/>
      <c r="L67" s="72"/>
      <c r="O67" s="72"/>
    </row>
    <row r="68" spans="3:15">
      <c r="C68" s="72"/>
      <c r="F68" s="72"/>
      <c r="I68" s="72"/>
      <c r="L68" s="72"/>
      <c r="O68" s="72"/>
    </row>
    <row r="69" spans="3:15">
      <c r="C69" s="72"/>
      <c r="F69" s="72"/>
      <c r="I69" s="72"/>
      <c r="L69" s="72"/>
      <c r="O69" s="72"/>
    </row>
    <row r="70" spans="3:15">
      <c r="C70" s="72"/>
      <c r="F70" s="72"/>
      <c r="I70" s="72"/>
      <c r="L70" s="72"/>
      <c r="O70" s="72"/>
    </row>
    <row r="72" spans="3:15">
      <c r="C72" s="72"/>
      <c r="F72" s="72"/>
      <c r="I72" s="72"/>
      <c r="L72" s="72"/>
      <c r="O72" s="72"/>
    </row>
    <row r="73" spans="3:15">
      <c r="C73" s="72"/>
      <c r="F73" s="72"/>
      <c r="I73" s="72"/>
      <c r="L73" s="72"/>
      <c r="O73" s="72"/>
    </row>
    <row r="74" spans="3:15">
      <c r="C74" s="72"/>
      <c r="F74" s="72"/>
      <c r="I74" s="72"/>
      <c r="L74" s="72"/>
      <c r="O74" s="72"/>
    </row>
    <row r="75" spans="3:15">
      <c r="C75" s="72"/>
      <c r="F75" s="72"/>
      <c r="I75" s="72"/>
      <c r="L75" s="72"/>
      <c r="O75" s="72"/>
    </row>
    <row r="76" spans="3:15">
      <c r="C76" s="72"/>
      <c r="F76" s="72"/>
      <c r="I76" s="72"/>
      <c r="L76" s="72"/>
      <c r="O76" s="72"/>
    </row>
    <row r="77" spans="3:15">
      <c r="C77" s="72"/>
      <c r="F77" s="72"/>
      <c r="I77" s="72"/>
      <c r="L77" s="72"/>
      <c r="O77" s="72"/>
    </row>
    <row r="78" spans="3:15">
      <c r="C78" s="72"/>
      <c r="F78" s="72"/>
      <c r="I78" s="72"/>
      <c r="L78" s="72"/>
      <c r="O78" s="72"/>
    </row>
    <row r="79" spans="3:15">
      <c r="C79" s="72"/>
      <c r="F79" s="72"/>
      <c r="I79" s="72"/>
      <c r="L79" s="72"/>
      <c r="O79" s="72"/>
    </row>
    <row r="80" spans="3:15">
      <c r="C80" s="72"/>
      <c r="F80" s="72"/>
      <c r="I80" s="72"/>
      <c r="L80" s="72"/>
      <c r="O80" s="72"/>
    </row>
    <row r="81" spans="3:15">
      <c r="C81" s="72"/>
      <c r="F81" s="72"/>
      <c r="I81" s="72"/>
      <c r="L81" s="72"/>
      <c r="O81" s="72"/>
    </row>
    <row r="83" spans="3:15">
      <c r="C83" s="72"/>
      <c r="F83" s="72"/>
      <c r="I83" s="72"/>
      <c r="L83" s="72"/>
      <c r="O83" s="72"/>
    </row>
    <row r="84" spans="3:15">
      <c r="C84" s="72"/>
      <c r="F84" s="72"/>
      <c r="I84" s="72"/>
      <c r="L84" s="72"/>
      <c r="O84" s="72"/>
    </row>
    <row r="85" spans="3:15">
      <c r="C85" s="72"/>
      <c r="F85" s="72"/>
      <c r="I85" s="72"/>
      <c r="L85" s="72"/>
      <c r="O85" s="72"/>
    </row>
    <row r="86" spans="3:15">
      <c r="C86" s="72"/>
      <c r="F86" s="72"/>
      <c r="I86" s="72"/>
      <c r="L86" s="72"/>
      <c r="O86" s="72"/>
    </row>
    <row r="87" spans="3:15">
      <c r="C87" s="72"/>
      <c r="F87" s="72"/>
      <c r="I87" s="72"/>
      <c r="L87" s="72"/>
      <c r="O87" s="72"/>
    </row>
    <row r="88" spans="3:15">
      <c r="C88" s="72"/>
      <c r="F88" s="72"/>
      <c r="I88" s="72"/>
      <c r="L88" s="72"/>
      <c r="O88" s="72"/>
    </row>
    <row r="89" spans="3:15">
      <c r="C89" s="72"/>
      <c r="F89" s="72"/>
      <c r="I89" s="72"/>
      <c r="L89" s="72"/>
      <c r="O89" s="72"/>
    </row>
    <row r="90" spans="3:15">
      <c r="C90" s="72"/>
      <c r="F90" s="72"/>
      <c r="I90" s="72"/>
      <c r="L90" s="72"/>
      <c r="O90" s="72"/>
    </row>
    <row r="91" spans="3:15">
      <c r="C91" s="72"/>
      <c r="F91" s="72"/>
      <c r="I91" s="72"/>
      <c r="L91" s="72"/>
      <c r="O91" s="72"/>
    </row>
    <row r="92" spans="3:15">
      <c r="C92" s="72"/>
      <c r="F92" s="72"/>
      <c r="I92" s="72"/>
      <c r="L92" s="72"/>
      <c r="O92" s="72"/>
    </row>
    <row r="95" spans="3:15">
      <c r="C95" s="72"/>
      <c r="F95" s="72"/>
      <c r="I95" s="72"/>
      <c r="L95" s="72"/>
      <c r="O95" s="72"/>
    </row>
    <row r="96" spans="3:15">
      <c r="C96" s="72"/>
      <c r="F96" s="72"/>
      <c r="I96" s="72"/>
      <c r="L96" s="72"/>
      <c r="O96" s="72"/>
    </row>
    <row r="97" spans="3:15">
      <c r="C97" s="72"/>
      <c r="F97" s="72"/>
      <c r="I97" s="72"/>
      <c r="L97" s="72"/>
      <c r="O97" s="72"/>
    </row>
    <row r="98" spans="3:15">
      <c r="C98" s="72"/>
      <c r="F98" s="72"/>
      <c r="I98" s="72"/>
      <c r="L98" s="72"/>
      <c r="O98" s="72"/>
    </row>
    <row r="99" spans="3:15">
      <c r="C99" s="72"/>
      <c r="F99" s="72"/>
      <c r="I99" s="72"/>
      <c r="L99" s="72"/>
      <c r="O99" s="72"/>
    </row>
    <row r="100" spans="3:15">
      <c r="C100" s="72"/>
      <c r="F100" s="72"/>
      <c r="I100" s="72"/>
      <c r="L100" s="72"/>
      <c r="O100" s="72"/>
    </row>
    <row r="101" spans="3:15">
      <c r="C101" s="72"/>
      <c r="F101" s="72"/>
      <c r="I101" s="72"/>
      <c r="L101" s="72"/>
      <c r="O101" s="72"/>
    </row>
    <row r="102" spans="3:15">
      <c r="C102" s="72"/>
      <c r="F102" s="72"/>
      <c r="I102" s="72"/>
      <c r="L102" s="72"/>
      <c r="O102" s="72"/>
    </row>
    <row r="103" spans="3:15">
      <c r="C103" s="72"/>
      <c r="F103" s="72"/>
      <c r="I103" s="72"/>
      <c r="L103" s="72"/>
      <c r="O103" s="72"/>
    </row>
    <row r="104" spans="3:15">
      <c r="C104" s="72"/>
      <c r="F104" s="72"/>
      <c r="I104" s="72"/>
      <c r="L104" s="72"/>
      <c r="O104" s="72"/>
    </row>
    <row r="107" spans="3:15">
      <c r="C107" s="72"/>
      <c r="F107" s="72"/>
      <c r="I107" s="72"/>
      <c r="L107" s="72"/>
      <c r="O107" s="72"/>
    </row>
    <row r="108" spans="3:15">
      <c r="C108" s="72"/>
      <c r="F108" s="72"/>
      <c r="I108" s="72"/>
      <c r="L108" s="72"/>
      <c r="O108" s="72"/>
    </row>
    <row r="109" spans="3:15">
      <c r="C109" s="72"/>
      <c r="F109" s="72"/>
      <c r="I109" s="72"/>
      <c r="L109" s="72"/>
      <c r="O109" s="72"/>
    </row>
    <row r="110" spans="3:15">
      <c r="C110" s="72"/>
      <c r="F110" s="72"/>
      <c r="I110" s="72"/>
      <c r="L110" s="72"/>
      <c r="O110" s="72"/>
    </row>
    <row r="111" spans="3:15">
      <c r="C111" s="72"/>
      <c r="F111" s="72"/>
      <c r="I111" s="72"/>
      <c r="L111" s="72"/>
      <c r="O111" s="72"/>
    </row>
    <row r="112" spans="3:15">
      <c r="C112" s="72"/>
      <c r="F112" s="72"/>
      <c r="I112" s="72"/>
      <c r="L112" s="72"/>
      <c r="O112" s="72"/>
    </row>
    <row r="113" spans="3:15">
      <c r="C113" s="72"/>
      <c r="F113" s="72"/>
      <c r="I113" s="72"/>
      <c r="L113" s="72"/>
      <c r="O113" s="72"/>
    </row>
    <row r="114" spans="3:15">
      <c r="C114" s="72"/>
      <c r="F114" s="72"/>
      <c r="I114" s="72"/>
      <c r="L114" s="72"/>
      <c r="O114" s="72"/>
    </row>
    <row r="115" spans="3:15">
      <c r="C115" s="72"/>
      <c r="F115" s="72"/>
      <c r="I115" s="72"/>
      <c r="L115" s="72"/>
      <c r="O115" s="72"/>
    </row>
    <row r="116" spans="3:15">
      <c r="C116" s="72"/>
      <c r="F116" s="72"/>
      <c r="I116" s="72"/>
      <c r="L116" s="72"/>
      <c r="O116" s="72"/>
    </row>
    <row r="118" spans="3:15">
      <c r="C118" s="72"/>
      <c r="F118" s="72"/>
      <c r="I118" s="72"/>
      <c r="L118" s="72"/>
      <c r="O118" s="72"/>
    </row>
    <row r="119" spans="3:15">
      <c r="C119" s="72"/>
      <c r="F119" s="72"/>
      <c r="I119" s="72"/>
      <c r="L119" s="72"/>
      <c r="O119" s="72"/>
    </row>
    <row r="120" spans="3:15">
      <c r="C120" s="72"/>
      <c r="F120" s="72"/>
      <c r="I120" s="72"/>
      <c r="L120" s="72"/>
      <c r="O120" s="72"/>
    </row>
    <row r="121" spans="3:15">
      <c r="C121" s="72"/>
      <c r="F121" s="72"/>
      <c r="I121" s="72"/>
      <c r="L121" s="72"/>
      <c r="O121" s="72"/>
    </row>
    <row r="122" spans="3:15">
      <c r="C122" s="72"/>
      <c r="F122" s="72"/>
      <c r="I122" s="72"/>
      <c r="L122" s="72"/>
      <c r="O122" s="72"/>
    </row>
    <row r="123" spans="3:15">
      <c r="C123" s="72"/>
      <c r="F123" s="72"/>
      <c r="I123" s="72"/>
      <c r="L123" s="72"/>
      <c r="O123" s="72"/>
    </row>
    <row r="124" spans="3:15">
      <c r="C124" s="72"/>
      <c r="F124" s="72"/>
      <c r="I124" s="72"/>
      <c r="L124" s="72"/>
      <c r="O124" s="72"/>
    </row>
    <row r="125" spans="3:15">
      <c r="C125" s="72"/>
      <c r="F125" s="72"/>
      <c r="I125" s="72"/>
      <c r="L125" s="72"/>
      <c r="O125" s="72"/>
    </row>
    <row r="126" spans="3:15">
      <c r="C126" s="72"/>
      <c r="F126" s="72"/>
      <c r="I126" s="72"/>
      <c r="L126" s="72"/>
      <c r="O126" s="72"/>
    </row>
    <row r="127" spans="3:15">
      <c r="C127" s="72"/>
      <c r="F127" s="72"/>
      <c r="I127" s="72"/>
      <c r="L127" s="72"/>
      <c r="O127" s="72"/>
    </row>
    <row r="130" spans="3:15">
      <c r="C130" s="72"/>
      <c r="F130" s="72"/>
      <c r="I130" s="72"/>
      <c r="L130" s="72"/>
      <c r="O130" s="72"/>
    </row>
    <row r="131" spans="3:15">
      <c r="C131" s="72"/>
      <c r="F131" s="72"/>
      <c r="I131" s="72"/>
      <c r="L131" s="72"/>
      <c r="O131" s="72"/>
    </row>
    <row r="132" spans="3:15">
      <c r="C132" s="72"/>
      <c r="F132" s="72"/>
      <c r="I132" s="72"/>
      <c r="L132" s="72"/>
      <c r="O132" s="72"/>
    </row>
    <row r="133" spans="3:15">
      <c r="C133" s="72"/>
      <c r="F133" s="72"/>
      <c r="I133" s="72"/>
      <c r="L133" s="72"/>
      <c r="O133" s="72"/>
    </row>
    <row r="134" spans="3:15">
      <c r="C134" s="72"/>
      <c r="F134" s="72"/>
      <c r="I134" s="72"/>
      <c r="L134" s="72"/>
      <c r="O134" s="72"/>
    </row>
    <row r="135" spans="3:15">
      <c r="C135" s="72"/>
      <c r="F135" s="72"/>
      <c r="I135" s="72"/>
      <c r="L135" s="72"/>
      <c r="O135" s="72"/>
    </row>
    <row r="136" spans="3:15">
      <c r="C136" s="72"/>
      <c r="F136" s="72"/>
      <c r="I136" s="72"/>
      <c r="L136" s="72"/>
      <c r="O136" s="72"/>
    </row>
    <row r="137" spans="3:15">
      <c r="C137" s="72"/>
      <c r="F137" s="72"/>
      <c r="I137" s="72"/>
      <c r="L137" s="72"/>
      <c r="O137" s="72"/>
    </row>
    <row r="138" spans="3:15">
      <c r="C138" s="72"/>
      <c r="F138" s="72"/>
      <c r="I138" s="72"/>
      <c r="L138" s="72"/>
      <c r="O138" s="72"/>
    </row>
    <row r="139" spans="3:15">
      <c r="C139" s="72"/>
      <c r="F139" s="72"/>
      <c r="I139" s="72"/>
      <c r="L139" s="72"/>
      <c r="O139" s="72"/>
    </row>
  </sheetData>
  <mergeCells count="15">
    <mergeCell ref="A1:O1"/>
    <mergeCell ref="B3:C3"/>
    <mergeCell ref="E3:F3"/>
    <mergeCell ref="H3:I3"/>
    <mergeCell ref="K3:L3"/>
    <mergeCell ref="N3:O3"/>
    <mergeCell ref="B17:C17"/>
    <mergeCell ref="E17:F17"/>
    <mergeCell ref="H17:I17"/>
    <mergeCell ref="K17:L17"/>
    <mergeCell ref="N17:O17"/>
    <mergeCell ref="E29:F29"/>
    <mergeCell ref="H29:I29"/>
    <mergeCell ref="K29:L29"/>
    <mergeCell ref="N29:O2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9"/>
  <sheetViews>
    <sheetView showGridLines="0" workbookViewId="0">
      <selection activeCell="E8" sqref="E8"/>
    </sheetView>
  </sheetViews>
  <sheetFormatPr defaultColWidth="11.5" defaultRowHeight="13.5" outlineLevelCol="4"/>
  <cols>
    <col min="1" max="1" width="2.5" style="72" customWidth="1"/>
    <col min="2" max="2" width="11.5" style="72" customWidth="1"/>
    <col min="3" max="3" width="11.5" style="73" customWidth="1"/>
    <col min="4" max="4" width="26.6666666666667" style="72" customWidth="1"/>
    <col min="5" max="5" width="11.5" style="72" customWidth="1"/>
    <col min="6" max="16384" width="11.5" style="72"/>
  </cols>
  <sheetData>
    <row r="1" spans="1:5">
      <c r="A1" s="74" t="s">
        <v>56</v>
      </c>
      <c r="B1" s="74"/>
      <c r="C1" s="74"/>
      <c r="D1" s="74"/>
      <c r="E1" s="74"/>
    </row>
    <row r="3" spans="3:4">
      <c r="C3" s="75"/>
      <c r="D3" s="75"/>
    </row>
    <row r="4" spans="3:4">
      <c r="C4" s="76"/>
      <c r="D4" s="77"/>
    </row>
    <row r="5" spans="3:4">
      <c r="C5" s="76"/>
      <c r="D5" s="77"/>
    </row>
    <row r="6" spans="3:4">
      <c r="C6" s="76"/>
      <c r="D6" s="77"/>
    </row>
    <row r="7" spans="3:4">
      <c r="C7" s="71"/>
      <c r="D7" s="77"/>
    </row>
    <row r="8" spans="3:4">
      <c r="C8" s="71"/>
      <c r="D8" s="77"/>
    </row>
    <row r="9" spans="3:4">
      <c r="C9" s="71"/>
      <c r="D9" s="77"/>
    </row>
    <row r="10" spans="3:4">
      <c r="C10" s="76"/>
      <c r="D10" s="78"/>
    </row>
    <row r="11" spans="3:4">
      <c r="C11" s="72"/>
      <c r="D11" s="78"/>
    </row>
    <row r="12" spans="2:5">
      <c r="B12" s="79"/>
      <c r="C12" s="78"/>
      <c r="E12" s="79"/>
    </row>
    <row r="13" s="71" customFormat="1" spans="3:3">
      <c r="C13" s="78"/>
    </row>
    <row r="14" s="71" customFormat="1" spans="3:3">
      <c r="C14" s="77"/>
    </row>
    <row r="15" s="71" customFormat="1" spans="3:3">
      <c r="C15" s="77"/>
    </row>
    <row r="16" spans="3:4">
      <c r="C16" s="80" t="s">
        <v>57</v>
      </c>
      <c r="D16" s="80"/>
    </row>
    <row r="17" spans="3:4">
      <c r="C17" s="81"/>
      <c r="D17" s="82">
        <v>10000</v>
      </c>
    </row>
    <row r="18" spans="3:4">
      <c r="C18" s="83"/>
      <c r="D18" s="84">
        <v>1200</v>
      </c>
    </row>
    <row r="19" spans="3:4">
      <c r="C19" s="85"/>
      <c r="D19" s="84">
        <v>6000</v>
      </c>
    </row>
    <row r="20" spans="3:4">
      <c r="C20" s="85"/>
      <c r="D20" s="86">
        <v>2400</v>
      </c>
    </row>
    <row r="21" spans="3:4">
      <c r="C21" s="85"/>
      <c r="D21" s="86">
        <v>5600</v>
      </c>
    </row>
    <row r="22" spans="3:4">
      <c r="C22" s="85"/>
      <c r="D22" s="73">
        <v>10000</v>
      </c>
    </row>
    <row r="23" spans="3:4">
      <c r="C23" s="87">
        <f>SUM(C17:C22)</f>
        <v>0</v>
      </c>
      <c r="D23" s="88">
        <f>SUM(D17:D22)</f>
        <v>35200</v>
      </c>
    </row>
    <row r="24" spans="3:4">
      <c r="C24" s="79"/>
      <c r="D24" s="84">
        <f>D23-C23</f>
        <v>35200</v>
      </c>
    </row>
    <row r="25" spans="3:4">
      <c r="C25" s="72"/>
      <c r="D25" s="84"/>
    </row>
    <row r="26" spans="3:4">
      <c r="C26" s="72"/>
      <c r="D26" s="84"/>
    </row>
    <row r="27" spans="3:4">
      <c r="C27" s="72"/>
      <c r="D27" s="73"/>
    </row>
    <row r="28" spans="3:4">
      <c r="C28" s="72"/>
      <c r="D28" s="73"/>
    </row>
    <row r="29" spans="3:4">
      <c r="C29" s="72"/>
      <c r="D29" s="73"/>
    </row>
    <row r="36" spans="3:3">
      <c r="C36" s="72"/>
    </row>
    <row r="39" spans="3:3">
      <c r="C39" s="72"/>
    </row>
    <row r="40" spans="3:3">
      <c r="C40" s="72"/>
    </row>
    <row r="41" spans="3:3">
      <c r="C41" s="72"/>
    </row>
    <row r="42" spans="3:3">
      <c r="C42" s="72"/>
    </row>
    <row r="43" spans="3:3">
      <c r="C43" s="72"/>
    </row>
    <row r="44" spans="3:3">
      <c r="C44" s="72"/>
    </row>
    <row r="45" spans="3:3">
      <c r="C45" s="72"/>
    </row>
    <row r="46" spans="3:3">
      <c r="C46" s="72"/>
    </row>
    <row r="47" spans="3:3">
      <c r="C47" s="72"/>
    </row>
    <row r="48" spans="3:3">
      <c r="C48" s="72"/>
    </row>
    <row r="51" spans="3:3">
      <c r="C51" s="72"/>
    </row>
    <row r="52" spans="3:3">
      <c r="C52" s="72"/>
    </row>
    <row r="53" spans="3:3">
      <c r="C53" s="72"/>
    </row>
    <row r="54" spans="3:3">
      <c r="C54" s="72"/>
    </row>
    <row r="55" spans="3:3">
      <c r="C55" s="72"/>
    </row>
    <row r="56" spans="3:3">
      <c r="C56" s="72"/>
    </row>
    <row r="57" spans="3:3">
      <c r="C57" s="72"/>
    </row>
    <row r="58" spans="3:3">
      <c r="C58" s="72"/>
    </row>
    <row r="59" spans="3:3">
      <c r="C59" s="72"/>
    </row>
    <row r="60" spans="3:3">
      <c r="C60" s="72"/>
    </row>
    <row r="62" spans="3:3">
      <c r="C62" s="72"/>
    </row>
    <row r="63" spans="3:3">
      <c r="C63" s="72"/>
    </row>
    <row r="64" spans="3:3">
      <c r="C64" s="72"/>
    </row>
    <row r="65" spans="3:3">
      <c r="C65" s="72"/>
    </row>
    <row r="66" spans="3:3">
      <c r="C66" s="72"/>
    </row>
    <row r="67" spans="3:3">
      <c r="C67" s="72"/>
    </row>
    <row r="68" spans="3:3">
      <c r="C68" s="72"/>
    </row>
    <row r="69" spans="3:3">
      <c r="C69" s="72"/>
    </row>
    <row r="70" spans="3:3">
      <c r="C70" s="72"/>
    </row>
    <row r="71" spans="3:3">
      <c r="C71" s="72"/>
    </row>
    <row r="73" spans="3:3">
      <c r="C73" s="72"/>
    </row>
    <row r="74" spans="3:3">
      <c r="C74" s="72"/>
    </row>
    <row r="75" spans="3:3">
      <c r="C75" s="72"/>
    </row>
    <row r="76" spans="3:3">
      <c r="C76" s="72"/>
    </row>
    <row r="77" spans="3:3">
      <c r="C77" s="72"/>
    </row>
    <row r="78" spans="3:3">
      <c r="C78" s="72"/>
    </row>
    <row r="79" spans="3:3">
      <c r="C79" s="72"/>
    </row>
    <row r="80" spans="3:3">
      <c r="C80" s="72"/>
    </row>
    <row r="81" spans="3:3">
      <c r="C81" s="72"/>
    </row>
    <row r="82" spans="3:3">
      <c r="C82" s="72"/>
    </row>
    <row r="85" spans="3:3">
      <c r="C85" s="72"/>
    </row>
    <row r="86" spans="3:3">
      <c r="C86" s="72"/>
    </row>
    <row r="87" spans="3:3">
      <c r="C87" s="72"/>
    </row>
    <row r="88" spans="3:3">
      <c r="C88" s="72"/>
    </row>
    <row r="89" spans="3:3">
      <c r="C89" s="72"/>
    </row>
    <row r="90" spans="3:3">
      <c r="C90" s="72"/>
    </row>
    <row r="91" spans="3:3">
      <c r="C91" s="72"/>
    </row>
    <row r="92" spans="3:3">
      <c r="C92" s="72"/>
    </row>
    <row r="93" spans="3:3">
      <c r="C93" s="72"/>
    </row>
    <row r="94" spans="3:3">
      <c r="C94" s="72"/>
    </row>
    <row r="97" spans="3:3">
      <c r="C97" s="72"/>
    </row>
    <row r="98" spans="3:3">
      <c r="C98" s="72"/>
    </row>
    <row r="99" spans="3:3">
      <c r="C99" s="72"/>
    </row>
    <row r="100" spans="3:3">
      <c r="C100" s="72"/>
    </row>
    <row r="101" spans="3:3">
      <c r="C101" s="72"/>
    </row>
    <row r="102" spans="3:3">
      <c r="C102" s="72"/>
    </row>
    <row r="103" spans="3:3">
      <c r="C103" s="72"/>
    </row>
    <row r="104" spans="3:3">
      <c r="C104" s="72"/>
    </row>
    <row r="105" spans="3:3">
      <c r="C105" s="72"/>
    </row>
    <row r="106" spans="3:3">
      <c r="C106" s="72"/>
    </row>
    <row r="108" spans="3:3">
      <c r="C108" s="72"/>
    </row>
    <row r="109" spans="3:3">
      <c r="C109" s="72"/>
    </row>
    <row r="110" spans="3:3">
      <c r="C110" s="72"/>
    </row>
    <row r="111" spans="3:3">
      <c r="C111" s="72"/>
    </row>
    <row r="112" spans="3:3">
      <c r="C112" s="72"/>
    </row>
    <row r="113" spans="3:3">
      <c r="C113" s="72"/>
    </row>
    <row r="114" spans="3:3">
      <c r="C114" s="72"/>
    </row>
    <row r="115" spans="3:3">
      <c r="C115" s="72"/>
    </row>
    <row r="116" spans="3:3">
      <c r="C116" s="72"/>
    </row>
    <row r="117" spans="3:3">
      <c r="C117" s="72"/>
    </row>
    <row r="120" spans="3:3">
      <c r="C120" s="72"/>
    </row>
    <row r="121" spans="3:3">
      <c r="C121" s="72"/>
    </row>
    <row r="122" spans="3:3">
      <c r="C122" s="72"/>
    </row>
    <row r="123" spans="3:3">
      <c r="C123" s="72"/>
    </row>
    <row r="124" spans="3:3">
      <c r="C124" s="72"/>
    </row>
    <row r="125" spans="3:3">
      <c r="C125" s="72"/>
    </row>
    <row r="126" spans="3:3">
      <c r="C126" s="72"/>
    </row>
    <row r="127" spans="3:3">
      <c r="C127" s="72"/>
    </row>
    <row r="128" spans="3:3">
      <c r="C128" s="72"/>
    </row>
    <row r="129" spans="3:3">
      <c r="C129" s="72"/>
    </row>
  </sheetData>
  <mergeCells count="3">
    <mergeCell ref="A1:E1"/>
    <mergeCell ref="C3:D3"/>
    <mergeCell ref="C16:D1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6"/>
  <sheetViews>
    <sheetView zoomScale="70" zoomScaleNormal="70" workbookViewId="0">
      <selection activeCell="E12" sqref="E12"/>
    </sheetView>
  </sheetViews>
  <sheetFormatPr defaultColWidth="11" defaultRowHeight="16.5"/>
  <cols>
    <col min="1" max="1" width="10.8333333333333" style="41"/>
    <col min="2" max="2" width="41.6666666666667" style="41" customWidth="1"/>
    <col min="3" max="3" width="32.1666666666667" style="41" customWidth="1"/>
    <col min="4" max="4" width="23.6666666666667" style="41" customWidth="1"/>
    <col min="5" max="6" width="21.3333333333333" style="43" customWidth="1"/>
    <col min="7" max="16384" width="10.8333333333333" style="41"/>
  </cols>
  <sheetData>
    <row r="1" ht="17.25" spans="2:5">
      <c r="B1" s="44"/>
      <c r="C1" s="44"/>
      <c r="D1" s="44"/>
      <c r="E1" s="44"/>
    </row>
    <row r="2" ht="26.25" spans="2:10">
      <c r="B2" s="11" t="s">
        <v>0</v>
      </c>
      <c r="C2" s="12"/>
      <c r="D2" s="12"/>
      <c r="E2" s="24"/>
      <c r="F2" s="61"/>
      <c r="G2" s="61"/>
      <c r="H2" s="61"/>
      <c r="I2" s="61"/>
      <c r="J2" s="61"/>
    </row>
    <row r="3" ht="26.25" spans="2:6">
      <c r="B3" s="13" t="s">
        <v>58</v>
      </c>
      <c r="C3" s="14"/>
      <c r="D3" s="14"/>
      <c r="E3" s="25"/>
      <c r="F3" s="61"/>
    </row>
    <row r="4" ht="26.25" spans="2:6">
      <c r="B4" s="15">
        <v>43770</v>
      </c>
      <c r="C4" s="16"/>
      <c r="D4" s="16"/>
      <c r="E4" s="26"/>
      <c r="F4" s="62"/>
    </row>
    <row r="5" ht="17.25" spans="2:6">
      <c r="B5" s="17"/>
      <c r="C5" s="18"/>
      <c r="D5" s="18"/>
      <c r="E5" s="27"/>
      <c r="F5" s="64"/>
    </row>
    <row r="6" ht="26.25" spans="2:6">
      <c r="B6" s="19" t="s">
        <v>6</v>
      </c>
      <c r="C6" s="20" t="s">
        <v>59</v>
      </c>
      <c r="D6" s="21" t="s">
        <v>9</v>
      </c>
      <c r="E6" s="28" t="s">
        <v>10</v>
      </c>
      <c r="F6" s="41"/>
    </row>
    <row r="7" ht="26.25" spans="2:6">
      <c r="B7" s="4" t="s">
        <v>14</v>
      </c>
      <c r="C7" s="22"/>
      <c r="D7" s="5">
        <f>'LIBRO MAYOR'!B14</f>
        <v>64052.72</v>
      </c>
      <c r="E7" s="6"/>
      <c r="F7" s="41"/>
    </row>
    <row r="8" ht="26.25" spans="2:6">
      <c r="B8" s="4" t="s">
        <v>18</v>
      </c>
      <c r="C8" s="22"/>
      <c r="D8" s="5">
        <f>'LIBRO MAYOR'!H12</f>
        <v>35200</v>
      </c>
      <c r="E8" s="6"/>
      <c r="F8" s="41"/>
    </row>
    <row r="9" ht="26.25" spans="2:6">
      <c r="B9" s="4" t="s">
        <v>22</v>
      </c>
      <c r="C9" s="22"/>
      <c r="D9" s="5"/>
      <c r="E9" s="6">
        <f>'LIBRO MAYOR'!L11</f>
        <v>25092.68</v>
      </c>
      <c r="F9" s="41"/>
    </row>
    <row r="10" ht="26.25" spans="2:6">
      <c r="B10" s="4" t="s">
        <v>26</v>
      </c>
      <c r="C10" s="22"/>
      <c r="D10" s="5">
        <f>'LIBRO MAYOR'!B24</f>
        <v>-13734.88</v>
      </c>
      <c r="E10" s="6"/>
      <c r="F10" s="41"/>
    </row>
    <row r="11" ht="26.25" spans="2:6">
      <c r="B11" s="4" t="s">
        <v>41</v>
      </c>
      <c r="C11" s="22"/>
      <c r="D11" s="5"/>
      <c r="E11" s="6">
        <f>'LIBRO MAYOR'!L23</f>
        <v>18897.86</v>
      </c>
      <c r="F11" s="41"/>
    </row>
    <row r="12" ht="26.25" spans="2:6">
      <c r="B12" s="4" t="s">
        <v>15</v>
      </c>
      <c r="C12" s="22"/>
      <c r="D12" s="5">
        <f>'LIBRO MAYOR'!E24</f>
        <v>-4844.7</v>
      </c>
      <c r="E12" s="6"/>
      <c r="F12" s="41"/>
    </row>
    <row r="13" ht="26.25" spans="2:6">
      <c r="B13" s="4" t="s">
        <v>37</v>
      </c>
      <c r="C13" s="22"/>
      <c r="D13" s="5">
        <f>'LIBRO MAYOR'!H24</f>
        <v>-1482.6</v>
      </c>
      <c r="E13" s="6"/>
      <c r="F13" s="41"/>
    </row>
    <row r="14" ht="26.25" spans="2:6">
      <c r="B14" s="4" t="s">
        <v>19</v>
      </c>
      <c r="C14" s="22"/>
      <c r="D14" s="5"/>
      <c r="E14" s="6">
        <f>'LIBRO MAYOR'!F12</f>
        <v>35200</v>
      </c>
      <c r="F14" s="41"/>
    </row>
    <row r="15" ht="27" spans="2:6">
      <c r="B15" s="7"/>
      <c r="C15" s="23"/>
      <c r="D15" s="8">
        <f>SUM(D7:D14)</f>
        <v>79190.54</v>
      </c>
      <c r="E15" s="9">
        <f>SUM(E7:E14)</f>
        <v>79190.54</v>
      </c>
      <c r="F15" s="41"/>
    </row>
    <row r="16" ht="26.25" spans="2:6">
      <c r="B16" s="14"/>
      <c r="C16" s="14"/>
      <c r="D16" s="70"/>
      <c r="E16" s="70"/>
      <c r="F16" s="41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3"/>
  <sheetViews>
    <sheetView topLeftCell="A3" workbookViewId="0">
      <selection activeCell="B19" sqref="B19"/>
    </sheetView>
  </sheetViews>
  <sheetFormatPr defaultColWidth="11" defaultRowHeight="16.5" outlineLevelCol="5"/>
  <cols>
    <col min="1" max="1" width="10.8333333333333" style="41"/>
    <col min="2" max="2" width="51.3333333333333" style="41" customWidth="1"/>
    <col min="3" max="3" width="41.6666666666667" style="42" customWidth="1"/>
    <col min="4" max="4" width="23.6666666666667" style="42" customWidth="1"/>
    <col min="5" max="5" width="21.3333333333333" style="42" customWidth="1"/>
    <col min="6" max="6" width="21.3333333333333" style="43" customWidth="1"/>
    <col min="7" max="16384" width="10.8333333333333" style="41"/>
  </cols>
  <sheetData>
    <row r="1" ht="17.25" spans="2:5">
      <c r="B1" s="44"/>
      <c r="C1" s="44"/>
      <c r="D1" s="44"/>
      <c r="E1" s="44"/>
    </row>
    <row r="2" ht="26.25" spans="2:6">
      <c r="B2" s="11" t="s">
        <v>0</v>
      </c>
      <c r="C2" s="12"/>
      <c r="D2" s="12"/>
      <c r="E2" s="24"/>
      <c r="F2" s="61"/>
    </row>
    <row r="3" ht="26.25" spans="2:6">
      <c r="B3" s="13" t="s">
        <v>60</v>
      </c>
      <c r="C3" s="14"/>
      <c r="D3" s="14"/>
      <c r="E3" s="25"/>
      <c r="F3" s="61"/>
    </row>
    <row r="4" ht="26.25" spans="2:6">
      <c r="B4" s="15">
        <v>43770</v>
      </c>
      <c r="C4" s="16"/>
      <c r="D4" s="16"/>
      <c r="E4" s="26"/>
      <c r="F4" s="62"/>
    </row>
    <row r="5" ht="17.25" spans="2:6">
      <c r="B5" s="45"/>
      <c r="E5" s="63"/>
      <c r="F5" s="64"/>
    </row>
    <row r="6" ht="26.25" spans="2:6">
      <c r="B6" s="19" t="s">
        <v>61</v>
      </c>
      <c r="C6" s="46"/>
      <c r="D6" s="46"/>
      <c r="E6" s="65"/>
      <c r="F6" s="41"/>
    </row>
    <row r="7" ht="24.75" spans="2:6">
      <c r="B7" s="47" t="s">
        <v>19</v>
      </c>
      <c r="C7" s="48">
        <f>'BALANZA DE COMPROBACION'!E14</f>
        <v>35200</v>
      </c>
      <c r="D7" s="48"/>
      <c r="E7" s="66"/>
      <c r="F7" s="41"/>
    </row>
    <row r="8" ht="26.25" spans="2:6">
      <c r="B8" s="49" t="s">
        <v>62</v>
      </c>
      <c r="C8" s="50"/>
      <c r="D8" s="50">
        <f>C7</f>
        <v>35200</v>
      </c>
      <c r="E8" s="66"/>
      <c r="F8" s="41"/>
    </row>
    <row r="9" ht="25.5" spans="2:6">
      <c r="B9" s="51" t="s">
        <v>63</v>
      </c>
      <c r="C9" s="48"/>
      <c r="D9" s="48"/>
      <c r="E9" s="66"/>
      <c r="F9" s="41"/>
    </row>
    <row r="10" ht="26.25" spans="2:6">
      <c r="B10" s="19" t="s">
        <v>64</v>
      </c>
      <c r="C10" s="48"/>
      <c r="D10" s="48"/>
      <c r="E10" s="66"/>
      <c r="F10" s="41"/>
    </row>
    <row r="11" ht="27" spans="2:6">
      <c r="B11" s="52"/>
      <c r="C11" s="53">
        <f>'LIBRO MAYOR'!F58</f>
        <v>0</v>
      </c>
      <c r="D11" s="54">
        <f>C11</f>
        <v>0</v>
      </c>
      <c r="E11" s="66"/>
      <c r="F11" s="41"/>
    </row>
    <row r="12" ht="26.25" spans="2:6">
      <c r="B12" s="19" t="s">
        <v>65</v>
      </c>
      <c r="C12" s="48"/>
      <c r="D12" s="48"/>
      <c r="E12" s="66"/>
      <c r="F12" s="41"/>
    </row>
    <row r="13" ht="24.75" spans="2:6">
      <c r="B13" s="55" t="s">
        <v>22</v>
      </c>
      <c r="C13" s="48">
        <f>'BALANZA DE COMPROBACION'!E9</f>
        <v>25092.68</v>
      </c>
      <c r="D13" s="56"/>
      <c r="E13" s="66"/>
      <c r="F13" s="41"/>
    </row>
    <row r="14" ht="24.75" spans="2:6">
      <c r="B14" s="55" t="s">
        <v>37</v>
      </c>
      <c r="C14" s="48">
        <f>-'BALANZA DE COMPROBACION'!D13</f>
        <v>1482.6</v>
      </c>
      <c r="D14" s="56"/>
      <c r="E14" s="66"/>
      <c r="F14" s="41"/>
    </row>
    <row r="15" ht="24.75" spans="2:6">
      <c r="B15" s="55" t="s">
        <v>26</v>
      </c>
      <c r="C15" s="57">
        <f>-'BALANZA DE COMPROBACION'!D10</f>
        <v>13734.88</v>
      </c>
      <c r="D15" s="56"/>
      <c r="E15" s="66"/>
      <c r="F15" s="41"/>
    </row>
    <row r="16" ht="26.25" spans="2:6">
      <c r="B16" s="49" t="s">
        <v>62</v>
      </c>
      <c r="C16" s="48"/>
      <c r="D16" s="50">
        <f>SUM(C13:C15)</f>
        <v>40310.16</v>
      </c>
      <c r="E16" s="67"/>
      <c r="F16" s="41"/>
    </row>
    <row r="17" ht="26.25" spans="2:6">
      <c r="B17" s="49"/>
      <c r="C17" s="48"/>
      <c r="D17" s="48"/>
      <c r="E17" s="66"/>
      <c r="F17" s="41"/>
    </row>
    <row r="18" ht="26.25" spans="2:6">
      <c r="B18" s="52" t="s">
        <v>66</v>
      </c>
      <c r="C18" s="48"/>
      <c r="D18" s="48"/>
      <c r="E18" s="68">
        <f>D8-D11-D16</f>
        <v>-5110.16</v>
      </c>
      <c r="F18" s="41"/>
    </row>
    <row r="19" ht="26.25" spans="2:6">
      <c r="B19" s="52"/>
      <c r="C19" s="48"/>
      <c r="D19" s="48"/>
      <c r="E19" s="66"/>
      <c r="F19" s="41"/>
    </row>
    <row r="20" ht="26.25" spans="2:6">
      <c r="B20" s="52" t="s">
        <v>67</v>
      </c>
      <c r="C20" s="48"/>
      <c r="D20" s="48"/>
      <c r="E20" s="66">
        <v>0</v>
      </c>
      <c r="F20" s="41"/>
    </row>
    <row r="21" ht="27" spans="2:6">
      <c r="B21" s="58"/>
      <c r="C21" s="48"/>
      <c r="D21" s="48"/>
      <c r="E21" s="66"/>
      <c r="F21" s="41"/>
    </row>
    <row r="22" ht="27" spans="2:6">
      <c r="B22" s="59" t="s">
        <v>68</v>
      </c>
      <c r="C22" s="60"/>
      <c r="D22" s="60"/>
      <c r="E22" s="69">
        <f>E18-E20</f>
        <v>-5110.16</v>
      </c>
      <c r="F22" s="41"/>
    </row>
    <row r="23" ht="26.25" spans="2:6">
      <c r="B23" s="14"/>
      <c r="C23" s="50"/>
      <c r="D23" s="50"/>
      <c r="E23" s="50"/>
      <c r="F23" s="41"/>
    </row>
  </sheetData>
  <mergeCells count="4">
    <mergeCell ref="B1:E1"/>
    <mergeCell ref="B2:E2"/>
    <mergeCell ref="B3:E3"/>
    <mergeCell ref="B4:E4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showGridLines="0" workbookViewId="0">
      <selection activeCell="E10" sqref="E10"/>
    </sheetView>
  </sheetViews>
  <sheetFormatPr defaultColWidth="8.8" defaultRowHeight="16.5" outlineLevelRow="7" outlineLevelCol="6"/>
  <cols>
    <col min="3" max="3" width="13.1" customWidth="1"/>
    <col min="4" max="4" width="16" customWidth="1"/>
    <col min="5" max="5" width="20" customWidth="1"/>
  </cols>
  <sheetData>
    <row r="1" ht="17.25" spans="1:1">
      <c r="A1" s="29"/>
    </row>
    <row r="2" spans="1:7">
      <c r="A2" s="29"/>
      <c r="C2" s="30" t="s">
        <v>69</v>
      </c>
      <c r="D2" s="30"/>
      <c r="E2" s="30"/>
      <c r="F2" s="30"/>
      <c r="G2" s="30"/>
    </row>
    <row r="3" spans="3:7">
      <c r="C3" s="31" t="s">
        <v>70</v>
      </c>
      <c r="D3" s="31" t="s">
        <v>71</v>
      </c>
      <c r="E3" s="31" t="s">
        <v>72</v>
      </c>
      <c r="F3" s="30" t="s">
        <v>73</v>
      </c>
      <c r="G3" s="30"/>
    </row>
    <row r="4" spans="3:7">
      <c r="C4" s="32">
        <v>600000</v>
      </c>
      <c r="D4" s="33">
        <v>20</v>
      </c>
      <c r="E4" s="32">
        <f>C4/(D4)</f>
        <v>30000</v>
      </c>
      <c r="F4" s="37">
        <f>E4/12</f>
        <v>2500</v>
      </c>
      <c r="G4" s="38"/>
    </row>
    <row r="5" spans="3:5">
      <c r="C5" s="34"/>
      <c r="D5" s="35"/>
      <c r="E5" s="34"/>
    </row>
    <row r="6" spans="3:7">
      <c r="C6" s="36" t="s">
        <v>74</v>
      </c>
      <c r="D6" s="36"/>
      <c r="E6" s="36"/>
      <c r="F6" s="36"/>
      <c r="G6" s="36"/>
    </row>
    <row r="7" spans="3:7">
      <c r="C7" s="31" t="s">
        <v>70</v>
      </c>
      <c r="D7" s="31" t="s">
        <v>71</v>
      </c>
      <c r="E7" s="31" t="s">
        <v>72</v>
      </c>
      <c r="F7" s="39" t="s">
        <v>73</v>
      </c>
      <c r="G7" s="40"/>
    </row>
    <row r="8" spans="3:7">
      <c r="C8" s="32">
        <f>55000*36</f>
        <v>1980000</v>
      </c>
      <c r="D8" s="33">
        <v>15</v>
      </c>
      <c r="E8" s="32">
        <f>C8/(D8)</f>
        <v>132000</v>
      </c>
      <c r="F8" s="37">
        <f>E8/12</f>
        <v>11000</v>
      </c>
      <c r="G8" s="38"/>
    </row>
  </sheetData>
  <mergeCells count="6">
    <mergeCell ref="C2:G2"/>
    <mergeCell ref="F3:G3"/>
    <mergeCell ref="F4:G4"/>
    <mergeCell ref="C6:G6"/>
    <mergeCell ref="F7:G7"/>
    <mergeCell ref="F8:G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0"/>
  <sheetViews>
    <sheetView showGridLines="0" workbookViewId="0">
      <selection activeCell="D14" sqref="D14"/>
    </sheetView>
  </sheetViews>
  <sheetFormatPr defaultColWidth="8.8" defaultRowHeight="16.5" outlineLevelCol="4"/>
  <cols>
    <col min="2" max="2" width="45.1" customWidth="1"/>
    <col min="3" max="3" width="9.9" customWidth="1"/>
    <col min="4" max="5" width="16" customWidth="1"/>
  </cols>
  <sheetData>
    <row r="2" ht="17.25"/>
    <row r="3" ht="26.25" spans="2:5">
      <c r="B3" s="11" t="s">
        <v>0</v>
      </c>
      <c r="C3" s="12"/>
      <c r="D3" s="12"/>
      <c r="E3" s="24"/>
    </row>
    <row r="4" ht="26.25" spans="2:5">
      <c r="B4" s="13" t="s">
        <v>58</v>
      </c>
      <c r="C4" s="14"/>
      <c r="D4" s="14"/>
      <c r="E4" s="25"/>
    </row>
    <row r="5" ht="26.25" spans="2:5">
      <c r="B5" s="15">
        <v>43770</v>
      </c>
      <c r="C5" s="16"/>
      <c r="D5" s="16"/>
      <c r="E5" s="26"/>
    </row>
    <row r="6" ht="17.25" spans="2:5">
      <c r="B6" s="17"/>
      <c r="C6" s="18"/>
      <c r="D6" s="18"/>
      <c r="E6" s="27"/>
    </row>
    <row r="7" ht="26.25" spans="2:5">
      <c r="B7" s="19" t="s">
        <v>6</v>
      </c>
      <c r="C7" s="20" t="s">
        <v>59</v>
      </c>
      <c r="D7" s="21" t="s">
        <v>9</v>
      </c>
      <c r="E7" s="28" t="s">
        <v>10</v>
      </c>
    </row>
    <row r="8" ht="26.25" spans="2:5">
      <c r="B8" s="4" t="s">
        <v>14</v>
      </c>
      <c r="C8" s="22"/>
      <c r="D8" s="5">
        <f>'BALANZA DE COMPROBACION'!D7</f>
        <v>64052.72</v>
      </c>
      <c r="E8" s="6"/>
    </row>
    <row r="9" ht="26.25" spans="2:5">
      <c r="B9" s="4" t="s">
        <v>75</v>
      </c>
      <c r="C9" s="22"/>
      <c r="D9" s="5"/>
      <c r="E9" s="6">
        <f>'ASIENTO DE AJUSTE'!F8</f>
        <v>11000</v>
      </c>
    </row>
    <row r="10" ht="26.25" spans="2:5">
      <c r="B10" s="4" t="s">
        <v>76</v>
      </c>
      <c r="C10" s="22"/>
      <c r="D10" s="5"/>
      <c r="E10" s="6">
        <f>'ASIENTO DE AJUSTE'!F4</f>
        <v>2500</v>
      </c>
    </row>
    <row r="11" ht="26.25" spans="2:5">
      <c r="B11" s="4" t="s">
        <v>18</v>
      </c>
      <c r="C11" s="22"/>
      <c r="D11" s="5">
        <f>'BALANZA DE COMPROBACION'!D8</f>
        <v>35200</v>
      </c>
      <c r="E11" s="6"/>
    </row>
    <row r="12" ht="26.25" spans="2:5">
      <c r="B12" s="4" t="s">
        <v>22</v>
      </c>
      <c r="C12" s="22"/>
      <c r="D12" s="5"/>
      <c r="E12" s="6">
        <f>'BALANZA DE COMPROBACION'!E9</f>
        <v>25092.68</v>
      </c>
    </row>
    <row r="13" ht="26.25" spans="2:5">
      <c r="B13" s="4" t="s">
        <v>26</v>
      </c>
      <c r="C13" s="22"/>
      <c r="D13" s="5">
        <f>'BALANZA DE COMPROBACION'!D10</f>
        <v>-13734.88</v>
      </c>
      <c r="E13" s="6"/>
    </row>
    <row r="14" ht="26.25" spans="2:5">
      <c r="B14" s="4" t="s">
        <v>41</v>
      </c>
      <c r="C14" s="22"/>
      <c r="D14" s="5"/>
      <c r="E14" s="6">
        <f>'BALANZA DE COMPROBACION'!E11</f>
        <v>18897.86</v>
      </c>
    </row>
    <row r="15" ht="26.25" spans="2:5">
      <c r="B15" s="4" t="s">
        <v>15</v>
      </c>
      <c r="C15" s="22"/>
      <c r="D15" s="5">
        <f>'BALANZA DE COMPROBACION'!D12</f>
        <v>-4844.7</v>
      </c>
      <c r="E15" s="6"/>
    </row>
    <row r="16" ht="26.25" spans="2:5">
      <c r="B16" s="4" t="s">
        <v>37</v>
      </c>
      <c r="C16" s="22"/>
      <c r="D16" s="5">
        <f>'BALANZA DE COMPROBACION'!D13</f>
        <v>-1482.6</v>
      </c>
      <c r="E16" s="6"/>
    </row>
    <row r="17" ht="26.25" spans="2:5">
      <c r="B17" s="4" t="s">
        <v>77</v>
      </c>
      <c r="C17" s="22"/>
      <c r="D17" s="5">
        <f>'ASIENTO DE AJUSTE'!F8</f>
        <v>11000</v>
      </c>
      <c r="E17" s="6"/>
    </row>
    <row r="18" ht="26.25" spans="2:5">
      <c r="B18" s="4" t="s">
        <v>78</v>
      </c>
      <c r="C18" s="22"/>
      <c r="D18" s="5">
        <f>'ASIENTO DE AJUSTE'!F4</f>
        <v>2500</v>
      </c>
      <c r="E18" s="6"/>
    </row>
    <row r="19" ht="26.25" spans="2:5">
      <c r="B19" s="4" t="s">
        <v>19</v>
      </c>
      <c r="C19" s="22"/>
      <c r="D19" s="5"/>
      <c r="E19" s="6">
        <f>'BALANZA DE COMPROBACION'!E14</f>
        <v>35200</v>
      </c>
    </row>
    <row r="20" ht="27" spans="2:5">
      <c r="B20" s="7"/>
      <c r="C20" s="23"/>
      <c r="D20" s="8">
        <f>SUM(D8:D19)</f>
        <v>92690.54</v>
      </c>
      <c r="E20" s="9">
        <f>SUM(E8:E19)</f>
        <v>92690.54</v>
      </c>
    </row>
  </sheetData>
  <mergeCells count="3">
    <mergeCell ref="B3:E3"/>
    <mergeCell ref="B4:E4"/>
    <mergeCell ref="B5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2"/>
  <sheetViews>
    <sheetView showGridLines="0" tabSelected="1" workbookViewId="0">
      <selection activeCell="F6" sqref="F6"/>
    </sheetView>
  </sheetViews>
  <sheetFormatPr defaultColWidth="8.8" defaultRowHeight="16.5" outlineLevelCol="3"/>
  <cols>
    <col min="2" max="2" width="40.5" customWidth="1"/>
    <col min="3" max="4" width="16" customWidth="1"/>
    <col min="5" max="5" width="9.9" customWidth="1"/>
    <col min="6" max="6" width="17.6" customWidth="1"/>
  </cols>
  <sheetData>
    <row r="2" ht="26.25" spans="2:4">
      <c r="B2" s="1" t="s">
        <v>79</v>
      </c>
      <c r="C2" s="2"/>
      <c r="D2" s="3"/>
    </row>
    <row r="3" ht="26.25" spans="2:4">
      <c r="B3" s="4" t="s">
        <v>14</v>
      </c>
      <c r="C3" s="5">
        <f>'BALANZA COMPROBACION AJUSTA'!D8</f>
        <v>64052.72</v>
      </c>
      <c r="D3" s="6"/>
    </row>
    <row r="4" ht="26.25" spans="2:4">
      <c r="B4" s="4" t="s">
        <v>18</v>
      </c>
      <c r="C4" s="5">
        <f>'BALANZA COMPROBACION AJUSTA'!D11</f>
        <v>35200</v>
      </c>
      <c r="D4" s="6"/>
    </row>
    <row r="5" ht="26.25" spans="2:4">
      <c r="B5" s="4" t="s">
        <v>22</v>
      </c>
      <c r="C5" s="5"/>
      <c r="D5" s="6">
        <f>'BALANZA COMPROBACION AJUSTA'!E12</f>
        <v>25092.68</v>
      </c>
    </row>
    <row r="6" ht="26.25" spans="2:4">
      <c r="B6" s="4" t="s">
        <v>26</v>
      </c>
      <c r="C6" s="5">
        <f>'BALANZA COMPROBACION AJUSTA'!D13</f>
        <v>-13734.88</v>
      </c>
      <c r="D6" s="6"/>
    </row>
    <row r="7" ht="26.25" spans="2:4">
      <c r="B7" s="4" t="s">
        <v>41</v>
      </c>
      <c r="C7" s="5"/>
      <c r="D7" s="6">
        <f>'BALANZA COMPROBACION AJUSTA'!E14</f>
        <v>18897.86</v>
      </c>
    </row>
    <row r="8" ht="26.25" spans="2:4">
      <c r="B8" s="4" t="s">
        <v>15</v>
      </c>
      <c r="C8" s="5">
        <f>'BALANZA COMPROBACION AJUSTA'!D15</f>
        <v>-4844.7</v>
      </c>
      <c r="D8" s="6"/>
    </row>
    <row r="9" ht="26.25" spans="2:4">
      <c r="B9" s="4" t="s">
        <v>37</v>
      </c>
      <c r="C9" s="5">
        <f>'BALANZA COMPROBACION AJUSTA'!D16</f>
        <v>-1482.6</v>
      </c>
      <c r="D9" s="6"/>
    </row>
    <row r="10" ht="26.25" spans="2:4">
      <c r="B10" s="4" t="s">
        <v>19</v>
      </c>
      <c r="C10" s="5"/>
      <c r="D10" s="6">
        <f>'BALANZA COMPROBACION AJUSTA'!E19</f>
        <v>35200</v>
      </c>
    </row>
    <row r="11" ht="27" spans="2:4">
      <c r="B11" s="7"/>
      <c r="C11" s="8">
        <f>SUM(C3:C10)</f>
        <v>79190.54</v>
      </c>
      <c r="D11" s="9">
        <f>SUM(D3:D10)</f>
        <v>79190.54</v>
      </c>
    </row>
    <row r="12" ht="19.5" spans="4:4">
      <c r="D12" s="10">
        <f>C11-D11</f>
        <v>0</v>
      </c>
    </row>
  </sheetData>
  <mergeCells count="1">
    <mergeCell ref="B2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ASIENTOS DIARIO GENERAL</vt:lpstr>
      <vt:lpstr>LIBRO MAYOR</vt:lpstr>
      <vt:lpstr>AUXILIARES</vt:lpstr>
      <vt:lpstr>BALANZA DE COMPROBACION</vt:lpstr>
      <vt:lpstr>ESTADO DE RESULTADOS</vt:lpstr>
      <vt:lpstr>ASIENTO DE AJUSTE</vt:lpstr>
      <vt:lpstr>BALANZA COMPROBACION AJUSTA</vt:lpstr>
      <vt:lpstr>ESTADO DE SITUACION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miguelarch</cp:lastModifiedBy>
  <dcterms:created xsi:type="dcterms:W3CDTF">2020-05-28T05:07:00Z</dcterms:created>
  <dcterms:modified xsi:type="dcterms:W3CDTF">2020-08-15T22:05:18Z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