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\GitHub\MAF105\maf105.github.io\Aulas_MAF105\Aula1\"/>
    </mc:Choice>
  </mc:AlternateContent>
  <bookViews>
    <workbookView xWindow="360" yWindow="120" windowWidth="14355" windowHeight="4680" activeTab="2"/>
  </bookViews>
  <sheets>
    <sheet name="Plan1" sheetId="1" r:id="rId1"/>
    <sheet name="Plan2" sheetId="2" r:id="rId2"/>
    <sheet name="Plan3" sheetId="3" r:id="rId3"/>
  </sheets>
  <calcPr calcId="152511"/>
</workbook>
</file>

<file path=xl/calcChain.xml><?xml version="1.0" encoding="utf-8"?>
<calcChain xmlns="http://schemas.openxmlformats.org/spreadsheetml/2006/main">
  <c r="R15" i="1" l="1"/>
  <c r="R14" i="1"/>
  <c r="R13" i="1"/>
  <c r="R12" i="1"/>
  <c r="R11" i="1"/>
  <c r="R10" i="1"/>
  <c r="Q11" i="1"/>
  <c r="Q12" i="1"/>
  <c r="Q13" i="1"/>
  <c r="Q14" i="1"/>
  <c r="Q15" i="1" s="1"/>
  <c r="Q10" i="1"/>
  <c r="K16" i="1"/>
  <c r="K11" i="1"/>
  <c r="K10" i="1"/>
  <c r="K9" i="1"/>
  <c r="K12" i="1"/>
  <c r="K13" i="1" s="1"/>
  <c r="K14" i="1" s="1"/>
  <c r="K4" i="1"/>
  <c r="K5" i="1"/>
  <c r="K3" i="1"/>
  <c r="K15" i="1" l="1"/>
  <c r="N14" i="1" s="1"/>
  <c r="K6" i="1"/>
  <c r="L3" i="1" s="1"/>
  <c r="N12" i="1"/>
  <c r="N10" i="1"/>
  <c r="N15" i="1"/>
  <c r="L5" i="1" l="1"/>
  <c r="M5" i="1" s="1"/>
  <c r="M3" i="1"/>
  <c r="L4" i="1"/>
  <c r="M4" i="1" s="1"/>
  <c r="N11" i="1"/>
  <c r="N13" i="1"/>
  <c r="O10" i="1" a="1"/>
  <c r="M6" i="1" l="1"/>
  <c r="L6" i="1"/>
  <c r="O10" i="1"/>
  <c r="O12" i="1"/>
  <c r="O13" i="1"/>
  <c r="O14" i="1"/>
  <c r="O15" i="1"/>
  <c r="O11" i="1"/>
  <c r="O16" i="1" l="1"/>
  <c r="P14" i="1" s="1"/>
  <c r="P12" i="1" l="1"/>
  <c r="P11" i="1"/>
  <c r="P10" i="1"/>
  <c r="P13" i="1"/>
  <c r="P15" i="1"/>
  <c r="P16" i="1" l="1"/>
</calcChain>
</file>

<file path=xl/sharedStrings.xml><?xml version="1.0" encoding="utf-8"?>
<sst xmlns="http://schemas.openxmlformats.org/spreadsheetml/2006/main" count="593" uniqueCount="53">
  <si>
    <t>Estado Civil</t>
  </si>
  <si>
    <t>Grau de instrução</t>
  </si>
  <si>
    <t>ano</t>
  </si>
  <si>
    <t>meses</t>
  </si>
  <si>
    <t>solteiro</t>
  </si>
  <si>
    <t>casado</t>
  </si>
  <si>
    <t>fundamental</t>
  </si>
  <si>
    <t>médio</t>
  </si>
  <si>
    <t>superior</t>
  </si>
  <si>
    <t>-</t>
  </si>
  <si>
    <t>Procedência</t>
  </si>
  <si>
    <t>interior</t>
  </si>
  <si>
    <t>capital</t>
  </si>
  <si>
    <t>outra</t>
  </si>
  <si>
    <t>Idade</t>
  </si>
  <si>
    <t>Salário (x sal. Min)</t>
  </si>
  <si>
    <t># de filhos</t>
  </si>
  <si>
    <t>Registro</t>
  </si>
  <si>
    <t>&amp;</t>
  </si>
  <si>
    <t>\\</t>
  </si>
  <si>
    <t>Categorias</t>
  </si>
  <si>
    <t>fa</t>
  </si>
  <si>
    <t>fr</t>
  </si>
  <si>
    <t>porcentagem</t>
  </si>
  <si>
    <t>Total</t>
  </si>
  <si>
    <t>Grau de Instrução</t>
  </si>
  <si>
    <t>Máximo</t>
  </si>
  <si>
    <t>Média</t>
  </si>
  <si>
    <t>Est. Classes</t>
  </si>
  <si>
    <t>Classes</t>
  </si>
  <si>
    <t>Incremento</t>
  </si>
  <si>
    <t>Desv. Pad</t>
  </si>
  <si>
    <t>Mínimo</t>
  </si>
  <si>
    <t>Tamanho (n)</t>
  </si>
  <si>
    <t>Salário (x Sal. Min)</t>
  </si>
  <si>
    <t>Amp. Classe</t>
  </si>
  <si>
    <t>Corte</t>
  </si>
  <si>
    <t>Ramos</t>
  </si>
  <si>
    <t>Folhas</t>
  </si>
  <si>
    <t>faacm</t>
  </si>
  <si>
    <t>fracm</t>
  </si>
  <si>
    <t/>
  </si>
  <si>
    <t>Coluna1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</si>
  <si>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</si>
  <si>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</si>
  <si>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</si>
  <si>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</si>
  <si>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</si>
  <si>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</si>
  <si>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</si>
  <si>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</si>
  <si>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Soma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</si>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</sst>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2" fillId="0" borderId="0" xfId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/>
    <xf numFmtId="2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4" borderId="0" xfId="0" applyFill="1" applyBorder="1"/>
    <xf numFmtId="0" fontId="0" fillId="4" borderId="11" xfId="0" applyFill="1" applyBorder="1"/>
    <xf numFmtId="2" fontId="1" fillId="0" borderId="12" xfId="0" applyNumberFormat="1" applyFont="1" applyBorder="1" applyAlignment="1">
      <alignment horizontal="center"/>
    </xf>
    <xf numFmtId="0" fontId="0" fillId="0" borderId="11" xfId="0" applyBorder="1"/>
    <xf numFmtId="0" fontId="3" fillId="0" borderId="13" xfId="0" applyFont="1" applyBorder="1" applyAlignment="1">
      <alignment horizontal="center" vertical="center"/>
    </xf>
    <xf numFmtId="0" fontId="0" fillId="4" borderId="14" xfId="0" applyFill="1" applyBorder="1"/>
    <xf numFmtId="0" fontId="0" fillId="4" borderId="15" xfId="0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4" xfId="0" applyFill="1" applyBorder="1" applyAlignment="1"/>
    <xf numFmtId="0" fontId="8" fillId="0" borderId="17" xfId="0" applyFont="1" applyFill="1" applyBorder="1" applyAlignment="1">
      <alignment horizontal="centerContinuous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Plan1!$O$9</c:f>
              <c:strCache>
                <c:ptCount val="1"/>
                <c:pt idx="0">
                  <c:v>fa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Plan1!$N$10:$N$15</c:f>
              <c:numCache>
                <c:formatCode>General</c:formatCode>
                <c:ptCount val="6"/>
                <c:pt idx="0">
                  <c:v>5.93</c:v>
                </c:pt>
                <c:pt idx="1">
                  <c:v>9.7900000000000009</c:v>
                </c:pt>
                <c:pt idx="2">
                  <c:v>13.650000000000002</c:v>
                </c:pt>
                <c:pt idx="3">
                  <c:v>17.510000000000002</c:v>
                </c:pt>
                <c:pt idx="4">
                  <c:v>21.37</c:v>
                </c:pt>
                <c:pt idx="5">
                  <c:v>25.230000000000004</c:v>
                </c:pt>
              </c:numCache>
            </c:numRef>
          </c:cat>
          <c:val>
            <c:numRef>
              <c:f>Plan1!$O$10:$O$15</c:f>
              <c:numCache>
                <c:formatCode>General</c:formatCode>
                <c:ptCount val="6"/>
                <c:pt idx="0">
                  <c:v>4</c:v>
                </c:pt>
                <c:pt idx="1">
                  <c:v>13</c:v>
                </c:pt>
                <c:pt idx="2">
                  <c:v>9</c:v>
                </c:pt>
                <c:pt idx="3">
                  <c:v>7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405133128"/>
        <c:axId val="405135872"/>
      </c:barChart>
      <c:catAx>
        <c:axId val="405133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5135872"/>
        <c:crosses val="autoZero"/>
        <c:auto val="1"/>
        <c:lblAlgn val="ctr"/>
        <c:lblOffset val="100"/>
        <c:noMultiLvlLbl val="0"/>
      </c:catAx>
      <c:valAx>
        <c:axId val="40513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5133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Gráfico de Pizza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numRef>
              <c:f>Plan1!$N$10:$N$15</c:f>
              <c:numCache>
                <c:formatCode>General</c:formatCode>
                <c:ptCount val="6"/>
                <c:pt idx="0">
                  <c:v>5.93</c:v>
                </c:pt>
                <c:pt idx="1">
                  <c:v>9.7900000000000009</c:v>
                </c:pt>
                <c:pt idx="2">
                  <c:v>13.650000000000002</c:v>
                </c:pt>
                <c:pt idx="3">
                  <c:v>17.510000000000002</c:v>
                </c:pt>
                <c:pt idx="4">
                  <c:v>21.37</c:v>
                </c:pt>
                <c:pt idx="5">
                  <c:v>25.230000000000004</c:v>
                </c:pt>
              </c:numCache>
            </c:numRef>
          </c:cat>
          <c:val>
            <c:numRef>
              <c:f>Plan1!$P$10:$P$15</c:f>
              <c:numCache>
                <c:formatCode>General</c:formatCode>
                <c:ptCount val="6"/>
                <c:pt idx="0">
                  <c:v>0.1111111111111111</c:v>
                </c:pt>
                <c:pt idx="1">
                  <c:v>0.3611111111111111</c:v>
                </c:pt>
                <c:pt idx="2">
                  <c:v>0.25</c:v>
                </c:pt>
                <c:pt idx="3">
                  <c:v>0.19444444444444445</c:v>
                </c:pt>
                <c:pt idx="4">
                  <c:v>5.5555555555555552E-2</c:v>
                </c:pt>
                <c:pt idx="5">
                  <c:v>2.7777777777777776E-2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148425196850393"/>
          <c:y val="0.8524300087489064"/>
          <c:w val="0.47256412612586468"/>
          <c:h val="6.4883471689887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Ogiva - faacm</a:t>
            </a:r>
          </a:p>
        </c:rich>
      </c:tx>
      <c:layout>
        <c:manualLayout>
          <c:xMode val="edge"/>
          <c:yMode val="edge"/>
          <c:x val="0.402069335083114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Plan1!$Q$9</c:f>
              <c:strCache>
                <c:ptCount val="1"/>
                <c:pt idx="0">
                  <c:v>faacm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Plan1!$N$10:$N$15</c:f>
              <c:numCache>
                <c:formatCode>General</c:formatCode>
                <c:ptCount val="6"/>
                <c:pt idx="0">
                  <c:v>5.93</c:v>
                </c:pt>
                <c:pt idx="1">
                  <c:v>9.7900000000000009</c:v>
                </c:pt>
                <c:pt idx="2">
                  <c:v>13.650000000000002</c:v>
                </c:pt>
                <c:pt idx="3">
                  <c:v>17.510000000000002</c:v>
                </c:pt>
                <c:pt idx="4">
                  <c:v>21.37</c:v>
                </c:pt>
                <c:pt idx="5">
                  <c:v>25.230000000000004</c:v>
                </c:pt>
              </c:numCache>
            </c:numRef>
          </c:cat>
          <c:val>
            <c:numRef>
              <c:f>Plan1!$Q$10:$Q$15</c:f>
              <c:numCache>
                <c:formatCode>General</c:formatCode>
                <c:ptCount val="6"/>
                <c:pt idx="0">
                  <c:v>4</c:v>
                </c:pt>
                <c:pt idx="1">
                  <c:v>17</c:v>
                </c:pt>
                <c:pt idx="2">
                  <c:v>26</c:v>
                </c:pt>
                <c:pt idx="3">
                  <c:v>33</c:v>
                </c:pt>
                <c:pt idx="4">
                  <c:v>35</c:v>
                </c:pt>
                <c:pt idx="5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405130776"/>
        <c:axId val="405131952"/>
      </c:barChart>
      <c:catAx>
        <c:axId val="405130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5131952"/>
        <c:crosses val="autoZero"/>
        <c:auto val="1"/>
        <c:lblAlgn val="ctr"/>
        <c:lblOffset val="100"/>
        <c:noMultiLvlLbl val="0"/>
      </c:catAx>
      <c:valAx>
        <c:axId val="40513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5130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306917</xdr:colOff>
      <xdr:row>18</xdr:row>
      <xdr:rowOff>9524</xdr:rowOff>
    </xdr:from>
    <xdr:to>
      <xdr:col>15</xdr:col>
      <xdr:colOff>539750</xdr:colOff>
      <xdr:row>32</xdr:row>
      <xdr:rowOff>85724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132290</xdr:colOff>
      <xdr:row>40</xdr:row>
      <xdr:rowOff>125940</xdr:rowOff>
    </xdr:from>
    <xdr:to>
      <xdr:col>7</xdr:col>
      <xdr:colOff>306916</xdr:colOff>
      <xdr:row>58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153458</xdr:colOff>
      <xdr:row>16</xdr:row>
      <xdr:rowOff>104774</xdr:rowOff>
    </xdr:from>
    <xdr:to>
      <xdr:col>24</xdr:col>
      <xdr:colOff>428625</xdr:colOff>
      <xdr:row>30</xdr:row>
      <xdr:rowOff>180974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opLeftCell="A16" zoomScale="90" zoomScaleNormal="90" workbookViewId="0">
      <selection activeCell="D1" sqref="D1:D38"/>
    </sheetView>
  </sheetViews>
  <sheetFormatPr defaultRowHeight="15" x14ac:dyDescent="0.25"/>
  <cols>
    <col min="1" max="1" width="8.85546875" style="1" bestFit="1" customWidth="1"/>
    <col min="2" max="2" width="12" style="1" bestFit="1" customWidth="1"/>
    <col min="3" max="3" width="17.85546875" style="1" bestFit="1" customWidth="1"/>
    <col min="4" max="4" width="10.42578125" style="1" bestFit="1" customWidth="1"/>
    <col min="5" max="5" width="18.28515625" style="2" bestFit="1" customWidth="1"/>
    <col min="6" max="6" width="6" style="1" bestFit="1" customWidth="1"/>
    <col min="7" max="7" width="7.42578125" style="1" bestFit="1" customWidth="1"/>
    <col min="8" max="8" width="12.7109375" style="1" bestFit="1" customWidth="1"/>
    <col min="10" max="10" width="13.140625" bestFit="1" customWidth="1"/>
    <col min="13" max="13" width="16" bestFit="1" customWidth="1"/>
    <col min="15" max="15" width="10.85546875" bestFit="1" customWidth="1"/>
  </cols>
  <sheetData>
    <row r="1" spans="1:18" ht="15.75" x14ac:dyDescent="0.25">
      <c r="A1" s="7" t="s">
        <v>17</v>
      </c>
      <c r="B1" s="7" t="s">
        <v>0</v>
      </c>
      <c r="C1" s="7" t="s">
        <v>1</v>
      </c>
      <c r="D1" s="7" t="s">
        <v>16</v>
      </c>
      <c r="E1" s="8" t="s">
        <v>15</v>
      </c>
      <c r="F1" s="33" t="s">
        <v>14</v>
      </c>
      <c r="G1" s="33"/>
      <c r="H1" s="7" t="s">
        <v>10</v>
      </c>
      <c r="J1" s="34" t="s">
        <v>25</v>
      </c>
      <c r="K1" s="34"/>
      <c r="L1" s="34"/>
      <c r="M1" s="34"/>
    </row>
    <row r="2" spans="1:18" ht="15.75" x14ac:dyDescent="0.25">
      <c r="A2" s="3"/>
      <c r="B2" s="3"/>
      <c r="C2" s="3"/>
      <c r="D2" s="3"/>
      <c r="E2" s="4"/>
      <c r="F2" s="3" t="s">
        <v>2</v>
      </c>
      <c r="G2" s="3" t="s">
        <v>3</v>
      </c>
      <c r="H2" s="3"/>
      <c r="J2" s="19" t="s">
        <v>20</v>
      </c>
      <c r="K2" s="20" t="s">
        <v>21</v>
      </c>
      <c r="L2" s="20" t="s">
        <v>22</v>
      </c>
      <c r="M2" s="20" t="s">
        <v>23</v>
      </c>
    </row>
    <row r="3" spans="1:18" x14ac:dyDescent="0.25">
      <c r="A3" s="1">
        <v>1</v>
      </c>
      <c r="B3" s="1" t="s">
        <v>4</v>
      </c>
      <c r="C3" s="1" t="s">
        <v>6</v>
      </c>
      <c r="D3" s="1" t="s">
        <v>9</v>
      </c>
      <c r="E3" s="2">
        <v>4</v>
      </c>
      <c r="F3" s="1">
        <v>26</v>
      </c>
      <c r="G3" s="1">
        <v>3</v>
      </c>
      <c r="H3" s="1" t="s">
        <v>11</v>
      </c>
      <c r="J3" s="18" t="s">
        <v>6</v>
      </c>
      <c r="K3" s="10">
        <f>COUNTIF(C3:C38,"="&amp;J3)</f>
        <v>12</v>
      </c>
      <c r="L3" s="10">
        <f>K3/$K$6</f>
        <v>0.33333333333333331</v>
      </c>
      <c r="M3" s="10">
        <f>L3*100</f>
        <v>33.333333333333329</v>
      </c>
    </row>
    <row r="4" spans="1:18" x14ac:dyDescent="0.25">
      <c r="A4" s="1">
        <v>2</v>
      </c>
      <c r="B4" s="1" t="s">
        <v>5</v>
      </c>
      <c r="C4" s="1" t="s">
        <v>6</v>
      </c>
      <c r="D4" s="1">
        <v>1</v>
      </c>
      <c r="E4" s="2">
        <v>4.5599999999999996</v>
      </c>
      <c r="F4" s="1">
        <v>32</v>
      </c>
      <c r="G4" s="1">
        <v>10</v>
      </c>
      <c r="H4" s="1" t="s">
        <v>12</v>
      </c>
      <c r="J4" s="18" t="s">
        <v>7</v>
      </c>
      <c r="K4" s="10">
        <f t="shared" ref="K4:K5" si="0">COUNTIF(C4:C39,"="&amp;J4)</f>
        <v>18</v>
      </c>
      <c r="L4" s="10">
        <f t="shared" ref="L4:L5" si="1">K4/$K$6</f>
        <v>0.5</v>
      </c>
      <c r="M4" s="10">
        <f t="shared" ref="M4:M5" si="2">L4*100</f>
        <v>50</v>
      </c>
    </row>
    <row r="5" spans="1:18" x14ac:dyDescent="0.25">
      <c r="A5" s="1">
        <v>3</v>
      </c>
      <c r="B5" s="1" t="s">
        <v>5</v>
      </c>
      <c r="C5" s="1" t="s">
        <v>6</v>
      </c>
      <c r="D5" s="1">
        <v>2</v>
      </c>
      <c r="E5" s="2">
        <v>5.25</v>
      </c>
      <c r="F5" s="1">
        <v>36</v>
      </c>
      <c r="G5" s="1">
        <v>5</v>
      </c>
      <c r="H5" s="1" t="s">
        <v>12</v>
      </c>
      <c r="J5" s="18" t="s">
        <v>8</v>
      </c>
      <c r="K5" s="10">
        <f t="shared" si="0"/>
        <v>6</v>
      </c>
      <c r="L5" s="10">
        <f t="shared" si="1"/>
        <v>0.16666666666666666</v>
      </c>
      <c r="M5" s="10">
        <f t="shared" si="2"/>
        <v>16.666666666666664</v>
      </c>
    </row>
    <row r="6" spans="1:18" x14ac:dyDescent="0.25">
      <c r="A6" s="1">
        <v>4</v>
      </c>
      <c r="B6" s="1" t="s">
        <v>4</v>
      </c>
      <c r="C6" s="1" t="s">
        <v>7</v>
      </c>
      <c r="D6" s="1" t="s">
        <v>9</v>
      </c>
      <c r="E6" s="2">
        <v>5.73</v>
      </c>
      <c r="F6" s="1">
        <v>20</v>
      </c>
      <c r="G6" s="1">
        <v>10</v>
      </c>
      <c r="H6" s="1" t="s">
        <v>13</v>
      </c>
      <c r="J6" s="18" t="s">
        <v>24</v>
      </c>
      <c r="K6" s="10">
        <f>SUM(K3:K5)</f>
        <v>36</v>
      </c>
      <c r="L6" s="10">
        <f>SUM(L3:L5)</f>
        <v>0.99999999999999989</v>
      </c>
      <c r="M6" s="10">
        <f>SUM(M3:M5)</f>
        <v>100</v>
      </c>
    </row>
    <row r="7" spans="1:18" x14ac:dyDescent="0.25">
      <c r="A7" s="1">
        <v>5</v>
      </c>
      <c r="B7" s="1" t="s">
        <v>4</v>
      </c>
      <c r="C7" s="1" t="s">
        <v>6</v>
      </c>
      <c r="D7" s="1" t="s">
        <v>9</v>
      </c>
      <c r="E7" s="2">
        <v>6.26</v>
      </c>
      <c r="F7" s="1">
        <v>40</v>
      </c>
      <c r="G7" s="1">
        <v>7</v>
      </c>
      <c r="H7" s="1" t="s">
        <v>13</v>
      </c>
    </row>
    <row r="8" spans="1:18" ht="18.75" x14ac:dyDescent="0.3">
      <c r="A8" s="1">
        <v>6</v>
      </c>
      <c r="B8" s="1" t="s">
        <v>5</v>
      </c>
      <c r="C8" s="1" t="s">
        <v>6</v>
      </c>
      <c r="D8" s="1">
        <v>0</v>
      </c>
      <c r="E8" s="2">
        <v>6.66</v>
      </c>
      <c r="F8" s="1">
        <v>28</v>
      </c>
      <c r="G8" s="1">
        <v>0</v>
      </c>
      <c r="H8" s="1" t="s">
        <v>11</v>
      </c>
      <c r="J8" s="35" t="s">
        <v>34</v>
      </c>
      <c r="K8" s="35"/>
      <c r="M8" s="38" t="s">
        <v>34</v>
      </c>
      <c r="N8" s="39"/>
      <c r="O8" s="39"/>
      <c r="P8" s="39"/>
      <c r="Q8" s="39"/>
      <c r="R8" s="39"/>
    </row>
    <row r="9" spans="1:18" x14ac:dyDescent="0.25">
      <c r="A9" s="1">
        <v>7</v>
      </c>
      <c r="B9" s="1" t="s">
        <v>4</v>
      </c>
      <c r="C9" s="1" t="s">
        <v>6</v>
      </c>
      <c r="D9" s="1" t="s">
        <v>9</v>
      </c>
      <c r="E9" s="2">
        <v>6.86</v>
      </c>
      <c r="F9" s="1">
        <v>41</v>
      </c>
      <c r="G9" s="1">
        <v>0</v>
      </c>
      <c r="H9" s="1" t="s">
        <v>11</v>
      </c>
      <c r="J9" s="12" t="s">
        <v>32</v>
      </c>
      <c r="K9" s="17">
        <f>MIN(E3:E38)</f>
        <v>4</v>
      </c>
      <c r="M9" s="13" t="s">
        <v>29</v>
      </c>
      <c r="N9" s="14" t="s">
        <v>36</v>
      </c>
      <c r="O9" s="13" t="s">
        <v>21</v>
      </c>
      <c r="P9" s="13" t="s">
        <v>22</v>
      </c>
      <c r="Q9" s="13" t="s">
        <v>39</v>
      </c>
      <c r="R9" s="13" t="s">
        <v>40</v>
      </c>
    </row>
    <row r="10" spans="1:18" x14ac:dyDescent="0.25">
      <c r="A10" s="1">
        <v>8</v>
      </c>
      <c r="B10" s="1" t="s">
        <v>4</v>
      </c>
      <c r="C10" s="1" t="s">
        <v>6</v>
      </c>
      <c r="D10" s="1" t="s">
        <v>9</v>
      </c>
      <c r="E10" s="2">
        <v>7.39</v>
      </c>
      <c r="F10" s="1">
        <v>43</v>
      </c>
      <c r="G10" s="1">
        <v>4</v>
      </c>
      <c r="H10" s="1" t="s">
        <v>12</v>
      </c>
      <c r="J10" s="11" t="s">
        <v>26</v>
      </c>
      <c r="K10" s="17">
        <f>MAX(E3:E38)</f>
        <v>23.3</v>
      </c>
      <c r="M10" s="10">
        <v>1</v>
      </c>
      <c r="N10" s="15">
        <f>($K$9-($K$15/2))+M10*$K$15</f>
        <v>5.93</v>
      </c>
      <c r="O10" s="10">
        <f t="array" ref="O10:O15">FREQUENCY(E3:E38,N10:N15)</f>
        <v>4</v>
      </c>
      <c r="P10" s="10">
        <f>O10/$O$16</f>
        <v>0.1111111111111111</v>
      </c>
      <c r="Q10" s="10">
        <f>O10</f>
        <v>4</v>
      </c>
      <c r="R10" s="10">
        <f>P10</f>
        <v>0.1111111111111111</v>
      </c>
    </row>
    <row r="11" spans="1:18" x14ac:dyDescent="0.25">
      <c r="A11" s="1">
        <v>9</v>
      </c>
      <c r="B11" s="1" t="s">
        <v>5</v>
      </c>
      <c r="C11" s="1" t="s">
        <v>7</v>
      </c>
      <c r="D11" s="1">
        <v>1</v>
      </c>
      <c r="E11" s="2">
        <v>7.59</v>
      </c>
      <c r="F11" s="1">
        <v>34</v>
      </c>
      <c r="G11" s="1">
        <v>10</v>
      </c>
      <c r="H11" s="1" t="s">
        <v>12</v>
      </c>
      <c r="J11" s="11" t="s">
        <v>27</v>
      </c>
      <c r="K11" s="17">
        <f>AVERAGE(E3:E38)</f>
        <v>11.12222222222222</v>
      </c>
      <c r="M11" s="10">
        <v>2</v>
      </c>
      <c r="N11" s="15">
        <f t="shared" ref="N11:N15" si="3">($K$9-($K$15/2))+M11*$K$15</f>
        <v>9.7900000000000009</v>
      </c>
      <c r="O11" s="10">
        <v>13</v>
      </c>
      <c r="P11" s="10">
        <f t="shared" ref="P11:P15" si="4">O11/$O$16</f>
        <v>0.3611111111111111</v>
      </c>
      <c r="Q11" s="10">
        <f t="shared" ref="Q11:R15" si="5">O11+Q10</f>
        <v>17</v>
      </c>
      <c r="R11" s="10">
        <f t="shared" si="5"/>
        <v>0.47222222222222221</v>
      </c>
    </row>
    <row r="12" spans="1:18" x14ac:dyDescent="0.25">
      <c r="A12" s="1">
        <v>10</v>
      </c>
      <c r="B12" s="1" t="s">
        <v>4</v>
      </c>
      <c r="C12" s="1" t="s">
        <v>7</v>
      </c>
      <c r="D12" s="1" t="s">
        <v>9</v>
      </c>
      <c r="E12" s="2">
        <v>7.44</v>
      </c>
      <c r="F12" s="1">
        <v>23</v>
      </c>
      <c r="G12" s="1">
        <v>6</v>
      </c>
      <c r="H12" s="1" t="s">
        <v>13</v>
      </c>
      <c r="J12" s="11" t="s">
        <v>33</v>
      </c>
      <c r="K12" s="10">
        <f>COUNT(E3:E38)</f>
        <v>36</v>
      </c>
      <c r="M12" s="10">
        <v>3</v>
      </c>
      <c r="N12" s="15">
        <f t="shared" si="3"/>
        <v>13.650000000000002</v>
      </c>
      <c r="O12" s="10">
        <v>9</v>
      </c>
      <c r="P12" s="10">
        <f t="shared" si="4"/>
        <v>0.25</v>
      </c>
      <c r="Q12" s="10">
        <f t="shared" si="5"/>
        <v>26</v>
      </c>
      <c r="R12" s="10">
        <f t="shared" si="5"/>
        <v>0.72222222222222221</v>
      </c>
    </row>
    <row r="13" spans="1:18" x14ac:dyDescent="0.25">
      <c r="A13" s="1">
        <v>11</v>
      </c>
      <c r="B13" s="1" t="s">
        <v>5</v>
      </c>
      <c r="C13" s="1" t="s">
        <v>7</v>
      </c>
      <c r="D13" s="1">
        <v>2</v>
      </c>
      <c r="E13" s="2">
        <v>8.1199999999999992</v>
      </c>
      <c r="F13" s="1">
        <v>33</v>
      </c>
      <c r="G13" s="1">
        <v>6</v>
      </c>
      <c r="H13" s="1" t="s">
        <v>11</v>
      </c>
      <c r="J13" s="11" t="s">
        <v>28</v>
      </c>
      <c r="K13" s="10">
        <f>SQRT(K12)</f>
        <v>6</v>
      </c>
      <c r="M13" s="10">
        <v>4</v>
      </c>
      <c r="N13" s="15">
        <f t="shared" si="3"/>
        <v>17.510000000000002</v>
      </c>
      <c r="O13" s="10">
        <v>7</v>
      </c>
      <c r="P13" s="10">
        <f t="shared" si="4"/>
        <v>0.19444444444444445</v>
      </c>
      <c r="Q13" s="10">
        <f t="shared" si="5"/>
        <v>33</v>
      </c>
      <c r="R13" s="10">
        <f t="shared" si="5"/>
        <v>0.91666666666666663</v>
      </c>
    </row>
    <row r="14" spans="1:18" x14ac:dyDescent="0.25">
      <c r="A14" s="1">
        <v>12</v>
      </c>
      <c r="B14" s="1" t="s">
        <v>4</v>
      </c>
      <c r="C14" s="1" t="s">
        <v>6</v>
      </c>
      <c r="D14" s="1" t="s">
        <v>9</v>
      </c>
      <c r="E14" s="2">
        <v>8.4600000000000009</v>
      </c>
      <c r="F14" s="1">
        <v>27</v>
      </c>
      <c r="G14" s="1">
        <v>11</v>
      </c>
      <c r="H14" s="1" t="s">
        <v>12</v>
      </c>
      <c r="J14" s="11" t="s">
        <v>29</v>
      </c>
      <c r="K14" s="10">
        <f>INT(K13)</f>
        <v>6</v>
      </c>
      <c r="M14" s="10">
        <v>5</v>
      </c>
      <c r="N14" s="15">
        <f t="shared" si="3"/>
        <v>21.37</v>
      </c>
      <c r="O14" s="10">
        <v>2</v>
      </c>
      <c r="P14" s="10">
        <f t="shared" si="4"/>
        <v>5.5555555555555552E-2</v>
      </c>
      <c r="Q14" s="10">
        <f t="shared" si="5"/>
        <v>35</v>
      </c>
      <c r="R14" s="10">
        <f t="shared" si="5"/>
        <v>0.97222222222222221</v>
      </c>
    </row>
    <row r="15" spans="1:18" x14ac:dyDescent="0.25">
      <c r="A15" s="1">
        <v>13</v>
      </c>
      <c r="B15" s="1" t="s">
        <v>4</v>
      </c>
      <c r="C15" s="1" t="s">
        <v>7</v>
      </c>
      <c r="D15" s="1" t="s">
        <v>9</v>
      </c>
      <c r="E15" s="2">
        <v>8.74</v>
      </c>
      <c r="F15" s="1">
        <v>37</v>
      </c>
      <c r="G15" s="1">
        <v>5</v>
      </c>
      <c r="H15" s="1" t="s">
        <v>13</v>
      </c>
      <c r="J15" s="11" t="s">
        <v>35</v>
      </c>
      <c r="K15" s="10">
        <f>(K10-K9)/(K14-1)</f>
        <v>3.8600000000000003</v>
      </c>
      <c r="M15" s="10">
        <v>6</v>
      </c>
      <c r="N15" s="15">
        <f t="shared" si="3"/>
        <v>25.230000000000004</v>
      </c>
      <c r="O15" s="10">
        <v>1</v>
      </c>
      <c r="P15" s="10">
        <f t="shared" si="4"/>
        <v>2.7777777777777776E-2</v>
      </c>
      <c r="Q15" s="10">
        <f t="shared" si="5"/>
        <v>36</v>
      </c>
      <c r="R15" s="10">
        <f t="shared" si="5"/>
        <v>1</v>
      </c>
    </row>
    <row r="16" spans="1:18" x14ac:dyDescent="0.25">
      <c r="A16" s="1">
        <v>14</v>
      </c>
      <c r="B16" s="1" t="s">
        <v>5</v>
      </c>
      <c r="C16" s="1" t="s">
        <v>6</v>
      </c>
      <c r="D16" s="1">
        <v>3</v>
      </c>
      <c r="E16" s="2">
        <v>8.9499999999999993</v>
      </c>
      <c r="F16" s="1">
        <v>44</v>
      </c>
      <c r="G16" s="1">
        <v>2</v>
      </c>
      <c r="H16" s="1" t="s">
        <v>13</v>
      </c>
      <c r="J16" s="11" t="s">
        <v>31</v>
      </c>
      <c r="K16" s="10">
        <f>_xlfn.STDEV.S(E3:E38)</f>
        <v>4.5874575038038659</v>
      </c>
      <c r="O16" s="10">
        <f>SUM(O10:O15)</f>
        <v>36</v>
      </c>
      <c r="P16" s="10">
        <f>SUM(P10:P15)</f>
        <v>1</v>
      </c>
    </row>
    <row r="17" spans="1:11" x14ac:dyDescent="0.25">
      <c r="A17" s="1">
        <v>15</v>
      </c>
      <c r="B17" s="1" t="s">
        <v>5</v>
      </c>
      <c r="C17" s="1" t="s">
        <v>7</v>
      </c>
      <c r="D17" s="1">
        <v>0</v>
      </c>
      <c r="E17" s="2">
        <v>9.1300000000000008</v>
      </c>
      <c r="F17" s="1">
        <v>30</v>
      </c>
      <c r="G17" s="1">
        <v>5</v>
      </c>
      <c r="H17" s="1" t="s">
        <v>11</v>
      </c>
      <c r="J17" s="11" t="s">
        <v>30</v>
      </c>
      <c r="K17" s="16"/>
    </row>
    <row r="18" spans="1:11" x14ac:dyDescent="0.25">
      <c r="A18" s="1">
        <v>16</v>
      </c>
      <c r="B18" s="1" t="s">
        <v>4</v>
      </c>
      <c r="C18" s="1" t="s">
        <v>7</v>
      </c>
      <c r="D18" s="1" t="s">
        <v>9</v>
      </c>
      <c r="E18" s="2">
        <v>9.35</v>
      </c>
      <c r="F18" s="1">
        <v>38</v>
      </c>
      <c r="G18" s="1">
        <v>8</v>
      </c>
      <c r="H18" s="1" t="s">
        <v>13</v>
      </c>
    </row>
    <row r="19" spans="1:11" x14ac:dyDescent="0.25">
      <c r="A19" s="1">
        <v>17</v>
      </c>
      <c r="B19" s="1" t="s">
        <v>5</v>
      </c>
      <c r="C19" s="1" t="s">
        <v>7</v>
      </c>
      <c r="D19" s="1">
        <v>1</v>
      </c>
      <c r="E19" s="2">
        <v>9.77</v>
      </c>
      <c r="F19" s="1">
        <v>31</v>
      </c>
      <c r="G19" s="1">
        <v>7</v>
      </c>
      <c r="H19" s="1" t="s">
        <v>12</v>
      </c>
    </row>
    <row r="20" spans="1:11" x14ac:dyDescent="0.25">
      <c r="A20" s="1">
        <v>18</v>
      </c>
      <c r="B20" s="1" t="s">
        <v>5</v>
      </c>
      <c r="C20" s="1" t="s">
        <v>6</v>
      </c>
      <c r="D20" s="1">
        <v>2</v>
      </c>
      <c r="E20" s="2">
        <v>9.8000000000000007</v>
      </c>
      <c r="F20" s="1">
        <v>39</v>
      </c>
      <c r="G20" s="1">
        <v>7</v>
      </c>
      <c r="H20" s="1" t="s">
        <v>13</v>
      </c>
    </row>
    <row r="21" spans="1:11" x14ac:dyDescent="0.25">
      <c r="A21" s="1">
        <v>19</v>
      </c>
      <c r="B21" s="1" t="s">
        <v>4</v>
      </c>
      <c r="C21" s="1" t="s">
        <v>8</v>
      </c>
      <c r="D21" s="1" t="s">
        <v>9</v>
      </c>
      <c r="E21" s="2">
        <v>10.53</v>
      </c>
      <c r="F21" s="1">
        <v>25</v>
      </c>
      <c r="G21" s="1">
        <v>8</v>
      </c>
      <c r="H21" s="1" t="s">
        <v>11</v>
      </c>
    </row>
    <row r="22" spans="1:11" x14ac:dyDescent="0.25">
      <c r="A22" s="1">
        <v>20</v>
      </c>
      <c r="B22" s="1" t="s">
        <v>4</v>
      </c>
      <c r="C22" s="1" t="s">
        <v>7</v>
      </c>
      <c r="D22" s="1" t="s">
        <v>9</v>
      </c>
      <c r="E22" s="2">
        <v>10.76</v>
      </c>
      <c r="F22" s="1">
        <v>37</v>
      </c>
      <c r="G22" s="1">
        <v>4</v>
      </c>
      <c r="H22" s="1" t="s">
        <v>11</v>
      </c>
    </row>
    <row r="23" spans="1:11" x14ac:dyDescent="0.25">
      <c r="A23" s="1">
        <v>21</v>
      </c>
      <c r="B23" s="1" t="s">
        <v>5</v>
      </c>
      <c r="C23" s="1" t="s">
        <v>7</v>
      </c>
      <c r="D23" s="1">
        <v>1</v>
      </c>
      <c r="E23" s="2">
        <v>11.06</v>
      </c>
      <c r="F23" s="1">
        <v>30</v>
      </c>
      <c r="G23" s="1">
        <v>9</v>
      </c>
      <c r="H23" s="1" t="s">
        <v>13</v>
      </c>
    </row>
    <row r="24" spans="1:11" x14ac:dyDescent="0.25">
      <c r="A24" s="1">
        <v>22</v>
      </c>
      <c r="B24" s="1" t="s">
        <v>4</v>
      </c>
      <c r="C24" s="1" t="s">
        <v>7</v>
      </c>
      <c r="D24" s="1" t="s">
        <v>9</v>
      </c>
      <c r="E24" s="2">
        <v>11.59</v>
      </c>
      <c r="F24" s="1">
        <v>34</v>
      </c>
      <c r="G24" s="1">
        <v>2</v>
      </c>
      <c r="H24" s="1" t="s">
        <v>12</v>
      </c>
    </row>
    <row r="25" spans="1:11" x14ac:dyDescent="0.25">
      <c r="A25" s="1">
        <v>23</v>
      </c>
      <c r="B25" s="1" t="s">
        <v>4</v>
      </c>
      <c r="C25" s="1" t="s">
        <v>6</v>
      </c>
      <c r="D25" s="1" t="s">
        <v>9</v>
      </c>
      <c r="E25" s="2">
        <v>12</v>
      </c>
      <c r="F25" s="1">
        <v>41</v>
      </c>
      <c r="G25" s="1">
        <v>0</v>
      </c>
      <c r="H25" s="1" t="s">
        <v>13</v>
      </c>
    </row>
    <row r="26" spans="1:11" x14ac:dyDescent="0.25">
      <c r="A26" s="1">
        <v>24</v>
      </c>
      <c r="B26" s="1" t="s">
        <v>5</v>
      </c>
      <c r="C26" s="1" t="s">
        <v>8</v>
      </c>
      <c r="D26" s="1">
        <v>0</v>
      </c>
      <c r="E26" s="2">
        <v>12.79</v>
      </c>
      <c r="F26" s="1">
        <v>26</v>
      </c>
      <c r="G26" s="1">
        <v>1</v>
      </c>
      <c r="H26" s="1" t="s">
        <v>13</v>
      </c>
    </row>
    <row r="27" spans="1:11" x14ac:dyDescent="0.25">
      <c r="A27" s="1">
        <v>25</v>
      </c>
      <c r="B27" s="1" t="s">
        <v>5</v>
      </c>
      <c r="C27" s="1" t="s">
        <v>7</v>
      </c>
      <c r="D27" s="1">
        <v>2</v>
      </c>
      <c r="E27" s="2">
        <v>13.23</v>
      </c>
      <c r="F27" s="1">
        <v>32</v>
      </c>
      <c r="G27" s="1">
        <v>5</v>
      </c>
      <c r="H27" s="1" t="s">
        <v>11</v>
      </c>
    </row>
    <row r="28" spans="1:11" x14ac:dyDescent="0.25">
      <c r="A28" s="1">
        <v>26</v>
      </c>
      <c r="B28" s="1" t="s">
        <v>5</v>
      </c>
      <c r="C28" s="1" t="s">
        <v>7</v>
      </c>
      <c r="D28" s="1">
        <v>2</v>
      </c>
      <c r="E28" s="2">
        <v>13.6</v>
      </c>
      <c r="F28" s="1">
        <v>35</v>
      </c>
      <c r="G28" s="1">
        <v>0</v>
      </c>
      <c r="H28" s="1" t="s">
        <v>13</v>
      </c>
    </row>
    <row r="29" spans="1:11" x14ac:dyDescent="0.25">
      <c r="A29" s="1">
        <v>27</v>
      </c>
      <c r="B29" s="1" t="s">
        <v>4</v>
      </c>
      <c r="C29" s="1" t="s">
        <v>6</v>
      </c>
      <c r="D29" s="1" t="s">
        <v>9</v>
      </c>
      <c r="E29" s="2">
        <v>13.85</v>
      </c>
      <c r="F29" s="1">
        <v>46</v>
      </c>
      <c r="G29" s="1">
        <v>7</v>
      </c>
      <c r="H29" s="1" t="s">
        <v>13</v>
      </c>
    </row>
    <row r="30" spans="1:11" x14ac:dyDescent="0.25">
      <c r="A30" s="1">
        <v>28</v>
      </c>
      <c r="B30" s="1" t="s">
        <v>5</v>
      </c>
      <c r="C30" s="1" t="s">
        <v>7</v>
      </c>
      <c r="D30" s="1">
        <v>0</v>
      </c>
      <c r="E30" s="2">
        <v>14.69</v>
      </c>
      <c r="F30" s="1">
        <v>29</v>
      </c>
      <c r="G30" s="1">
        <v>8</v>
      </c>
      <c r="H30" s="1" t="s">
        <v>11</v>
      </c>
    </row>
    <row r="31" spans="1:11" x14ac:dyDescent="0.25">
      <c r="A31" s="1">
        <v>29</v>
      </c>
      <c r="B31" s="1" t="s">
        <v>5</v>
      </c>
      <c r="C31" s="1" t="s">
        <v>7</v>
      </c>
      <c r="D31" s="1">
        <v>5</v>
      </c>
      <c r="E31" s="2">
        <v>14.71</v>
      </c>
      <c r="F31" s="1">
        <v>40</v>
      </c>
      <c r="G31" s="1">
        <v>6</v>
      </c>
      <c r="H31" s="1" t="s">
        <v>11</v>
      </c>
    </row>
    <row r="32" spans="1:11" x14ac:dyDescent="0.25">
      <c r="A32" s="1">
        <v>30</v>
      </c>
      <c r="B32" s="1" t="s">
        <v>5</v>
      </c>
      <c r="C32" s="1" t="s">
        <v>7</v>
      </c>
      <c r="D32" s="1">
        <v>2</v>
      </c>
      <c r="E32" s="2">
        <v>15.99</v>
      </c>
      <c r="F32" s="1">
        <v>35</v>
      </c>
      <c r="G32" s="1">
        <v>10</v>
      </c>
      <c r="H32" s="1" t="s">
        <v>12</v>
      </c>
    </row>
    <row r="33" spans="1:16" x14ac:dyDescent="0.25">
      <c r="A33" s="1">
        <v>31</v>
      </c>
      <c r="B33" s="1" t="s">
        <v>4</v>
      </c>
      <c r="C33" s="1" t="s">
        <v>8</v>
      </c>
      <c r="D33" s="1" t="s">
        <v>9</v>
      </c>
      <c r="E33" s="2">
        <v>16.22</v>
      </c>
      <c r="F33" s="1">
        <v>31</v>
      </c>
      <c r="G33" s="1">
        <v>5</v>
      </c>
      <c r="H33" s="1" t="s">
        <v>13</v>
      </c>
    </row>
    <row r="34" spans="1:16" x14ac:dyDescent="0.25">
      <c r="A34" s="1">
        <v>32</v>
      </c>
      <c r="B34" s="1" t="s">
        <v>5</v>
      </c>
      <c r="C34" s="1" t="s">
        <v>7</v>
      </c>
      <c r="D34" s="1">
        <v>1</v>
      </c>
      <c r="E34" s="2">
        <v>16.61</v>
      </c>
      <c r="F34" s="1">
        <v>36</v>
      </c>
      <c r="G34" s="1">
        <v>4</v>
      </c>
      <c r="H34" s="1" t="s">
        <v>11</v>
      </c>
    </row>
    <row r="35" spans="1:16" x14ac:dyDescent="0.25">
      <c r="A35" s="1">
        <v>33</v>
      </c>
      <c r="B35" s="1" t="s">
        <v>5</v>
      </c>
      <c r="C35" s="1" t="s">
        <v>8</v>
      </c>
      <c r="D35" s="1">
        <v>3</v>
      </c>
      <c r="E35" s="2">
        <v>17.260000000000002</v>
      </c>
      <c r="F35" s="1">
        <v>43</v>
      </c>
      <c r="G35" s="1">
        <v>7</v>
      </c>
      <c r="H35" s="1" t="s">
        <v>12</v>
      </c>
    </row>
    <row r="36" spans="1:16" x14ac:dyDescent="0.25">
      <c r="A36" s="1">
        <v>34</v>
      </c>
      <c r="B36" s="1" t="s">
        <v>4</v>
      </c>
      <c r="C36" s="1" t="s">
        <v>8</v>
      </c>
      <c r="D36" s="1" t="s">
        <v>9</v>
      </c>
      <c r="E36" s="2">
        <v>18.75</v>
      </c>
      <c r="F36" s="1">
        <v>33</v>
      </c>
      <c r="G36" s="1">
        <v>7</v>
      </c>
      <c r="H36" s="1" t="s">
        <v>12</v>
      </c>
    </row>
    <row r="37" spans="1:16" ht="15.75" thickBot="1" x14ac:dyDescent="0.3">
      <c r="A37" s="5">
        <v>35</v>
      </c>
      <c r="B37" s="5" t="s">
        <v>5</v>
      </c>
      <c r="C37" s="5" t="s">
        <v>7</v>
      </c>
      <c r="D37" s="5">
        <v>2</v>
      </c>
      <c r="E37" s="6">
        <v>19.399999999999999</v>
      </c>
      <c r="F37" s="5">
        <v>48</v>
      </c>
      <c r="G37" s="5">
        <v>11</v>
      </c>
      <c r="H37" s="5" t="s">
        <v>12</v>
      </c>
    </row>
    <row r="38" spans="1:16" x14ac:dyDescent="0.25">
      <c r="A38" s="3">
        <v>36</v>
      </c>
      <c r="B38" s="3" t="s">
        <v>5</v>
      </c>
      <c r="C38" s="3" t="s">
        <v>8</v>
      </c>
      <c r="D38" s="3">
        <v>3</v>
      </c>
      <c r="E38" s="4">
        <v>23.3</v>
      </c>
      <c r="F38" s="3">
        <v>42</v>
      </c>
      <c r="G38" s="3">
        <v>2</v>
      </c>
      <c r="H38" s="3" t="s">
        <v>11</v>
      </c>
      <c r="L38" s="23" t="s">
        <v>37</v>
      </c>
      <c r="M38" s="36" t="s">
        <v>38</v>
      </c>
      <c r="N38" s="36"/>
      <c r="O38" s="36"/>
      <c r="P38" s="37"/>
    </row>
    <row r="39" spans="1:16" x14ac:dyDescent="0.25">
      <c r="L39" s="24">
        <v>1</v>
      </c>
      <c r="M39" s="25"/>
      <c r="N39" s="25"/>
      <c r="O39" s="25"/>
      <c r="P39" s="26"/>
    </row>
    <row r="40" spans="1:16" x14ac:dyDescent="0.25">
      <c r="L40" s="24">
        <v>2</v>
      </c>
      <c r="M40" s="25"/>
      <c r="N40" s="25"/>
      <c r="O40" s="25"/>
      <c r="P40" s="26"/>
    </row>
    <row r="41" spans="1:16" x14ac:dyDescent="0.25">
      <c r="L41" s="24">
        <v>3</v>
      </c>
      <c r="M41" s="25"/>
      <c r="N41" s="25"/>
      <c r="O41" s="25"/>
      <c r="P41" s="26"/>
    </row>
    <row r="42" spans="1:16" x14ac:dyDescent="0.25">
      <c r="L42" s="24">
        <v>4</v>
      </c>
      <c r="M42" s="22">
        <v>4</v>
      </c>
      <c r="N42" s="21">
        <v>4.5599999999999996</v>
      </c>
      <c r="O42" s="25"/>
      <c r="P42" s="26"/>
    </row>
    <row r="43" spans="1:16" x14ac:dyDescent="0.25">
      <c r="L43" s="24">
        <v>5</v>
      </c>
      <c r="M43" s="22">
        <v>5.25</v>
      </c>
      <c r="N43" s="21">
        <v>5.73</v>
      </c>
      <c r="O43" s="25"/>
      <c r="P43" s="26"/>
    </row>
    <row r="44" spans="1:16" x14ac:dyDescent="0.25">
      <c r="L44" s="24">
        <v>6</v>
      </c>
      <c r="M44" s="22">
        <v>6.26</v>
      </c>
      <c r="N44" s="21">
        <v>6.66</v>
      </c>
      <c r="O44" s="21">
        <v>6.86</v>
      </c>
      <c r="P44" s="26"/>
    </row>
    <row r="45" spans="1:16" x14ac:dyDescent="0.25">
      <c r="L45" s="24">
        <v>7</v>
      </c>
      <c r="M45" s="22">
        <v>7.39</v>
      </c>
      <c r="N45" s="21">
        <v>7.59</v>
      </c>
      <c r="O45" s="21">
        <v>7.44</v>
      </c>
      <c r="P45" s="26"/>
    </row>
    <row r="46" spans="1:16" x14ac:dyDescent="0.25">
      <c r="L46" s="24">
        <v>8</v>
      </c>
      <c r="M46" s="22">
        <v>8.1199999999999992</v>
      </c>
      <c r="N46" s="21">
        <v>8.4600000000000009</v>
      </c>
      <c r="O46" s="21">
        <v>8.74</v>
      </c>
      <c r="P46" s="27">
        <v>8.9499999999999993</v>
      </c>
    </row>
    <row r="47" spans="1:16" x14ac:dyDescent="0.25">
      <c r="L47" s="24">
        <v>9</v>
      </c>
      <c r="M47" s="22">
        <v>9.1300000000000008</v>
      </c>
      <c r="N47" s="21">
        <v>9.35</v>
      </c>
      <c r="O47" s="21">
        <v>9.77</v>
      </c>
      <c r="P47" s="27">
        <v>9.8000000000000007</v>
      </c>
    </row>
    <row r="48" spans="1:16" x14ac:dyDescent="0.25">
      <c r="L48" s="24">
        <v>10</v>
      </c>
      <c r="M48" s="22">
        <v>10.53</v>
      </c>
      <c r="N48" s="21">
        <v>10.76</v>
      </c>
      <c r="O48" s="25"/>
      <c r="P48" s="26"/>
    </row>
    <row r="49" spans="12:16" x14ac:dyDescent="0.25">
      <c r="L49" s="24">
        <v>11</v>
      </c>
      <c r="M49" s="22">
        <v>11.06</v>
      </c>
      <c r="N49" s="21">
        <v>11.59</v>
      </c>
      <c r="O49" s="25"/>
      <c r="P49" s="26"/>
    </row>
    <row r="50" spans="12:16" x14ac:dyDescent="0.25">
      <c r="L50" s="24">
        <v>12</v>
      </c>
      <c r="M50" s="22">
        <v>12</v>
      </c>
      <c r="N50" s="21">
        <v>12.79</v>
      </c>
      <c r="O50" s="25"/>
      <c r="P50" s="26"/>
    </row>
    <row r="51" spans="12:16" x14ac:dyDescent="0.25">
      <c r="L51" s="24">
        <v>13</v>
      </c>
      <c r="M51" s="22">
        <v>13.23</v>
      </c>
      <c r="N51" s="21">
        <v>13.6</v>
      </c>
      <c r="O51" s="21">
        <v>13.85</v>
      </c>
      <c r="P51" s="28"/>
    </row>
    <row r="52" spans="12:16" x14ac:dyDescent="0.25">
      <c r="L52" s="24">
        <v>14</v>
      </c>
      <c r="M52" s="22">
        <v>14.69</v>
      </c>
      <c r="N52" s="21">
        <v>14.71</v>
      </c>
      <c r="O52" s="25"/>
      <c r="P52" s="26"/>
    </row>
    <row r="53" spans="12:16" x14ac:dyDescent="0.25">
      <c r="L53" s="24">
        <v>15</v>
      </c>
      <c r="M53" s="22">
        <v>15.99</v>
      </c>
      <c r="N53" s="25"/>
      <c r="O53" s="25"/>
      <c r="P53" s="26"/>
    </row>
    <row r="54" spans="12:16" x14ac:dyDescent="0.25">
      <c r="L54" s="24">
        <v>16</v>
      </c>
      <c r="M54" s="22">
        <v>16.22</v>
      </c>
      <c r="N54" s="21">
        <v>16.61</v>
      </c>
      <c r="O54" s="25"/>
      <c r="P54" s="26"/>
    </row>
    <row r="55" spans="12:16" x14ac:dyDescent="0.25">
      <c r="L55" s="24">
        <v>17</v>
      </c>
      <c r="M55" s="22">
        <v>17.260000000000002</v>
      </c>
      <c r="N55" s="25"/>
      <c r="O55" s="25"/>
      <c r="P55" s="26"/>
    </row>
    <row r="56" spans="12:16" x14ac:dyDescent="0.25">
      <c r="L56" s="24">
        <v>18</v>
      </c>
      <c r="M56" s="22">
        <v>18.75</v>
      </c>
      <c r="N56" s="25"/>
      <c r="O56" s="25"/>
      <c r="P56" s="26"/>
    </row>
    <row r="57" spans="12:16" x14ac:dyDescent="0.25">
      <c r="L57" s="24">
        <v>19</v>
      </c>
      <c r="M57" s="22">
        <v>19.399999999999999</v>
      </c>
      <c r="N57" s="25"/>
      <c r="O57" s="25"/>
      <c r="P57" s="26"/>
    </row>
    <row r="58" spans="12:16" x14ac:dyDescent="0.25">
      <c r="L58" s="24">
        <v>20</v>
      </c>
      <c r="M58" s="25"/>
      <c r="N58" s="25"/>
      <c r="O58" s="25"/>
      <c r="P58" s="26"/>
    </row>
    <row r="59" spans="12:16" x14ac:dyDescent="0.25">
      <c r="L59" s="24">
        <v>21</v>
      </c>
      <c r="M59" s="25"/>
      <c r="N59" s="25"/>
      <c r="O59" s="25"/>
      <c r="P59" s="26"/>
    </row>
    <row r="60" spans="12:16" x14ac:dyDescent="0.25">
      <c r="L60" s="24">
        <v>22</v>
      </c>
      <c r="M60" s="25"/>
      <c r="N60" s="25"/>
      <c r="O60" s="25"/>
      <c r="P60" s="26"/>
    </row>
    <row r="61" spans="12:16" x14ac:dyDescent="0.25">
      <c r="L61" s="24">
        <v>23</v>
      </c>
      <c r="M61" s="22">
        <v>23.3</v>
      </c>
      <c r="N61" s="25"/>
      <c r="O61" s="25"/>
      <c r="P61" s="26"/>
    </row>
    <row r="62" spans="12:16" ht="15.75" thickBot="1" x14ac:dyDescent="0.3">
      <c r="L62" s="29">
        <v>24</v>
      </c>
      <c r="M62" s="30"/>
      <c r="N62" s="30"/>
      <c r="O62" s="30"/>
      <c r="P62" s="31"/>
    </row>
  </sheetData>
  <mergeCells count="5">
    <mergeCell ref="F1:G1"/>
    <mergeCell ref="J1:M1"/>
    <mergeCell ref="J8:K8"/>
    <mergeCell ref="M38:P38"/>
    <mergeCell ref="M8:R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A15" workbookViewId="0">
      <selection activeCell="C39" sqref="C39"/>
    </sheetView>
  </sheetViews>
  <sheetFormatPr defaultRowHeight="15" x14ac:dyDescent="0.25"/>
  <cols>
    <col min="1" max="1" width="8.85546875" style="1" bestFit="1" customWidth="1"/>
    <col min="2" max="2" width="8.85546875" style="1" customWidth="1"/>
    <col min="3" max="3" width="12" style="1" bestFit="1" customWidth="1"/>
    <col min="4" max="4" width="12" style="1" customWidth="1"/>
    <col min="5" max="5" width="17.85546875" style="1" bestFit="1" customWidth="1"/>
    <col min="6" max="6" width="17.85546875" style="1" customWidth="1"/>
    <col min="7" max="7" width="10.42578125" style="1" bestFit="1" customWidth="1"/>
    <col min="8" max="8" width="10.42578125" style="1" customWidth="1"/>
    <col min="9" max="9" width="18.28515625" style="2" bestFit="1" customWidth="1"/>
    <col min="10" max="10" width="18.28515625" style="2" customWidth="1"/>
    <col min="11" max="11" width="6" style="1" bestFit="1" customWidth="1"/>
    <col min="12" max="12" width="6" style="1" customWidth="1"/>
    <col min="13" max="13" width="7.42578125" style="1" bestFit="1" customWidth="1"/>
    <col min="14" max="14" width="7.42578125" style="1" customWidth="1"/>
    <col min="15" max="15" width="12.7109375" style="1" bestFit="1" customWidth="1"/>
  </cols>
  <sheetData>
    <row r="1" spans="1:16" x14ac:dyDescent="0.25">
      <c r="A1" s="7" t="s">
        <v>17</v>
      </c>
      <c r="B1" s="7"/>
      <c r="C1" s="7" t="s">
        <v>0</v>
      </c>
      <c r="D1" s="7"/>
      <c r="E1" s="7" t="s">
        <v>1</v>
      </c>
      <c r="F1" s="7"/>
      <c r="G1" s="7" t="s">
        <v>16</v>
      </c>
      <c r="H1" s="7"/>
      <c r="I1" s="8" t="s">
        <v>15</v>
      </c>
      <c r="J1" s="8"/>
      <c r="K1" s="33" t="s">
        <v>14</v>
      </c>
      <c r="L1" s="33"/>
      <c r="M1" s="33"/>
      <c r="N1" s="7"/>
      <c r="O1" s="7" t="s">
        <v>10</v>
      </c>
    </row>
    <row r="2" spans="1:16" x14ac:dyDescent="0.25">
      <c r="A2" s="3"/>
      <c r="B2" s="3"/>
      <c r="C2" s="3"/>
      <c r="D2" s="3"/>
      <c r="E2" s="3"/>
      <c r="F2" s="3"/>
      <c r="G2" s="3"/>
      <c r="H2" s="3"/>
      <c r="I2" s="4"/>
      <c r="J2" s="4"/>
      <c r="K2" s="3" t="s">
        <v>2</v>
      </c>
      <c r="L2" s="3"/>
      <c r="M2" s="3" t="s">
        <v>3</v>
      </c>
      <c r="N2" s="3"/>
      <c r="O2" s="3"/>
    </row>
    <row r="3" spans="1:16" x14ac:dyDescent="0.25">
      <c r="A3" s="1">
        <v>1</v>
      </c>
      <c r="C3" s="1" t="s">
        <v>4</v>
      </c>
      <c r="D3" s="1" t="s">
        <v>18</v>
      </c>
      <c r="E3" s="1" t="s">
        <v>6</v>
      </c>
      <c r="F3" s="1" t="s">
        <v>18</v>
      </c>
      <c r="G3" s="1" t="s">
        <v>9</v>
      </c>
      <c r="H3" s="1" t="s">
        <v>18</v>
      </c>
      <c r="I3" s="2">
        <v>4</v>
      </c>
      <c r="J3" s="1" t="s">
        <v>18</v>
      </c>
      <c r="K3" s="1">
        <v>26</v>
      </c>
      <c r="L3" s="1" t="s">
        <v>18</v>
      </c>
      <c r="M3" s="1">
        <v>3</v>
      </c>
      <c r="N3" s="1" t="s">
        <v>18</v>
      </c>
      <c r="O3" s="1" t="s">
        <v>11</v>
      </c>
      <c r="P3" s="9" t="s">
        <v>19</v>
      </c>
    </row>
    <row r="4" spans="1:16" x14ac:dyDescent="0.25">
      <c r="A4" s="1">
        <v>2</v>
      </c>
      <c r="C4" s="1" t="s">
        <v>5</v>
      </c>
      <c r="D4" s="1" t="s">
        <v>18</v>
      </c>
      <c r="E4" s="1" t="s">
        <v>6</v>
      </c>
      <c r="F4" s="1" t="s">
        <v>18</v>
      </c>
      <c r="G4" s="1">
        <v>1</v>
      </c>
      <c r="H4" s="1" t="s">
        <v>18</v>
      </c>
      <c r="I4" s="2">
        <v>4.5599999999999996</v>
      </c>
      <c r="J4" s="1" t="s">
        <v>18</v>
      </c>
      <c r="K4" s="1">
        <v>32</v>
      </c>
      <c r="L4" s="1" t="s">
        <v>18</v>
      </c>
      <c r="M4" s="1">
        <v>10</v>
      </c>
      <c r="N4" s="1" t="s">
        <v>18</v>
      </c>
      <c r="O4" s="1" t="s">
        <v>12</v>
      </c>
      <c r="P4" s="9" t="s">
        <v>19</v>
      </c>
    </row>
    <row r="5" spans="1:16" x14ac:dyDescent="0.25">
      <c r="A5" s="1">
        <v>3</v>
      </c>
      <c r="C5" s="1" t="s">
        <v>5</v>
      </c>
      <c r="D5" s="1" t="s">
        <v>18</v>
      </c>
      <c r="E5" s="1" t="s">
        <v>6</v>
      </c>
      <c r="F5" s="1" t="s">
        <v>18</v>
      </c>
      <c r="G5" s="1">
        <v>2</v>
      </c>
      <c r="H5" s="1" t="s">
        <v>18</v>
      </c>
      <c r="I5" s="2">
        <v>5.25</v>
      </c>
      <c r="J5" s="1" t="s">
        <v>18</v>
      </c>
      <c r="K5" s="1">
        <v>36</v>
      </c>
      <c r="L5" s="1" t="s">
        <v>18</v>
      </c>
      <c r="M5" s="1">
        <v>5</v>
      </c>
      <c r="N5" s="1" t="s">
        <v>18</v>
      </c>
      <c r="O5" s="1" t="s">
        <v>12</v>
      </c>
      <c r="P5" s="9" t="s">
        <v>19</v>
      </c>
    </row>
    <row r="6" spans="1:16" x14ac:dyDescent="0.25">
      <c r="A6" s="1">
        <v>4</v>
      </c>
      <c r="C6" s="1" t="s">
        <v>4</v>
      </c>
      <c r="D6" s="1" t="s">
        <v>18</v>
      </c>
      <c r="E6" s="1" t="s">
        <v>7</v>
      </c>
      <c r="F6" s="1" t="s">
        <v>18</v>
      </c>
      <c r="G6" s="1" t="s">
        <v>9</v>
      </c>
      <c r="H6" s="1" t="s">
        <v>18</v>
      </c>
      <c r="I6" s="2">
        <v>5.73</v>
      </c>
      <c r="J6" s="1" t="s">
        <v>18</v>
      </c>
      <c r="K6" s="1">
        <v>20</v>
      </c>
      <c r="L6" s="1" t="s">
        <v>18</v>
      </c>
      <c r="M6" s="1">
        <v>10</v>
      </c>
      <c r="N6" s="1" t="s">
        <v>18</v>
      </c>
      <c r="O6" s="1" t="s">
        <v>13</v>
      </c>
      <c r="P6" s="9" t="s">
        <v>19</v>
      </c>
    </row>
    <row r="7" spans="1:16" x14ac:dyDescent="0.25">
      <c r="A7" s="1">
        <v>5</v>
      </c>
      <c r="C7" s="1" t="s">
        <v>4</v>
      </c>
      <c r="D7" s="1" t="s">
        <v>18</v>
      </c>
      <c r="E7" s="1" t="s">
        <v>6</v>
      </c>
      <c r="F7" s="1" t="s">
        <v>18</v>
      </c>
      <c r="G7" s="1" t="s">
        <v>9</v>
      </c>
      <c r="H7" s="1" t="s">
        <v>18</v>
      </c>
      <c r="I7" s="2">
        <v>6.26</v>
      </c>
      <c r="J7" s="1" t="s">
        <v>18</v>
      </c>
      <c r="K7" s="1">
        <v>40</v>
      </c>
      <c r="L7" s="1" t="s">
        <v>18</v>
      </c>
      <c r="M7" s="1">
        <v>7</v>
      </c>
      <c r="N7" s="1" t="s">
        <v>18</v>
      </c>
      <c r="O7" s="1" t="s">
        <v>13</v>
      </c>
      <c r="P7" s="9" t="s">
        <v>19</v>
      </c>
    </row>
    <row r="8" spans="1:16" x14ac:dyDescent="0.25">
      <c r="A8" s="1">
        <v>6</v>
      </c>
      <c r="C8" s="1" t="s">
        <v>5</v>
      </c>
      <c r="D8" s="1" t="s">
        <v>18</v>
      </c>
      <c r="E8" s="1" t="s">
        <v>6</v>
      </c>
      <c r="F8" s="1" t="s">
        <v>18</v>
      </c>
      <c r="G8" s="1">
        <v>0</v>
      </c>
      <c r="H8" s="1" t="s">
        <v>18</v>
      </c>
      <c r="I8" s="2">
        <v>6.66</v>
      </c>
      <c r="J8" s="1" t="s">
        <v>18</v>
      </c>
      <c r="K8" s="1">
        <v>28</v>
      </c>
      <c r="L8" s="1" t="s">
        <v>18</v>
      </c>
      <c r="M8" s="1">
        <v>0</v>
      </c>
      <c r="N8" s="1" t="s">
        <v>18</v>
      </c>
      <c r="O8" s="1" t="s">
        <v>11</v>
      </c>
      <c r="P8" s="9" t="s">
        <v>19</v>
      </c>
    </row>
    <row r="9" spans="1:16" x14ac:dyDescent="0.25">
      <c r="A9" s="1">
        <v>7</v>
      </c>
      <c r="C9" s="1" t="s">
        <v>4</v>
      </c>
      <c r="D9" s="1" t="s">
        <v>18</v>
      </c>
      <c r="E9" s="1" t="s">
        <v>6</v>
      </c>
      <c r="F9" s="1" t="s">
        <v>18</v>
      </c>
      <c r="G9" s="1" t="s">
        <v>9</v>
      </c>
      <c r="H9" s="1" t="s">
        <v>18</v>
      </c>
      <c r="I9" s="2">
        <v>6.86</v>
      </c>
      <c r="J9" s="1" t="s">
        <v>18</v>
      </c>
      <c r="K9" s="1">
        <v>41</v>
      </c>
      <c r="L9" s="1" t="s">
        <v>18</v>
      </c>
      <c r="M9" s="1">
        <v>0</v>
      </c>
      <c r="N9" s="1" t="s">
        <v>18</v>
      </c>
      <c r="O9" s="1" t="s">
        <v>11</v>
      </c>
      <c r="P9" s="9" t="s">
        <v>19</v>
      </c>
    </row>
    <row r="10" spans="1:16" x14ac:dyDescent="0.25">
      <c r="A10" s="1">
        <v>8</v>
      </c>
      <c r="C10" s="1" t="s">
        <v>4</v>
      </c>
      <c r="D10" s="1" t="s">
        <v>18</v>
      </c>
      <c r="E10" s="1" t="s">
        <v>6</v>
      </c>
      <c r="F10" s="1" t="s">
        <v>18</v>
      </c>
      <c r="G10" s="1" t="s">
        <v>9</v>
      </c>
      <c r="H10" s="1" t="s">
        <v>18</v>
      </c>
      <c r="I10" s="2">
        <v>7.39</v>
      </c>
      <c r="J10" s="1" t="s">
        <v>18</v>
      </c>
      <c r="K10" s="1">
        <v>43</v>
      </c>
      <c r="L10" s="1" t="s">
        <v>18</v>
      </c>
      <c r="M10" s="1">
        <v>4</v>
      </c>
      <c r="N10" s="1" t="s">
        <v>18</v>
      </c>
      <c r="O10" s="1" t="s">
        <v>12</v>
      </c>
      <c r="P10" s="9" t="s">
        <v>19</v>
      </c>
    </row>
    <row r="11" spans="1:16" x14ac:dyDescent="0.25">
      <c r="A11" s="1">
        <v>9</v>
      </c>
      <c r="C11" s="1" t="s">
        <v>5</v>
      </c>
      <c r="D11" s="1" t="s">
        <v>18</v>
      </c>
      <c r="E11" s="1" t="s">
        <v>7</v>
      </c>
      <c r="F11" s="1" t="s">
        <v>18</v>
      </c>
      <c r="G11" s="1">
        <v>1</v>
      </c>
      <c r="H11" s="1" t="s">
        <v>18</v>
      </c>
      <c r="I11" s="2">
        <v>7.59</v>
      </c>
      <c r="J11" s="1" t="s">
        <v>18</v>
      </c>
      <c r="K11" s="1">
        <v>34</v>
      </c>
      <c r="L11" s="1" t="s">
        <v>18</v>
      </c>
      <c r="M11" s="1">
        <v>10</v>
      </c>
      <c r="N11" s="1" t="s">
        <v>18</v>
      </c>
      <c r="O11" s="1" t="s">
        <v>12</v>
      </c>
      <c r="P11" s="9" t="s">
        <v>19</v>
      </c>
    </row>
    <row r="12" spans="1:16" x14ac:dyDescent="0.25">
      <c r="A12" s="1">
        <v>10</v>
      </c>
      <c r="C12" s="1" t="s">
        <v>4</v>
      </c>
      <c r="D12" s="1" t="s">
        <v>18</v>
      </c>
      <c r="E12" s="1" t="s">
        <v>7</v>
      </c>
      <c r="F12" s="1" t="s">
        <v>18</v>
      </c>
      <c r="G12" s="1" t="s">
        <v>9</v>
      </c>
      <c r="H12" s="1" t="s">
        <v>18</v>
      </c>
      <c r="I12" s="2">
        <v>7.44</v>
      </c>
      <c r="J12" s="1" t="s">
        <v>18</v>
      </c>
      <c r="K12" s="1">
        <v>23</v>
      </c>
      <c r="L12" s="1" t="s">
        <v>18</v>
      </c>
      <c r="M12" s="1">
        <v>6</v>
      </c>
      <c r="N12" s="1" t="s">
        <v>18</v>
      </c>
      <c r="O12" s="1" t="s">
        <v>13</v>
      </c>
      <c r="P12" s="9" t="s">
        <v>19</v>
      </c>
    </row>
    <row r="13" spans="1:16" x14ac:dyDescent="0.25">
      <c r="A13" s="1">
        <v>11</v>
      </c>
      <c r="C13" s="1" t="s">
        <v>5</v>
      </c>
      <c r="D13" s="1" t="s">
        <v>18</v>
      </c>
      <c r="E13" s="1" t="s">
        <v>7</v>
      </c>
      <c r="F13" s="1" t="s">
        <v>18</v>
      </c>
      <c r="G13" s="1">
        <v>2</v>
      </c>
      <c r="H13" s="1" t="s">
        <v>18</v>
      </c>
      <c r="I13" s="2">
        <v>8.1199999999999992</v>
      </c>
      <c r="J13" s="1" t="s">
        <v>18</v>
      </c>
      <c r="K13" s="1">
        <v>33</v>
      </c>
      <c r="L13" s="1" t="s">
        <v>18</v>
      </c>
      <c r="M13" s="1">
        <v>6</v>
      </c>
      <c r="N13" s="1" t="s">
        <v>18</v>
      </c>
      <c r="O13" s="1" t="s">
        <v>11</v>
      </c>
      <c r="P13" s="9" t="s">
        <v>19</v>
      </c>
    </row>
    <row r="14" spans="1:16" x14ac:dyDescent="0.25">
      <c r="A14" s="1">
        <v>12</v>
      </c>
      <c r="C14" s="1" t="s">
        <v>4</v>
      </c>
      <c r="D14" s="1" t="s">
        <v>18</v>
      </c>
      <c r="E14" s="1" t="s">
        <v>6</v>
      </c>
      <c r="F14" s="1" t="s">
        <v>18</v>
      </c>
      <c r="G14" s="1" t="s">
        <v>9</v>
      </c>
      <c r="H14" s="1" t="s">
        <v>18</v>
      </c>
      <c r="I14" s="2">
        <v>8.4600000000000009</v>
      </c>
      <c r="J14" s="1" t="s">
        <v>18</v>
      </c>
      <c r="K14" s="1">
        <v>27</v>
      </c>
      <c r="L14" s="1" t="s">
        <v>18</v>
      </c>
      <c r="M14" s="1">
        <v>11</v>
      </c>
      <c r="N14" s="1" t="s">
        <v>18</v>
      </c>
      <c r="O14" s="1" t="s">
        <v>12</v>
      </c>
      <c r="P14" s="9" t="s">
        <v>19</v>
      </c>
    </row>
    <row r="15" spans="1:16" x14ac:dyDescent="0.25">
      <c r="A15" s="1">
        <v>13</v>
      </c>
      <c r="C15" s="1" t="s">
        <v>4</v>
      </c>
      <c r="D15" s="1" t="s">
        <v>18</v>
      </c>
      <c r="E15" s="1" t="s">
        <v>7</v>
      </c>
      <c r="F15" s="1" t="s">
        <v>18</v>
      </c>
      <c r="G15" s="1" t="s">
        <v>9</v>
      </c>
      <c r="H15" s="1" t="s">
        <v>18</v>
      </c>
      <c r="I15" s="2">
        <v>8.74</v>
      </c>
      <c r="J15" s="1" t="s">
        <v>18</v>
      </c>
      <c r="K15" s="1">
        <v>37</v>
      </c>
      <c r="L15" s="1" t="s">
        <v>18</v>
      </c>
      <c r="M15" s="1">
        <v>5</v>
      </c>
      <c r="N15" s="1" t="s">
        <v>18</v>
      </c>
      <c r="O15" s="1" t="s">
        <v>13</v>
      </c>
      <c r="P15" s="9" t="s">
        <v>19</v>
      </c>
    </row>
    <row r="16" spans="1:16" x14ac:dyDescent="0.25">
      <c r="A16" s="1">
        <v>14</v>
      </c>
      <c r="C16" s="1" t="s">
        <v>5</v>
      </c>
      <c r="D16" s="1" t="s">
        <v>18</v>
      </c>
      <c r="E16" s="1" t="s">
        <v>6</v>
      </c>
      <c r="F16" s="1" t="s">
        <v>18</v>
      </c>
      <c r="G16" s="1">
        <v>3</v>
      </c>
      <c r="H16" s="1" t="s">
        <v>18</v>
      </c>
      <c r="I16" s="2">
        <v>8.9499999999999993</v>
      </c>
      <c r="J16" s="1" t="s">
        <v>18</v>
      </c>
      <c r="K16" s="1">
        <v>44</v>
      </c>
      <c r="L16" s="1" t="s">
        <v>18</v>
      </c>
      <c r="M16" s="1">
        <v>2</v>
      </c>
      <c r="N16" s="1" t="s">
        <v>18</v>
      </c>
      <c r="O16" s="1" t="s">
        <v>13</v>
      </c>
      <c r="P16" s="9" t="s">
        <v>19</v>
      </c>
    </row>
    <row r="17" spans="1:16" x14ac:dyDescent="0.25">
      <c r="A17" s="1">
        <v>15</v>
      </c>
      <c r="C17" s="1" t="s">
        <v>5</v>
      </c>
      <c r="D17" s="1" t="s">
        <v>18</v>
      </c>
      <c r="E17" s="1" t="s">
        <v>7</v>
      </c>
      <c r="F17" s="1" t="s">
        <v>18</v>
      </c>
      <c r="G17" s="1">
        <v>0</v>
      </c>
      <c r="H17" s="1" t="s">
        <v>18</v>
      </c>
      <c r="I17" s="2">
        <v>9.1300000000000008</v>
      </c>
      <c r="J17" s="1" t="s">
        <v>18</v>
      </c>
      <c r="K17" s="1">
        <v>30</v>
      </c>
      <c r="L17" s="1" t="s">
        <v>18</v>
      </c>
      <c r="M17" s="1">
        <v>5</v>
      </c>
      <c r="N17" s="1" t="s">
        <v>18</v>
      </c>
      <c r="O17" s="1" t="s">
        <v>11</v>
      </c>
      <c r="P17" s="9" t="s">
        <v>19</v>
      </c>
    </row>
    <row r="18" spans="1:16" x14ac:dyDescent="0.25">
      <c r="A18" s="1">
        <v>16</v>
      </c>
      <c r="C18" s="1" t="s">
        <v>4</v>
      </c>
      <c r="D18" s="1" t="s">
        <v>18</v>
      </c>
      <c r="E18" s="1" t="s">
        <v>7</v>
      </c>
      <c r="F18" s="1" t="s">
        <v>18</v>
      </c>
      <c r="G18" s="1" t="s">
        <v>9</v>
      </c>
      <c r="H18" s="1" t="s">
        <v>18</v>
      </c>
      <c r="I18" s="2">
        <v>9.35</v>
      </c>
      <c r="J18" s="1" t="s">
        <v>18</v>
      </c>
      <c r="K18" s="1">
        <v>38</v>
      </c>
      <c r="L18" s="1" t="s">
        <v>18</v>
      </c>
      <c r="M18" s="1">
        <v>8</v>
      </c>
      <c r="N18" s="1" t="s">
        <v>18</v>
      </c>
      <c r="O18" s="1" t="s">
        <v>13</v>
      </c>
      <c r="P18" s="9" t="s">
        <v>19</v>
      </c>
    </row>
    <row r="19" spans="1:16" x14ac:dyDescent="0.25">
      <c r="A19" s="1">
        <v>17</v>
      </c>
      <c r="C19" s="1" t="s">
        <v>5</v>
      </c>
      <c r="D19" s="1" t="s">
        <v>18</v>
      </c>
      <c r="E19" s="1" t="s">
        <v>7</v>
      </c>
      <c r="F19" s="1" t="s">
        <v>18</v>
      </c>
      <c r="G19" s="1">
        <v>1</v>
      </c>
      <c r="H19" s="1" t="s">
        <v>18</v>
      </c>
      <c r="I19" s="2">
        <v>9.77</v>
      </c>
      <c r="J19" s="1" t="s">
        <v>18</v>
      </c>
      <c r="K19" s="1">
        <v>31</v>
      </c>
      <c r="L19" s="1" t="s">
        <v>18</v>
      </c>
      <c r="M19" s="1">
        <v>7</v>
      </c>
      <c r="N19" s="1" t="s">
        <v>18</v>
      </c>
      <c r="O19" s="1" t="s">
        <v>12</v>
      </c>
      <c r="P19" s="9" t="s">
        <v>19</v>
      </c>
    </row>
    <row r="20" spans="1:16" x14ac:dyDescent="0.25">
      <c r="A20" s="1">
        <v>18</v>
      </c>
      <c r="C20" s="1" t="s">
        <v>5</v>
      </c>
      <c r="D20" s="1" t="s">
        <v>18</v>
      </c>
      <c r="E20" s="1" t="s">
        <v>6</v>
      </c>
      <c r="F20" s="1" t="s">
        <v>18</v>
      </c>
      <c r="G20" s="1">
        <v>2</v>
      </c>
      <c r="H20" s="1" t="s">
        <v>18</v>
      </c>
      <c r="I20" s="2">
        <v>9.8000000000000007</v>
      </c>
      <c r="J20" s="1" t="s">
        <v>18</v>
      </c>
      <c r="K20" s="1">
        <v>39</v>
      </c>
      <c r="L20" s="1" t="s">
        <v>18</v>
      </c>
      <c r="M20" s="1">
        <v>7</v>
      </c>
      <c r="N20" s="1" t="s">
        <v>18</v>
      </c>
      <c r="O20" s="1" t="s">
        <v>13</v>
      </c>
      <c r="P20" s="9" t="s">
        <v>19</v>
      </c>
    </row>
    <row r="21" spans="1:16" x14ac:dyDescent="0.25">
      <c r="A21" s="1">
        <v>19</v>
      </c>
      <c r="C21" s="1" t="s">
        <v>4</v>
      </c>
      <c r="D21" s="1" t="s">
        <v>18</v>
      </c>
      <c r="E21" s="1" t="s">
        <v>8</v>
      </c>
      <c r="F21" s="1" t="s">
        <v>18</v>
      </c>
      <c r="G21" s="1" t="s">
        <v>9</v>
      </c>
      <c r="H21" s="1" t="s">
        <v>18</v>
      </c>
      <c r="I21" s="2">
        <v>10.53</v>
      </c>
      <c r="J21" s="1" t="s">
        <v>18</v>
      </c>
      <c r="K21" s="1">
        <v>25</v>
      </c>
      <c r="L21" s="1" t="s">
        <v>18</v>
      </c>
      <c r="M21" s="1">
        <v>8</v>
      </c>
      <c r="N21" s="1" t="s">
        <v>18</v>
      </c>
      <c r="O21" s="1" t="s">
        <v>11</v>
      </c>
      <c r="P21" s="9" t="s">
        <v>19</v>
      </c>
    </row>
    <row r="22" spans="1:16" x14ac:dyDescent="0.25">
      <c r="A22" s="1">
        <v>20</v>
      </c>
      <c r="C22" s="1" t="s">
        <v>4</v>
      </c>
      <c r="D22" s="1" t="s">
        <v>18</v>
      </c>
      <c r="E22" s="1" t="s">
        <v>7</v>
      </c>
      <c r="F22" s="1" t="s">
        <v>18</v>
      </c>
      <c r="G22" s="1" t="s">
        <v>9</v>
      </c>
      <c r="H22" s="1" t="s">
        <v>18</v>
      </c>
      <c r="I22" s="2">
        <v>10.76</v>
      </c>
      <c r="J22" s="1" t="s">
        <v>18</v>
      </c>
      <c r="K22" s="1">
        <v>37</v>
      </c>
      <c r="L22" s="1" t="s">
        <v>18</v>
      </c>
      <c r="M22" s="1">
        <v>4</v>
      </c>
      <c r="N22" s="1" t="s">
        <v>18</v>
      </c>
      <c r="O22" s="1" t="s">
        <v>11</v>
      </c>
      <c r="P22" s="9" t="s">
        <v>19</v>
      </c>
    </row>
    <row r="23" spans="1:16" x14ac:dyDescent="0.25">
      <c r="A23" s="1">
        <v>21</v>
      </c>
      <c r="C23" s="1" t="s">
        <v>5</v>
      </c>
      <c r="D23" s="1" t="s">
        <v>18</v>
      </c>
      <c r="E23" s="1" t="s">
        <v>7</v>
      </c>
      <c r="F23" s="1" t="s">
        <v>18</v>
      </c>
      <c r="G23" s="1">
        <v>1</v>
      </c>
      <c r="H23" s="1" t="s">
        <v>18</v>
      </c>
      <c r="I23" s="2">
        <v>11.06</v>
      </c>
      <c r="J23" s="1" t="s">
        <v>18</v>
      </c>
      <c r="K23" s="1">
        <v>30</v>
      </c>
      <c r="L23" s="1" t="s">
        <v>18</v>
      </c>
      <c r="M23" s="1">
        <v>9</v>
      </c>
      <c r="N23" s="1" t="s">
        <v>18</v>
      </c>
      <c r="O23" s="1" t="s">
        <v>13</v>
      </c>
      <c r="P23" s="9" t="s">
        <v>19</v>
      </c>
    </row>
    <row r="24" spans="1:16" x14ac:dyDescent="0.25">
      <c r="A24" s="1">
        <v>22</v>
      </c>
      <c r="C24" s="1" t="s">
        <v>4</v>
      </c>
      <c r="D24" s="1" t="s">
        <v>18</v>
      </c>
      <c r="E24" s="1" t="s">
        <v>7</v>
      </c>
      <c r="F24" s="1" t="s">
        <v>18</v>
      </c>
      <c r="G24" s="1" t="s">
        <v>9</v>
      </c>
      <c r="H24" s="1" t="s">
        <v>18</v>
      </c>
      <c r="I24" s="2">
        <v>11.59</v>
      </c>
      <c r="J24" s="1" t="s">
        <v>18</v>
      </c>
      <c r="K24" s="1">
        <v>34</v>
      </c>
      <c r="L24" s="1" t="s">
        <v>18</v>
      </c>
      <c r="M24" s="1">
        <v>2</v>
      </c>
      <c r="N24" s="1" t="s">
        <v>18</v>
      </c>
      <c r="O24" s="1" t="s">
        <v>12</v>
      </c>
      <c r="P24" s="9" t="s">
        <v>19</v>
      </c>
    </row>
    <row r="25" spans="1:16" x14ac:dyDescent="0.25">
      <c r="A25" s="1">
        <v>23</v>
      </c>
      <c r="C25" s="1" t="s">
        <v>4</v>
      </c>
      <c r="D25" s="1" t="s">
        <v>18</v>
      </c>
      <c r="E25" s="1" t="s">
        <v>6</v>
      </c>
      <c r="F25" s="1" t="s">
        <v>18</v>
      </c>
      <c r="G25" s="1" t="s">
        <v>9</v>
      </c>
      <c r="H25" s="1" t="s">
        <v>18</v>
      </c>
      <c r="I25" s="2">
        <v>12</v>
      </c>
      <c r="J25" s="1" t="s">
        <v>18</v>
      </c>
      <c r="K25" s="1">
        <v>41</v>
      </c>
      <c r="L25" s="1" t="s">
        <v>18</v>
      </c>
      <c r="M25" s="1">
        <v>0</v>
      </c>
      <c r="N25" s="1" t="s">
        <v>18</v>
      </c>
      <c r="O25" s="1" t="s">
        <v>13</v>
      </c>
      <c r="P25" s="9" t="s">
        <v>19</v>
      </c>
    </row>
    <row r="26" spans="1:16" x14ac:dyDescent="0.25">
      <c r="A26" s="1">
        <v>24</v>
      </c>
      <c r="C26" s="1" t="s">
        <v>5</v>
      </c>
      <c r="D26" s="1" t="s">
        <v>18</v>
      </c>
      <c r="E26" s="1" t="s">
        <v>8</v>
      </c>
      <c r="F26" s="1" t="s">
        <v>18</v>
      </c>
      <c r="G26" s="1">
        <v>0</v>
      </c>
      <c r="H26" s="1" t="s">
        <v>18</v>
      </c>
      <c r="I26" s="2">
        <v>12.79</v>
      </c>
      <c r="J26" s="1" t="s">
        <v>18</v>
      </c>
      <c r="K26" s="1">
        <v>26</v>
      </c>
      <c r="L26" s="1" t="s">
        <v>18</v>
      </c>
      <c r="M26" s="1">
        <v>1</v>
      </c>
      <c r="N26" s="1" t="s">
        <v>18</v>
      </c>
      <c r="O26" s="1" t="s">
        <v>13</v>
      </c>
      <c r="P26" s="9" t="s">
        <v>19</v>
      </c>
    </row>
    <row r="27" spans="1:16" x14ac:dyDescent="0.25">
      <c r="A27" s="1">
        <v>25</v>
      </c>
      <c r="C27" s="1" t="s">
        <v>5</v>
      </c>
      <c r="D27" s="1" t="s">
        <v>18</v>
      </c>
      <c r="E27" s="1" t="s">
        <v>7</v>
      </c>
      <c r="F27" s="1" t="s">
        <v>18</v>
      </c>
      <c r="G27" s="1">
        <v>2</v>
      </c>
      <c r="H27" s="1" t="s">
        <v>18</v>
      </c>
      <c r="I27" s="2">
        <v>13.23</v>
      </c>
      <c r="J27" s="1" t="s">
        <v>18</v>
      </c>
      <c r="K27" s="1">
        <v>32</v>
      </c>
      <c r="L27" s="1" t="s">
        <v>18</v>
      </c>
      <c r="M27" s="1">
        <v>5</v>
      </c>
      <c r="N27" s="1" t="s">
        <v>18</v>
      </c>
      <c r="O27" s="1" t="s">
        <v>11</v>
      </c>
      <c r="P27" s="9" t="s">
        <v>19</v>
      </c>
    </row>
    <row r="28" spans="1:16" x14ac:dyDescent="0.25">
      <c r="A28" s="1">
        <v>26</v>
      </c>
      <c r="C28" s="1" t="s">
        <v>5</v>
      </c>
      <c r="D28" s="1" t="s">
        <v>18</v>
      </c>
      <c r="E28" s="1" t="s">
        <v>7</v>
      </c>
      <c r="F28" s="1" t="s">
        <v>18</v>
      </c>
      <c r="G28" s="1">
        <v>2</v>
      </c>
      <c r="H28" s="1" t="s">
        <v>18</v>
      </c>
      <c r="I28" s="2">
        <v>13.6</v>
      </c>
      <c r="J28" s="1" t="s">
        <v>18</v>
      </c>
      <c r="K28" s="1">
        <v>35</v>
      </c>
      <c r="L28" s="1" t="s">
        <v>18</v>
      </c>
      <c r="M28" s="1">
        <v>0</v>
      </c>
      <c r="N28" s="1" t="s">
        <v>18</v>
      </c>
      <c r="O28" s="1" t="s">
        <v>13</v>
      </c>
      <c r="P28" s="9" t="s">
        <v>19</v>
      </c>
    </row>
    <row r="29" spans="1:16" x14ac:dyDescent="0.25">
      <c r="A29" s="1">
        <v>27</v>
      </c>
      <c r="C29" s="1" t="s">
        <v>4</v>
      </c>
      <c r="D29" s="1" t="s">
        <v>18</v>
      </c>
      <c r="E29" s="1" t="s">
        <v>6</v>
      </c>
      <c r="F29" s="1" t="s">
        <v>18</v>
      </c>
      <c r="G29" s="1" t="s">
        <v>9</v>
      </c>
      <c r="H29" s="1" t="s">
        <v>18</v>
      </c>
      <c r="I29" s="2">
        <v>13.85</v>
      </c>
      <c r="J29" s="1" t="s">
        <v>18</v>
      </c>
      <c r="K29" s="1">
        <v>46</v>
      </c>
      <c r="L29" s="1" t="s">
        <v>18</v>
      </c>
      <c r="M29" s="1">
        <v>7</v>
      </c>
      <c r="N29" s="1" t="s">
        <v>18</v>
      </c>
      <c r="O29" s="1" t="s">
        <v>13</v>
      </c>
      <c r="P29" s="9" t="s">
        <v>19</v>
      </c>
    </row>
    <row r="30" spans="1:16" x14ac:dyDescent="0.25">
      <c r="A30" s="1">
        <v>28</v>
      </c>
      <c r="C30" s="1" t="s">
        <v>5</v>
      </c>
      <c r="D30" s="1" t="s">
        <v>18</v>
      </c>
      <c r="E30" s="1" t="s">
        <v>7</v>
      </c>
      <c r="F30" s="1" t="s">
        <v>18</v>
      </c>
      <c r="G30" s="1">
        <v>0</v>
      </c>
      <c r="H30" s="1" t="s">
        <v>18</v>
      </c>
      <c r="I30" s="2">
        <v>14.69</v>
      </c>
      <c r="J30" s="1" t="s">
        <v>18</v>
      </c>
      <c r="K30" s="1">
        <v>29</v>
      </c>
      <c r="L30" s="1" t="s">
        <v>18</v>
      </c>
      <c r="M30" s="1">
        <v>8</v>
      </c>
      <c r="N30" s="1" t="s">
        <v>18</v>
      </c>
      <c r="O30" s="1" t="s">
        <v>11</v>
      </c>
      <c r="P30" s="9" t="s">
        <v>19</v>
      </c>
    </row>
    <row r="31" spans="1:16" x14ac:dyDescent="0.25">
      <c r="A31" s="1">
        <v>29</v>
      </c>
      <c r="C31" s="1" t="s">
        <v>5</v>
      </c>
      <c r="D31" s="1" t="s">
        <v>18</v>
      </c>
      <c r="E31" s="1" t="s">
        <v>7</v>
      </c>
      <c r="F31" s="1" t="s">
        <v>18</v>
      </c>
      <c r="G31" s="1">
        <v>5</v>
      </c>
      <c r="H31" s="1" t="s">
        <v>18</v>
      </c>
      <c r="I31" s="2">
        <v>14.71</v>
      </c>
      <c r="J31" s="1" t="s">
        <v>18</v>
      </c>
      <c r="K31" s="1">
        <v>40</v>
      </c>
      <c r="L31" s="1" t="s">
        <v>18</v>
      </c>
      <c r="M31" s="1">
        <v>6</v>
      </c>
      <c r="N31" s="1" t="s">
        <v>18</v>
      </c>
      <c r="O31" s="1" t="s">
        <v>11</v>
      </c>
      <c r="P31" s="9" t="s">
        <v>19</v>
      </c>
    </row>
    <row r="32" spans="1:16" x14ac:dyDescent="0.25">
      <c r="A32" s="1">
        <v>30</v>
      </c>
      <c r="C32" s="1" t="s">
        <v>5</v>
      </c>
      <c r="D32" s="1" t="s">
        <v>18</v>
      </c>
      <c r="E32" s="1" t="s">
        <v>7</v>
      </c>
      <c r="F32" s="1" t="s">
        <v>18</v>
      </c>
      <c r="G32" s="1">
        <v>2</v>
      </c>
      <c r="H32" s="1" t="s">
        <v>18</v>
      </c>
      <c r="I32" s="2">
        <v>15.99</v>
      </c>
      <c r="J32" s="1" t="s">
        <v>18</v>
      </c>
      <c r="K32" s="1">
        <v>35</v>
      </c>
      <c r="L32" s="1" t="s">
        <v>18</v>
      </c>
      <c r="M32" s="1">
        <v>10</v>
      </c>
      <c r="N32" s="1" t="s">
        <v>18</v>
      </c>
      <c r="O32" s="1" t="s">
        <v>12</v>
      </c>
      <c r="P32" s="9" t="s">
        <v>19</v>
      </c>
    </row>
    <row r="33" spans="1:16" x14ac:dyDescent="0.25">
      <c r="A33" s="1">
        <v>31</v>
      </c>
      <c r="C33" s="1" t="s">
        <v>4</v>
      </c>
      <c r="D33" s="1" t="s">
        <v>18</v>
      </c>
      <c r="E33" s="1" t="s">
        <v>8</v>
      </c>
      <c r="F33" s="1" t="s">
        <v>18</v>
      </c>
      <c r="G33" s="1" t="s">
        <v>9</v>
      </c>
      <c r="H33" s="1" t="s">
        <v>18</v>
      </c>
      <c r="I33" s="2">
        <v>16.22</v>
      </c>
      <c r="J33" s="1" t="s">
        <v>18</v>
      </c>
      <c r="K33" s="1">
        <v>31</v>
      </c>
      <c r="L33" s="1" t="s">
        <v>18</v>
      </c>
      <c r="M33" s="1">
        <v>5</v>
      </c>
      <c r="N33" s="1" t="s">
        <v>18</v>
      </c>
      <c r="O33" s="1" t="s">
        <v>13</v>
      </c>
      <c r="P33" s="9" t="s">
        <v>19</v>
      </c>
    </row>
    <row r="34" spans="1:16" x14ac:dyDescent="0.25">
      <c r="A34" s="1">
        <v>32</v>
      </c>
      <c r="C34" s="1" t="s">
        <v>5</v>
      </c>
      <c r="D34" s="1" t="s">
        <v>18</v>
      </c>
      <c r="E34" s="1" t="s">
        <v>7</v>
      </c>
      <c r="F34" s="1" t="s">
        <v>18</v>
      </c>
      <c r="G34" s="1">
        <v>1</v>
      </c>
      <c r="H34" s="1" t="s">
        <v>18</v>
      </c>
      <c r="I34" s="2">
        <v>16.61</v>
      </c>
      <c r="J34" s="1" t="s">
        <v>18</v>
      </c>
      <c r="K34" s="1">
        <v>36</v>
      </c>
      <c r="L34" s="1" t="s">
        <v>18</v>
      </c>
      <c r="M34" s="1">
        <v>4</v>
      </c>
      <c r="N34" s="1" t="s">
        <v>18</v>
      </c>
      <c r="O34" s="1" t="s">
        <v>11</v>
      </c>
      <c r="P34" s="9" t="s">
        <v>19</v>
      </c>
    </row>
    <row r="35" spans="1:16" x14ac:dyDescent="0.25">
      <c r="A35" s="1">
        <v>33</v>
      </c>
      <c r="C35" s="1" t="s">
        <v>5</v>
      </c>
      <c r="D35" s="1" t="s">
        <v>18</v>
      </c>
      <c r="E35" s="1" t="s">
        <v>8</v>
      </c>
      <c r="F35" s="1" t="s">
        <v>18</v>
      </c>
      <c r="G35" s="1">
        <v>3</v>
      </c>
      <c r="H35" s="1" t="s">
        <v>18</v>
      </c>
      <c r="I35" s="2">
        <v>17.260000000000002</v>
      </c>
      <c r="J35" s="1" t="s">
        <v>18</v>
      </c>
      <c r="K35" s="1">
        <v>43</v>
      </c>
      <c r="L35" s="1" t="s">
        <v>18</v>
      </c>
      <c r="M35" s="1">
        <v>7</v>
      </c>
      <c r="N35" s="1" t="s">
        <v>18</v>
      </c>
      <c r="O35" s="1" t="s">
        <v>12</v>
      </c>
      <c r="P35" s="9" t="s">
        <v>19</v>
      </c>
    </row>
    <row r="36" spans="1:16" x14ac:dyDescent="0.25">
      <c r="A36" s="1">
        <v>34</v>
      </c>
      <c r="C36" s="1" t="s">
        <v>4</v>
      </c>
      <c r="D36" s="1" t="s">
        <v>18</v>
      </c>
      <c r="E36" s="1" t="s">
        <v>8</v>
      </c>
      <c r="F36" s="1" t="s">
        <v>18</v>
      </c>
      <c r="G36" s="1" t="s">
        <v>9</v>
      </c>
      <c r="H36" s="1" t="s">
        <v>18</v>
      </c>
      <c r="I36" s="2">
        <v>18.75</v>
      </c>
      <c r="J36" s="1" t="s">
        <v>18</v>
      </c>
      <c r="K36" s="1">
        <v>33</v>
      </c>
      <c r="L36" s="1" t="s">
        <v>18</v>
      </c>
      <c r="M36" s="1">
        <v>7</v>
      </c>
      <c r="N36" s="1" t="s">
        <v>18</v>
      </c>
      <c r="O36" s="1" t="s">
        <v>12</v>
      </c>
      <c r="P36" s="9" t="s">
        <v>19</v>
      </c>
    </row>
    <row r="37" spans="1:16" x14ac:dyDescent="0.25">
      <c r="A37" s="5">
        <v>35</v>
      </c>
      <c r="B37" s="5"/>
      <c r="C37" s="5" t="s">
        <v>5</v>
      </c>
      <c r="D37" s="1" t="s">
        <v>18</v>
      </c>
      <c r="E37" s="5" t="s">
        <v>7</v>
      </c>
      <c r="F37" s="1" t="s">
        <v>18</v>
      </c>
      <c r="G37" s="5">
        <v>2</v>
      </c>
      <c r="H37" s="1" t="s">
        <v>18</v>
      </c>
      <c r="I37" s="6">
        <v>19.399999999999999</v>
      </c>
      <c r="J37" s="1" t="s">
        <v>18</v>
      </c>
      <c r="K37" s="5">
        <v>48</v>
      </c>
      <c r="L37" s="1" t="s">
        <v>18</v>
      </c>
      <c r="M37" s="5">
        <v>11</v>
      </c>
      <c r="N37" s="1" t="s">
        <v>18</v>
      </c>
      <c r="O37" s="5" t="s">
        <v>12</v>
      </c>
      <c r="P37" s="9" t="s">
        <v>19</v>
      </c>
    </row>
    <row r="38" spans="1:16" x14ac:dyDescent="0.25">
      <c r="A38" s="3">
        <v>36</v>
      </c>
      <c r="B38" s="3"/>
      <c r="C38" s="3" t="s">
        <v>5</v>
      </c>
      <c r="D38" s="1" t="s">
        <v>18</v>
      </c>
      <c r="E38" s="3" t="s">
        <v>8</v>
      </c>
      <c r="F38" s="1" t="s">
        <v>18</v>
      </c>
      <c r="G38" s="3">
        <v>3</v>
      </c>
      <c r="H38" s="1" t="s">
        <v>18</v>
      </c>
      <c r="I38" s="4">
        <v>23.3</v>
      </c>
      <c r="J38" s="1" t="s">
        <v>18</v>
      </c>
      <c r="K38" s="3">
        <v>42</v>
      </c>
      <c r="L38" s="1" t="s">
        <v>18</v>
      </c>
      <c r="M38" s="3">
        <v>2</v>
      </c>
      <c r="N38" s="1" t="s">
        <v>18</v>
      </c>
      <c r="O38" s="3" t="s">
        <v>11</v>
      </c>
      <c r="P38" s="9" t="s">
        <v>19</v>
      </c>
    </row>
  </sheetData>
  <mergeCells count="1">
    <mergeCell ref="K1:M1"/>
  </mergeCells>
  <hyperlinks>
    <hyperlink ref="P3" r:id="rId1"/>
    <hyperlink ref="P4:P38" r:id="rId2" display="\\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S9" sqref="S9"/>
    </sheetView>
  </sheetViews>
  <sheetFormatPr defaultRowHeight="15" x14ac:dyDescent="0.25"/>
  <cols>
    <col min="5" max="5" width="19.5703125" bestFit="1" customWidth="1"/>
  </cols>
  <sheetData>
    <row r="1" spans="1:6" x14ac:dyDescent="0.25">
      <c r="A1" s="32" t="s">
        <v>16</v>
      </c>
    </row>
    <row r="2" spans="1:6" ht="15.75" thickBot="1" x14ac:dyDescent="0.3">
      <c r="A2" s="1" t="s">
        <v>9</v>
      </c>
      <c r="B2" t="s">
        <v>41</v>
      </c>
    </row>
    <row r="3" spans="1:6" x14ac:dyDescent="0.25">
      <c r="A3" s="1">
        <v>1</v>
      </c>
      <c r="B3">
        <v>0</v>
      </c>
      <c r="E3" s="42" t="s">
        <v>42</v>
      </c>
      <c r="F3" s="42"/>
    </row>
    <row r="4" spans="1:6" x14ac:dyDescent="0.25">
      <c r="A4" s="1">
        <v>2</v>
      </c>
      <c r="B4">
        <v>0</v>
      </c>
      <c r="E4" s="40"/>
      <c r="F4" s="40"/>
    </row>
    <row r="5" spans="1:6" x14ac:dyDescent="0.25">
      <c r="A5" s="1" t="s">
        <v>9</v>
      </c>
      <c r="B5">
        <v>0</v>
      </c>
      <c r="E5" s="40" t="s">
        <v>27</v>
      </c>
      <c r="F5" s="40">
        <v>1.65</v>
      </c>
    </row>
    <row r="6" spans="1:6" x14ac:dyDescent="0.25">
      <c r="A6" s="1" t="s">
        <v>9</v>
      </c>
      <c r="B6">
        <v>0</v>
      </c>
      <c r="E6" s="40" t="s">
        <v>43</v>
      </c>
      <c r="F6" s="40">
        <v>0.28353965655989855</v>
      </c>
    </row>
    <row r="7" spans="1:6" x14ac:dyDescent="0.25">
      <c r="A7" s="1">
        <v>0</v>
      </c>
      <c r="B7">
        <v>1</v>
      </c>
      <c r="E7" s="40" t="s">
        <v>44</v>
      </c>
      <c r="F7" s="40">
        <v>2</v>
      </c>
    </row>
    <row r="8" spans="1:6" x14ac:dyDescent="0.25">
      <c r="A8" s="1" t="s">
        <v>9</v>
      </c>
      <c r="B8">
        <v>1</v>
      </c>
      <c r="E8" s="40" t="s">
        <v>45</v>
      </c>
      <c r="F8" s="40">
        <v>2</v>
      </c>
    </row>
    <row r="9" spans="1:6" x14ac:dyDescent="0.25">
      <c r="A9" s="1" t="s">
        <v>9</v>
      </c>
      <c r="B9">
        <v>1</v>
      </c>
      <c r="E9" s="40" t="s">
        <v>46</v>
      </c>
      <c r="F9" s="40">
        <v>1.2680278927697548</v>
      </c>
    </row>
    <row r="10" spans="1:6" x14ac:dyDescent="0.25">
      <c r="A10" s="1">
        <v>1</v>
      </c>
      <c r="B10">
        <v>1</v>
      </c>
      <c r="E10" s="40" t="s">
        <v>47</v>
      </c>
      <c r="F10" s="40">
        <v>1.607894736842105</v>
      </c>
    </row>
    <row r="11" spans="1:6" x14ac:dyDescent="0.25">
      <c r="A11" s="1" t="s">
        <v>9</v>
      </c>
      <c r="B11">
        <v>1</v>
      </c>
      <c r="E11" s="40" t="s">
        <v>48</v>
      </c>
      <c r="F11" s="40">
        <v>1.1146702272884967</v>
      </c>
    </row>
    <row r="12" spans="1:6" x14ac:dyDescent="0.25">
      <c r="A12" s="1">
        <v>2</v>
      </c>
      <c r="B12">
        <v>2</v>
      </c>
      <c r="E12" s="40" t="s">
        <v>49</v>
      </c>
      <c r="F12" s="40">
        <v>0.74388143725068123</v>
      </c>
    </row>
    <row r="13" spans="1:6" x14ac:dyDescent="0.25">
      <c r="A13" s="1" t="s">
        <v>9</v>
      </c>
      <c r="B13">
        <v>2</v>
      </c>
      <c r="E13" s="40" t="s">
        <v>50</v>
      </c>
      <c r="F13" s="40">
        <v>5</v>
      </c>
    </row>
    <row r="14" spans="1:6" x14ac:dyDescent="0.25">
      <c r="A14" s="1" t="s">
        <v>9</v>
      </c>
      <c r="B14">
        <v>2</v>
      </c>
      <c r="E14" s="40" t="s">
        <v>32</v>
      </c>
      <c r="F14" s="40">
        <v>0</v>
      </c>
    </row>
    <row r="15" spans="1:6" x14ac:dyDescent="0.25">
      <c r="A15" s="1">
        <v>3</v>
      </c>
      <c r="B15">
        <v>2</v>
      </c>
      <c r="E15" s="40" t="s">
        <v>26</v>
      </c>
      <c r="F15" s="40">
        <v>5</v>
      </c>
    </row>
    <row r="16" spans="1:6" x14ac:dyDescent="0.25">
      <c r="A16" s="1">
        <v>0</v>
      </c>
      <c r="B16">
        <v>2</v>
      </c>
      <c r="E16" s="40" t="s">
        <v>51</v>
      </c>
      <c r="F16" s="40">
        <v>33</v>
      </c>
    </row>
    <row r="17" spans="1:6" ht="15.75" thickBot="1" x14ac:dyDescent="0.3">
      <c r="A17" s="1" t="s">
        <v>9</v>
      </c>
      <c r="B17">
        <v>2</v>
      </c>
      <c r="E17" s="41" t="s">
        <v>52</v>
      </c>
      <c r="F17" s="41">
        <v>20</v>
      </c>
    </row>
    <row r="18" spans="1:6" x14ac:dyDescent="0.25">
      <c r="A18" s="1">
        <v>1</v>
      </c>
      <c r="B18">
        <v>2</v>
      </c>
    </row>
    <row r="19" spans="1:6" x14ac:dyDescent="0.25">
      <c r="A19" s="1">
        <v>2</v>
      </c>
      <c r="B19">
        <v>3</v>
      </c>
    </row>
    <row r="20" spans="1:6" x14ac:dyDescent="0.25">
      <c r="A20" s="1" t="s">
        <v>9</v>
      </c>
      <c r="B20">
        <v>3</v>
      </c>
    </row>
    <row r="21" spans="1:6" x14ac:dyDescent="0.25">
      <c r="A21" s="1" t="s">
        <v>9</v>
      </c>
      <c r="B21">
        <v>3</v>
      </c>
    </row>
    <row r="22" spans="1:6" x14ac:dyDescent="0.25">
      <c r="A22" s="1">
        <v>1</v>
      </c>
      <c r="B22">
        <v>5</v>
      </c>
    </row>
    <row r="23" spans="1:6" x14ac:dyDescent="0.25">
      <c r="A23" s="1" t="s">
        <v>9</v>
      </c>
      <c r="B23" t="s">
        <v>41</v>
      </c>
    </row>
    <row r="24" spans="1:6" x14ac:dyDescent="0.25">
      <c r="A24" s="1" t="s">
        <v>9</v>
      </c>
      <c r="B24" t="s">
        <v>41</v>
      </c>
    </row>
    <row r="25" spans="1:6" x14ac:dyDescent="0.25">
      <c r="A25" s="1">
        <v>0</v>
      </c>
      <c r="B25" t="s">
        <v>41</v>
      </c>
    </row>
    <row r="26" spans="1:6" x14ac:dyDescent="0.25">
      <c r="A26" s="1">
        <v>2</v>
      </c>
      <c r="B26" t="s">
        <v>41</v>
      </c>
    </row>
    <row r="27" spans="1:6" x14ac:dyDescent="0.25">
      <c r="A27" s="1">
        <v>2</v>
      </c>
      <c r="B27" t="s">
        <v>41</v>
      </c>
    </row>
    <row r="28" spans="1:6" x14ac:dyDescent="0.25">
      <c r="A28" s="1" t="s">
        <v>9</v>
      </c>
      <c r="B28" t="s">
        <v>41</v>
      </c>
    </row>
    <row r="29" spans="1:6" x14ac:dyDescent="0.25">
      <c r="A29" s="1">
        <v>0</v>
      </c>
      <c r="B29" t="s">
        <v>41</v>
      </c>
    </row>
    <row r="30" spans="1:6" x14ac:dyDescent="0.25">
      <c r="A30" s="1">
        <v>5</v>
      </c>
      <c r="B30" t="s">
        <v>41</v>
      </c>
    </row>
    <row r="31" spans="1:6" x14ac:dyDescent="0.25">
      <c r="A31" s="1">
        <v>2</v>
      </c>
      <c r="B31" t="s">
        <v>41</v>
      </c>
    </row>
    <row r="32" spans="1:6" x14ac:dyDescent="0.25">
      <c r="A32" s="1" t="s">
        <v>9</v>
      </c>
      <c r="B32" t="s">
        <v>41</v>
      </c>
    </row>
    <row r="33" spans="1:2" x14ac:dyDescent="0.25">
      <c r="A33" s="1">
        <v>1</v>
      </c>
      <c r="B33" t="s">
        <v>41</v>
      </c>
    </row>
    <row r="34" spans="1:2" x14ac:dyDescent="0.25">
      <c r="A34" s="1">
        <v>3</v>
      </c>
      <c r="B34" t="s">
        <v>41</v>
      </c>
    </row>
    <row r="35" spans="1:2" x14ac:dyDescent="0.25">
      <c r="A35" s="1" t="s">
        <v>9</v>
      </c>
      <c r="B35" t="s">
        <v>41</v>
      </c>
    </row>
    <row r="36" spans="1:2" x14ac:dyDescent="0.25">
      <c r="A36" s="5">
        <v>2</v>
      </c>
      <c r="B36" t="s">
        <v>41</v>
      </c>
    </row>
    <row r="37" spans="1:2" x14ac:dyDescent="0.25">
      <c r="A37" s="3">
        <v>3</v>
      </c>
      <c r="B37" t="s">
        <v>41</v>
      </c>
    </row>
  </sheetData>
  <sortState ref="B3:B37">
    <sortCondition ref="B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cnaber</dc:creator>
  <cp:lastModifiedBy>Fernando Bastos</cp:lastModifiedBy>
  <cp:lastPrinted>2013-03-04T17:44:36Z</cp:lastPrinted>
  <dcterms:created xsi:type="dcterms:W3CDTF">2013-03-04T17:01:50Z</dcterms:created>
  <dcterms:modified xsi:type="dcterms:W3CDTF">2019-03-19T01:37:53Z</dcterms:modified>
</cp:coreProperties>
</file>