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OLY\Desktop\SCORING AGENTS\SCORING TEAM 4\"/>
    </mc:Choice>
  </mc:AlternateContent>
  <bookViews>
    <workbookView xWindow="0" yWindow="0" windowWidth="20490" windowHeight="7020" activeTab="1"/>
  </bookViews>
  <sheets>
    <sheet name="S40" sheetId="8" r:id="rId1"/>
    <sheet name="S41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9" l="1"/>
  <c r="S6" i="9"/>
  <c r="R7" i="9"/>
  <c r="S7" i="9"/>
  <c r="R8" i="9"/>
  <c r="S8" i="9"/>
  <c r="R9" i="9"/>
  <c r="S9" i="9"/>
  <c r="R10" i="9"/>
  <c r="S10" i="9"/>
  <c r="R11" i="9"/>
  <c r="S11" i="9"/>
  <c r="R12" i="9"/>
  <c r="S12" i="9"/>
  <c r="R13" i="9"/>
  <c r="S13" i="9"/>
  <c r="R14" i="9"/>
  <c r="S14" i="9"/>
  <c r="R15" i="9"/>
  <c r="S15" i="9"/>
  <c r="R16" i="9"/>
  <c r="S16" i="9"/>
  <c r="R17" i="9"/>
  <c r="S17" i="9"/>
  <c r="R18" i="9"/>
  <c r="S18" i="9"/>
  <c r="R19" i="9"/>
  <c r="S19" i="9"/>
  <c r="R20" i="9"/>
  <c r="S20" i="9"/>
  <c r="R21" i="9"/>
  <c r="S21" i="9"/>
  <c r="R22" i="9"/>
  <c r="S22" i="9"/>
  <c r="R23" i="9"/>
  <c r="S23" i="9"/>
  <c r="R24" i="9"/>
  <c r="S24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AA25" i="9" l="1"/>
  <c r="Z25" i="9"/>
  <c r="Y25" i="9"/>
  <c r="X25" i="9"/>
  <c r="W25" i="9"/>
  <c r="V25" i="9"/>
  <c r="P25" i="9"/>
  <c r="O25" i="9"/>
  <c r="N25" i="9"/>
  <c r="M25" i="9"/>
  <c r="L25" i="9"/>
  <c r="Q25" i="9" s="1"/>
  <c r="K25" i="9"/>
  <c r="J25" i="9"/>
  <c r="I25" i="9"/>
  <c r="H25" i="9"/>
  <c r="F25" i="9"/>
  <c r="E25" i="9"/>
  <c r="Q6" i="9"/>
  <c r="S5" i="9"/>
  <c r="R5" i="9"/>
  <c r="Q5" i="9"/>
  <c r="G5" i="9"/>
  <c r="S25" i="9" l="1"/>
  <c r="G25" i="9"/>
  <c r="R25" i="9"/>
  <c r="X20" i="8"/>
  <c r="Q6" i="8" l="1"/>
  <c r="R6" i="8"/>
  <c r="S6" i="8"/>
  <c r="Q7" i="8"/>
  <c r="R7" i="8"/>
  <c r="S7" i="8"/>
  <c r="G6" i="8"/>
  <c r="G7" i="8"/>
  <c r="AA20" i="8" l="1"/>
  <c r="Z20" i="8"/>
  <c r="Y20" i="8"/>
  <c r="W20" i="8"/>
  <c r="V20" i="8"/>
  <c r="P20" i="8"/>
  <c r="O20" i="8"/>
  <c r="N20" i="8"/>
  <c r="M20" i="8"/>
  <c r="L20" i="8"/>
  <c r="K20" i="8"/>
  <c r="J20" i="8"/>
  <c r="I20" i="8"/>
  <c r="H20" i="8"/>
  <c r="F20" i="8"/>
  <c r="E20" i="8"/>
  <c r="S19" i="8"/>
  <c r="R19" i="8"/>
  <c r="Q19" i="8"/>
  <c r="G19" i="8"/>
  <c r="S18" i="8"/>
  <c r="R18" i="8"/>
  <c r="Q18" i="8"/>
  <c r="G18" i="8"/>
  <c r="S17" i="8"/>
  <c r="R17" i="8"/>
  <c r="Q17" i="8"/>
  <c r="G17" i="8"/>
  <c r="S16" i="8"/>
  <c r="R16" i="8"/>
  <c r="Q16" i="8"/>
  <c r="G16" i="8"/>
  <c r="S15" i="8"/>
  <c r="R15" i="8"/>
  <c r="Q15" i="8"/>
  <c r="G15" i="8"/>
  <c r="S14" i="8"/>
  <c r="R14" i="8"/>
  <c r="Q14" i="8"/>
  <c r="G14" i="8"/>
  <c r="S13" i="8"/>
  <c r="R13" i="8"/>
  <c r="Q13" i="8"/>
  <c r="G13" i="8"/>
  <c r="S12" i="8"/>
  <c r="R12" i="8"/>
  <c r="Q12" i="8"/>
  <c r="G12" i="8"/>
  <c r="S11" i="8"/>
  <c r="R11" i="8"/>
  <c r="Q11" i="8"/>
  <c r="G11" i="8"/>
  <c r="S10" i="8"/>
  <c r="R10" i="8"/>
  <c r="Q10" i="8"/>
  <c r="G10" i="8"/>
  <c r="S9" i="8"/>
  <c r="R9" i="8"/>
  <c r="Q9" i="8"/>
  <c r="G9" i="8"/>
  <c r="S8" i="8"/>
  <c r="R8" i="8"/>
  <c r="Q8" i="8"/>
  <c r="G8" i="8"/>
  <c r="S5" i="8"/>
  <c r="R5" i="8"/>
  <c r="Q5" i="8"/>
  <c r="G5" i="8"/>
  <c r="G20" i="8" s="1"/>
  <c r="S20" i="8" l="1"/>
  <c r="R20" i="8"/>
  <c r="Q20" i="8"/>
</calcChain>
</file>

<file path=xl/sharedStrings.xml><?xml version="1.0" encoding="utf-8"?>
<sst xmlns="http://schemas.openxmlformats.org/spreadsheetml/2006/main" count="458" uniqueCount="269">
  <si>
    <t xml:space="preserve">PRENOM </t>
  </si>
  <si>
    <t>NOM</t>
  </si>
  <si>
    <t xml:space="preserve">matricules </t>
  </si>
  <si>
    <t>Nombres appels</t>
  </si>
  <si>
    <t>Total interactions</t>
  </si>
  <si>
    <t>Taux d'historisation</t>
  </si>
  <si>
    <t>Prod/Heure</t>
  </si>
  <si>
    <t>DMT</t>
  </si>
  <si>
    <t xml:space="preserve">temps  plannifié </t>
  </si>
  <si>
    <t>temps de log</t>
  </si>
  <si>
    <t>TEMPS COM</t>
  </si>
  <si>
    <t>HOLD</t>
  </si>
  <si>
    <t>ACW</t>
  </si>
  <si>
    <t>INDISPONIBLE</t>
  </si>
  <si>
    <t>TX D'INDISPONIBLITE</t>
  </si>
  <si>
    <t xml:space="preserve">TX D'OCCUPATION </t>
  </si>
  <si>
    <t>Adhérence planning</t>
  </si>
  <si>
    <t>CSAT/DSAT</t>
  </si>
  <si>
    <t>Nbres d'écoutes</t>
  </si>
  <si>
    <t>NBR ABS INJUSTIFIEES</t>
  </si>
  <si>
    <t>NBR ABS JUSTIFIEES</t>
  </si>
  <si>
    <t>NBR RETARDS MAJEURS</t>
  </si>
  <si>
    <t xml:space="preserve">ANALYSE </t>
  </si>
  <si>
    <t>M-O</t>
  </si>
  <si>
    <r>
      <t xml:space="preserve"> OBJECTIFS                 </t>
    </r>
    <r>
      <rPr>
        <b/>
        <sz val="48"/>
        <color theme="1" tint="4.9989318521683403E-2"/>
        <rFont val="Calibri"/>
        <family val="2"/>
      </rPr>
      <t>→</t>
    </r>
  </si>
  <si>
    <t>5/h</t>
  </si>
  <si>
    <t>SATISFACTION &gt;85%</t>
  </si>
  <si>
    <t>INSATISFACTION
&lt;2%</t>
  </si>
  <si>
    <t xml:space="preserve">COMMENTAIRE </t>
  </si>
  <si>
    <t xml:space="preserve">ACTION </t>
  </si>
  <si>
    <t xml:space="preserve">PORTEUR </t>
  </si>
  <si>
    <t xml:space="preserve">ECHEANCE </t>
  </si>
  <si>
    <t>ETAT</t>
  </si>
  <si>
    <t>Inviter à maitenir les acquis</t>
  </si>
  <si>
    <t>TOOLI SY</t>
  </si>
  <si>
    <t>Fatoumata</t>
  </si>
  <si>
    <t>BODIAN</t>
  </si>
  <si>
    <t>Bineta</t>
  </si>
  <si>
    <t>FALL</t>
  </si>
  <si>
    <t xml:space="preserve">MOYENNE OU TOTAL </t>
  </si>
  <si>
    <t>Ndeye Safietou</t>
  </si>
  <si>
    <t xml:space="preserve">DIOP </t>
  </si>
  <si>
    <t>Saly Elisabeth</t>
  </si>
  <si>
    <t xml:space="preserve">DIOUF </t>
  </si>
  <si>
    <t xml:space="preserve"> Mame Diarra</t>
  </si>
  <si>
    <t xml:space="preserve">FAYE </t>
  </si>
  <si>
    <t>KANE</t>
  </si>
  <si>
    <t>Codou</t>
  </si>
  <si>
    <t xml:space="preserve">MBEGUERE </t>
  </si>
  <si>
    <t xml:space="preserve">SECK </t>
  </si>
  <si>
    <t>Angelique Julie</t>
  </si>
  <si>
    <t>Maguette Fall</t>
  </si>
  <si>
    <t xml:space="preserve">SEYE </t>
  </si>
  <si>
    <t xml:space="preserve">SOUARE </t>
  </si>
  <si>
    <t>Fatou</t>
  </si>
  <si>
    <t xml:space="preserve">SYLLA </t>
  </si>
  <si>
    <t xml:space="preserve">Mamadou Alphrede </t>
  </si>
  <si>
    <t xml:space="preserve">THIABOU </t>
  </si>
  <si>
    <t>Moctar</t>
  </si>
  <si>
    <t xml:space="preserve">TOURE </t>
  </si>
  <si>
    <t>Ndeye Fatou Seye</t>
  </si>
  <si>
    <t>Samba</t>
  </si>
  <si>
    <t>KSC0106</t>
  </si>
  <si>
    <t>KSC0149</t>
  </si>
  <si>
    <t>KSC0196</t>
  </si>
  <si>
    <t>KSC0195</t>
  </si>
  <si>
    <t>KSC0130</t>
  </si>
  <si>
    <t>KSC0150</t>
  </si>
  <si>
    <t>KSC0165</t>
  </si>
  <si>
    <t>KSC0115</t>
  </si>
  <si>
    <t>KSC0096</t>
  </si>
  <si>
    <t>KSC0095</t>
  </si>
  <si>
    <t>KSC0083</t>
  </si>
  <si>
    <t>KSC0111</t>
  </si>
  <si>
    <t>KSC0078</t>
  </si>
  <si>
    <t>NOMBRE DE REBOND</t>
  </si>
  <si>
    <t>DMT A L'OBJECTIF</t>
  </si>
  <si>
    <t>Emmanuel</t>
  </si>
  <si>
    <t>DIATTA</t>
  </si>
  <si>
    <t>KSC85</t>
  </si>
  <si>
    <t>KSC126</t>
  </si>
  <si>
    <t>SCORING HEBDO DU 02 AU 08 OCTOBRE 2023</t>
  </si>
  <si>
    <t>35:32:54</t>
  </si>
  <si>
    <t>15:49:32</t>
  </si>
  <si>
    <t>7:52:18</t>
  </si>
  <si>
    <t>3:35:59</t>
  </si>
  <si>
    <t>4:2:10</t>
  </si>
  <si>
    <t>3:34:42</t>
  </si>
  <si>
    <t>0:3:54</t>
  </si>
  <si>
    <t>0:3:15</t>
  </si>
  <si>
    <t>11:40:38</t>
  </si>
  <si>
    <t>7:0:39</t>
  </si>
  <si>
    <t>0</t>
  </si>
  <si>
    <t>0:28:10</t>
  </si>
  <si>
    <t>33:13:18</t>
  </si>
  <si>
    <t>14:21:43</t>
  </si>
  <si>
    <t>3:36:45</t>
  </si>
  <si>
    <t>4:59:31</t>
  </si>
  <si>
    <t>39:11:47</t>
  </si>
  <si>
    <t>20:0:36</t>
  </si>
  <si>
    <t>0:11:36</t>
  </si>
  <si>
    <t>5:22:10</t>
  </si>
  <si>
    <t>27:37:22</t>
  </si>
  <si>
    <t>19:19:26</t>
  </si>
  <si>
    <t>0:0:1</t>
  </si>
  <si>
    <t>0:49:13</t>
  </si>
  <si>
    <t>40:43:2</t>
  </si>
  <si>
    <t>17:27:14</t>
  </si>
  <si>
    <t>8:43:4</t>
  </si>
  <si>
    <t>2:44:23</t>
  </si>
  <si>
    <t>28:20:23</t>
  </si>
  <si>
    <t>22:52:31</t>
  </si>
  <si>
    <t>3:33:6</t>
  </si>
  <si>
    <t>32:16:26</t>
  </si>
  <si>
    <t>24:46:22</t>
  </si>
  <si>
    <t>0:11:57</t>
  </si>
  <si>
    <t>1:6:10</t>
  </si>
  <si>
    <t>35:57:53</t>
  </si>
  <si>
    <t>26:51:23</t>
  </si>
  <si>
    <t>5:23:17</t>
  </si>
  <si>
    <t>36:44:27</t>
  </si>
  <si>
    <t>26:19:20</t>
  </si>
  <si>
    <t>3:40:55</t>
  </si>
  <si>
    <t>33:22:44</t>
  </si>
  <si>
    <t>21:23:46</t>
  </si>
  <si>
    <t>2:48:10</t>
  </si>
  <si>
    <t>4:31:48</t>
  </si>
  <si>
    <t>35:20:39</t>
  </si>
  <si>
    <t>22:0:40</t>
  </si>
  <si>
    <t>0:2:34</t>
  </si>
  <si>
    <t>3:57:32</t>
  </si>
  <si>
    <t>52:17:42</t>
  </si>
  <si>
    <t>26:8:56</t>
  </si>
  <si>
    <t>2:41:3</t>
  </si>
  <si>
    <t>2:49:25</t>
  </si>
  <si>
    <t>35:11:11</t>
  </si>
  <si>
    <t>29:26:25</t>
  </si>
  <si>
    <t>1:48:2</t>
  </si>
  <si>
    <t>0:21:1</t>
  </si>
  <si>
    <t>0:0:57</t>
  </si>
  <si>
    <t>0:1:56</t>
  </si>
  <si>
    <t>0:47:48</t>
  </si>
  <si>
    <t>0:12:27</t>
  </si>
  <si>
    <t>0:9:38</t>
  </si>
  <si>
    <t>0:9:4</t>
  </si>
  <si>
    <t>0:1:50</t>
  </si>
  <si>
    <t>0:11:50</t>
  </si>
  <si>
    <t>0:4:26</t>
  </si>
  <si>
    <t>0:5:26</t>
  </si>
  <si>
    <t>0:22:34</t>
  </si>
  <si>
    <t>0:55:12</t>
  </si>
  <si>
    <t>0:9:53</t>
  </si>
  <si>
    <t>0:28:56</t>
  </si>
  <si>
    <t>PRECISION DE LA REMONTEE</t>
  </si>
  <si>
    <t xml:space="preserve">Objectif DMT NON ATTEINT, TEMPS DE HOLD ET COM ELEVE </t>
  </si>
  <si>
    <t xml:space="preserve">Reduire Utilisation abusive du bouton mise en attente
Reduire le temps de communication en étant beaucoup plus directive ( passer à l'essentiel ), ne pas donner la main au client de diriger l'entretien
</t>
  </si>
  <si>
    <t xml:space="preserve">Objectif DMT NON ATTEINT, TEMPS DE COM ELEVE </t>
  </si>
  <si>
    <t>Reduire le temps de communication en étant beaucoup plus directive ( passer à l'essentiel ), ne pas donner la main au client de diriger l'entretien</t>
  </si>
  <si>
    <t>SCORING HEBDO DU 09 AU 15 OCTOBRE 2023</t>
  </si>
  <si>
    <t>Alioune Badara</t>
  </si>
  <si>
    <t>KSC0218</t>
  </si>
  <si>
    <t>Magaye</t>
  </si>
  <si>
    <t xml:space="preserve">GAYE </t>
  </si>
  <si>
    <t>Omar</t>
  </si>
  <si>
    <t xml:space="preserve">KANDJI </t>
  </si>
  <si>
    <t>KSC0245</t>
  </si>
  <si>
    <t>KSC0239</t>
  </si>
  <si>
    <t>Maguette</t>
  </si>
  <si>
    <t xml:space="preserve">LO </t>
  </si>
  <si>
    <t>KSC0143</t>
  </si>
  <si>
    <t>Khady Camara</t>
  </si>
  <si>
    <t>KSC0154</t>
  </si>
  <si>
    <t>35:23:14</t>
  </si>
  <si>
    <t>12:43:46</t>
  </si>
  <si>
    <t>7:12:48</t>
  </si>
  <si>
    <t>3:49:36</t>
  </si>
  <si>
    <t>14:31:44</t>
  </si>
  <si>
    <t>9:51:44</t>
  </si>
  <si>
    <t>0:7:46</t>
  </si>
  <si>
    <t>0:22:35</t>
  </si>
  <si>
    <t>36:21:2</t>
  </si>
  <si>
    <t>17:47:44</t>
  </si>
  <si>
    <t>4:44:27</t>
  </si>
  <si>
    <t>3:9:31</t>
  </si>
  <si>
    <t>35:7:12</t>
  </si>
  <si>
    <t>27:12:31</t>
  </si>
  <si>
    <t>1:8:10</t>
  </si>
  <si>
    <t>35:23:36</t>
  </si>
  <si>
    <t>3:0:0</t>
  </si>
  <si>
    <t>5:30:8</t>
  </si>
  <si>
    <t>25:38:44</t>
  </si>
  <si>
    <t>12:30:14</t>
  </si>
  <si>
    <t>0:10:13</t>
  </si>
  <si>
    <t>3:11:31</t>
  </si>
  <si>
    <t>32:51:11</t>
  </si>
  <si>
    <t>29:17:27</t>
  </si>
  <si>
    <t>0:1:8</t>
  </si>
  <si>
    <t>2:6:24</t>
  </si>
  <si>
    <t>37:14:55</t>
  </si>
  <si>
    <t>18:56:39</t>
  </si>
  <si>
    <t>9:10:15</t>
  </si>
  <si>
    <t>2:38:22</t>
  </si>
  <si>
    <t>39:38:49</t>
  </si>
  <si>
    <t>30:45:27</t>
  </si>
  <si>
    <t>3:6:20</t>
  </si>
  <si>
    <t>1:29:12</t>
  </si>
  <si>
    <t>34:50:31</t>
  </si>
  <si>
    <t>21:0:16</t>
  </si>
  <si>
    <t>5:39:50</t>
  </si>
  <si>
    <t>3:50:51</t>
  </si>
  <si>
    <t>35:19:15</t>
  </si>
  <si>
    <t>27:39:8</t>
  </si>
  <si>
    <t>4:21:15</t>
  </si>
  <si>
    <t>43:1:24</t>
  </si>
  <si>
    <t>29:59:9</t>
  </si>
  <si>
    <t>2:52:55</t>
  </si>
  <si>
    <t>4:43:16</t>
  </si>
  <si>
    <t>35:11:34</t>
  </si>
  <si>
    <t>29:58:48</t>
  </si>
  <si>
    <t>0:6:50</t>
  </si>
  <si>
    <t>0:58:56</t>
  </si>
  <si>
    <t>35:12:34</t>
  </si>
  <si>
    <t>25:56:44</t>
  </si>
  <si>
    <t>0:1:15</t>
  </si>
  <si>
    <t>6:20:1</t>
  </si>
  <si>
    <t>39:4:13</t>
  </si>
  <si>
    <t>27:30:53</t>
  </si>
  <si>
    <t>6:57:14</t>
  </si>
  <si>
    <t>1:30:19</t>
  </si>
  <si>
    <t>36:13:43</t>
  </si>
  <si>
    <t>27:38:17</t>
  </si>
  <si>
    <t>3:31:50</t>
  </si>
  <si>
    <t>35:19:45</t>
  </si>
  <si>
    <t>24:17:33</t>
  </si>
  <si>
    <t>1:30:34</t>
  </si>
  <si>
    <t>7:29:34</t>
  </si>
  <si>
    <t>37:41:53</t>
  </si>
  <si>
    <t>29:38:3</t>
  </si>
  <si>
    <t>0:0:42</t>
  </si>
  <si>
    <t>2:36:30</t>
  </si>
  <si>
    <t>49:40:14</t>
  </si>
  <si>
    <t>22:57:53</t>
  </si>
  <si>
    <t>2:41:48</t>
  </si>
  <si>
    <t>4:12:10</t>
  </si>
  <si>
    <t>35:34:46</t>
  </si>
  <si>
    <t>29:1:43</t>
  </si>
  <si>
    <t>0:11:7</t>
  </si>
  <si>
    <t>1:39:14</t>
  </si>
  <si>
    <t>0:23:55</t>
  </si>
  <si>
    <t>0:3:42</t>
  </si>
  <si>
    <t>1:36:7</t>
  </si>
  <si>
    <t>0:2:6</t>
  </si>
  <si>
    <t>0:58:15</t>
  </si>
  <si>
    <t>0:4:59</t>
  </si>
  <si>
    <t>0:12:14</t>
  </si>
  <si>
    <t>1:10:52</t>
  </si>
  <si>
    <t>0:6:43</t>
  </si>
  <si>
    <t>0:3:19</t>
  </si>
  <si>
    <t>0:39:13</t>
  </si>
  <si>
    <t>0:12:0</t>
  </si>
  <si>
    <t>0:4:50</t>
  </si>
  <si>
    <t>0:2:22</t>
  </si>
  <si>
    <t>0:3:6</t>
  </si>
  <si>
    <t>0:8:20</t>
  </si>
  <si>
    <t>0:24:59</t>
  </si>
  <si>
    <t>0:4:48</t>
  </si>
  <si>
    <t>0:31:47</t>
  </si>
  <si>
    <t xml:space="preserve">Objectif DMT NON ATTEINT, TEMPS DE HOLD ELEVE </t>
  </si>
  <si>
    <t xml:space="preserve">Reduire Utilisation abusive du bouton mise en attente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</si>
</sst>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26"/>
      <color theme="1"/>
      <name val="Arial"/>
      <family val="2"/>
    </font>
    <font>
      <b/>
      <sz val="26"/>
      <color theme="0"/>
      <name val="Arimo"/>
    </font>
    <font>
      <b/>
      <sz val="26"/>
      <color theme="1"/>
      <name val="Arimo"/>
    </font>
    <font>
      <b/>
      <sz val="24"/>
      <color theme="0"/>
      <name val="Arimo"/>
    </font>
    <font>
      <b/>
      <sz val="22"/>
      <color theme="0"/>
      <name val="Arimo"/>
    </font>
    <font>
      <b/>
      <sz val="22"/>
      <color theme="1"/>
      <name val="Arimo"/>
    </font>
    <font>
      <b/>
      <sz val="48"/>
      <color theme="0"/>
      <name val="Arial"/>
      <family val="2"/>
    </font>
    <font>
      <b/>
      <sz val="26"/>
      <color theme="1"/>
      <name val="Calibri"/>
      <family val="2"/>
      <scheme val="minor"/>
    </font>
    <font>
      <b/>
      <sz val="48"/>
      <color theme="1" tint="4.9989318521683403E-2"/>
      <name val="Arimo"/>
      <family val="2"/>
    </font>
    <font>
      <b/>
      <sz val="48"/>
      <color theme="1" tint="4.9989318521683403E-2"/>
      <name val="Calibri"/>
      <family val="2"/>
    </font>
    <font>
      <b/>
      <sz val="28"/>
      <color theme="1" tint="4.9989318521683403E-2"/>
      <name val="Arimo"/>
      <family val="2"/>
    </font>
    <font>
      <b/>
      <sz val="36"/>
      <color rgb="FF000000"/>
      <name val="Arial"/>
      <family val="2"/>
    </font>
    <font>
      <sz val="28"/>
      <color theme="1" tint="4.9989318521683403E-2"/>
      <name val="Arimo"/>
      <family val="2"/>
    </font>
    <font>
      <b/>
      <sz val="36"/>
      <name val="Bahnschrift Light"/>
      <family val="2"/>
    </font>
    <font>
      <sz val="48"/>
      <color theme="1"/>
      <name val="Calibri"/>
      <family val="2"/>
      <scheme val="minor"/>
    </font>
    <font>
      <b/>
      <sz val="36"/>
      <color theme="1"/>
      <name val="Arimo"/>
      <family val="2"/>
    </font>
    <font>
      <b/>
      <sz val="36"/>
      <color theme="1" tint="4.9989318521683403E-2"/>
      <name val="Arimo"/>
      <family val="2"/>
    </font>
    <font>
      <b/>
      <sz val="48"/>
      <color theme="1"/>
      <name val="Arimo"/>
    </font>
    <font>
      <b/>
      <sz val="36"/>
      <color theme="1"/>
      <name val="Calibri Light"/>
      <family val="2"/>
      <scheme val="major"/>
    </font>
    <font>
      <sz val="36"/>
      <color theme="1"/>
      <name val="Arimo"/>
      <family val="2"/>
    </font>
    <font>
      <b/>
      <sz val="48"/>
      <name val="Arimo"/>
    </font>
    <font>
      <sz val="48"/>
      <color theme="1"/>
      <name val="Bahnschrift SemiBold SemiConden"/>
      <family val="2"/>
    </font>
    <font>
      <sz val="24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36"/>
      <color theme="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6" fillId="0" borderId="0"/>
    <xf numFmtId="0" fontId="26" fillId="0" borderId="0"/>
    <xf numFmtId="0" fontId="27" fillId="0" borderId="0"/>
  </cellStyleXfs>
  <cellXfs count="67">
    <xf numFmtId="0" fontId="0" fillId="0" borderId="0" xfId="0"/>
    <xf numFmtId="0" fontId="3" fillId="0" borderId="0" xfId="0" applyFont="1"/>
    <xf numFmtId="0" fontId="0" fillId="0" borderId="0" xfId="0" applyBorder="1"/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 readingOrder="1"/>
      <protection locked="0"/>
    </xf>
    <xf numFmtId="0" fontId="5" fillId="3" borderId="5" xfId="0" applyFont="1" applyFill="1" applyBorder="1" applyAlignment="1" applyProtection="1">
      <alignment horizontal="center" vertical="center" wrapText="1" readingOrder="1"/>
      <protection locked="0"/>
    </xf>
    <xf numFmtId="0" fontId="4" fillId="2" borderId="6" xfId="0" applyFont="1" applyFill="1" applyBorder="1" applyAlignment="1" applyProtection="1">
      <alignment horizontal="center" vertical="center" wrapText="1" readingOrder="1"/>
      <protection locked="0"/>
    </xf>
    <xf numFmtId="0" fontId="6" fillId="2" borderId="5" xfId="0" applyFont="1" applyFill="1" applyBorder="1" applyAlignment="1" applyProtection="1">
      <alignment horizontal="center" vertical="center" wrapText="1" readingOrder="1"/>
      <protection locked="0"/>
    </xf>
    <xf numFmtId="0" fontId="7" fillId="2" borderId="5" xfId="0" applyFont="1" applyFill="1" applyBorder="1" applyAlignment="1" applyProtection="1">
      <alignment horizontal="center" vertical="center" wrapText="1" readingOrder="1"/>
      <protection locked="0"/>
    </xf>
    <xf numFmtId="0" fontId="8" fillId="3" borderId="5" xfId="0" applyFont="1" applyFill="1" applyBorder="1" applyAlignment="1" applyProtection="1">
      <alignment horizontal="center" vertical="center" wrapText="1" readingOrder="1"/>
      <protection locked="0"/>
    </xf>
    <xf numFmtId="0" fontId="4" fillId="2" borderId="0" xfId="0" applyFont="1" applyFill="1" applyBorder="1" applyAlignment="1" applyProtection="1">
      <alignment horizontal="center" vertical="center" wrapText="1" readingOrder="1"/>
      <protection locked="0"/>
    </xf>
    <xf numFmtId="0" fontId="4" fillId="2" borderId="0" xfId="0" applyFont="1" applyFill="1" applyAlignment="1" applyProtection="1">
      <alignment horizontal="center" vertical="center" wrapText="1" readingOrder="1"/>
      <protection locked="0"/>
    </xf>
    <xf numFmtId="0" fontId="10" fillId="0" borderId="0" xfId="0" applyFont="1" applyAlignment="1">
      <alignment horizontal="center" vertical="center"/>
    </xf>
    <xf numFmtId="9" fontId="13" fillId="3" borderId="15" xfId="0" applyNumberFormat="1" applyFont="1" applyFill="1" applyBorder="1" applyAlignment="1" applyProtection="1">
      <alignment horizontal="center" vertical="center" wrapText="1" readingOrder="1"/>
      <protection locked="0"/>
    </xf>
    <xf numFmtId="1" fontId="14" fillId="4" borderId="16" xfId="0" applyNumberFormat="1" applyFont="1" applyFill="1" applyBorder="1" applyAlignment="1">
      <alignment horizontal="center" vertical="center" wrapText="1"/>
    </xf>
    <xf numFmtId="164" fontId="13" fillId="3" borderId="15" xfId="0" applyNumberFormat="1" applyFont="1" applyFill="1" applyBorder="1" applyAlignment="1" applyProtection="1">
      <alignment horizontal="center" vertical="center" wrapText="1" readingOrder="1"/>
      <protection locked="0"/>
    </xf>
    <xf numFmtId="0" fontId="13" fillId="3" borderId="15" xfId="0" applyFont="1" applyFill="1" applyBorder="1" applyAlignment="1" applyProtection="1">
      <alignment horizontal="center" vertical="center" wrapText="1" readingOrder="1"/>
      <protection locked="0"/>
    </xf>
    <xf numFmtId="0" fontId="13" fillId="3" borderId="17" xfId="0" applyFont="1" applyFill="1" applyBorder="1" applyAlignment="1" applyProtection="1">
      <alignment horizontal="center" vertical="center" wrapText="1" readingOrder="1"/>
      <protection locked="0"/>
    </xf>
    <xf numFmtId="0" fontId="13" fillId="3" borderId="18" xfId="0" applyFont="1" applyFill="1" applyBorder="1" applyAlignment="1" applyProtection="1">
      <alignment horizontal="center" vertical="center" wrapText="1" readingOrder="1"/>
      <protection locked="0"/>
    </xf>
    <xf numFmtId="0" fontId="13" fillId="3" borderId="19" xfId="0" applyFont="1" applyFill="1" applyBorder="1" applyAlignment="1" applyProtection="1">
      <alignment horizontal="center" vertical="center" wrapText="1" readingOrder="1"/>
      <protection locked="0"/>
    </xf>
    <xf numFmtId="0" fontId="15" fillId="0" borderId="0" xfId="0" applyFont="1" applyBorder="1" applyAlignment="1" applyProtection="1">
      <alignment horizontal="center" vertical="center" readingOrder="1"/>
      <protection locked="0"/>
    </xf>
    <xf numFmtId="0" fontId="15" fillId="0" borderId="0" xfId="0" applyFont="1" applyAlignment="1" applyProtection="1">
      <alignment horizontal="center" vertical="center" readingOrder="1"/>
      <protection locked="0"/>
    </xf>
    <xf numFmtId="0" fontId="16" fillId="3" borderId="20" xfId="0" applyFont="1" applyFill="1" applyBorder="1" applyAlignment="1" applyProtection="1">
      <alignment horizontal="center" vertical="center" wrapText="1"/>
      <protection locked="0"/>
    </xf>
    <xf numFmtId="0" fontId="16" fillId="3" borderId="20" xfId="0" applyFont="1" applyFill="1" applyBorder="1" applyAlignment="1" applyProtection="1">
      <alignment horizontal="center" vertical="center" wrapText="1" readingOrder="1"/>
      <protection locked="0"/>
    </xf>
    <xf numFmtId="1" fontId="17" fillId="0" borderId="21" xfId="0" applyNumberFormat="1" applyFont="1" applyBorder="1" applyAlignment="1">
      <alignment horizontal="center" vertical="center" readingOrder="1"/>
    </xf>
    <xf numFmtId="9" fontId="18" fillId="3" borderId="22" xfId="1" applyFont="1" applyFill="1" applyBorder="1" applyAlignment="1" applyProtection="1">
      <alignment horizontal="center" vertical="center" readingOrder="1"/>
    </xf>
    <xf numFmtId="164" fontId="19" fillId="0" borderId="23" xfId="0" applyNumberFormat="1" applyFont="1" applyBorder="1" applyAlignment="1" applyProtection="1">
      <alignment horizontal="center" vertical="center" readingOrder="1"/>
      <protection locked="0"/>
    </xf>
    <xf numFmtId="9" fontId="18" fillId="3" borderId="23" xfId="1" applyFont="1" applyFill="1" applyBorder="1" applyAlignment="1" applyProtection="1">
      <alignment horizontal="center" vertical="center" readingOrder="1"/>
      <protection locked="0"/>
    </xf>
    <xf numFmtId="9" fontId="18" fillId="3" borderId="23" xfId="1" applyNumberFormat="1" applyFont="1" applyFill="1" applyBorder="1" applyAlignment="1" applyProtection="1">
      <alignment horizontal="center" vertical="center" readingOrder="1"/>
      <protection locked="0"/>
    </xf>
    <xf numFmtId="9" fontId="20" fillId="5" borderId="24" xfId="1" applyFont="1" applyFill="1" applyBorder="1" applyAlignment="1">
      <alignment horizontal="center" vertical="center"/>
    </xf>
    <xf numFmtId="9" fontId="18" fillId="6" borderId="23" xfId="1" applyNumberFormat="1" applyFont="1" applyFill="1" applyBorder="1" applyAlignment="1" applyProtection="1">
      <alignment horizontal="center" vertical="center" readingOrder="1"/>
      <protection locked="0"/>
    </xf>
    <xf numFmtId="0" fontId="18" fillId="0" borderId="23" xfId="0" applyFont="1" applyBorder="1" applyAlignment="1" applyProtection="1">
      <alignment horizontal="center" vertical="center" readingOrder="1"/>
      <protection locked="0"/>
    </xf>
    <xf numFmtId="0" fontId="21" fillId="7" borderId="25" xfId="0" applyFont="1" applyFill="1" applyBorder="1" applyAlignment="1">
      <alignment horizontal="left" vertical="center"/>
    </xf>
    <xf numFmtId="0" fontId="21" fillId="4" borderId="26" xfId="0" applyFont="1" applyFill="1" applyBorder="1" applyAlignment="1">
      <alignment vertical="center"/>
    </xf>
    <xf numFmtId="0" fontId="21" fillId="4" borderId="27" xfId="0" applyFont="1" applyFill="1" applyBorder="1" applyAlignment="1">
      <alignment vertical="center"/>
    </xf>
    <xf numFmtId="0" fontId="22" fillId="0" borderId="0" xfId="0" applyFont="1" applyBorder="1" applyAlignment="1" applyProtection="1">
      <alignment horizontal="center" vertical="center" readingOrder="1"/>
      <protection locked="0"/>
    </xf>
    <xf numFmtId="0" fontId="22" fillId="0" borderId="25" xfId="0" applyFont="1" applyBorder="1" applyAlignment="1" applyProtection="1">
      <alignment horizontal="center" vertical="center" readingOrder="1"/>
      <protection locked="0"/>
    </xf>
    <xf numFmtId="0" fontId="23" fillId="0" borderId="28" xfId="0" applyFont="1" applyFill="1" applyBorder="1" applyAlignment="1" applyProtection="1">
      <alignment horizontal="left" vertical="center" wrapText="1" readingOrder="1"/>
      <protection locked="0"/>
    </xf>
    <xf numFmtId="0" fontId="23" fillId="0" borderId="28" xfId="0" applyFont="1" applyFill="1" applyBorder="1" applyAlignment="1" applyProtection="1">
      <alignment horizontal="center" vertical="center" wrapText="1" readingOrder="1"/>
      <protection locked="0"/>
    </xf>
    <xf numFmtId="1" fontId="24" fillId="0" borderId="29" xfId="0" applyNumberFormat="1" applyFont="1" applyFill="1" applyBorder="1" applyAlignment="1">
      <alignment horizontal="center" vertical="center"/>
    </xf>
    <xf numFmtId="9" fontId="24" fillId="0" borderId="29" xfId="0" applyNumberFormat="1" applyFont="1" applyFill="1" applyBorder="1" applyAlignment="1">
      <alignment horizontal="center" vertical="center"/>
    </xf>
    <xf numFmtId="164" fontId="24" fillId="0" borderId="29" xfId="0" applyNumberFormat="1" applyFont="1" applyBorder="1" applyAlignment="1">
      <alignment horizontal="center" vertical="center"/>
    </xf>
    <xf numFmtId="10" fontId="18" fillId="6" borderId="23" xfId="1" applyNumberFormat="1" applyFont="1" applyFill="1" applyBorder="1" applyAlignment="1" applyProtection="1">
      <alignment horizontal="center" vertical="center" readingOrder="1"/>
      <protection locked="0"/>
    </xf>
    <xf numFmtId="0" fontId="24" fillId="0" borderId="29" xfId="0" applyFont="1" applyFill="1" applyBorder="1" applyAlignment="1">
      <alignment horizontal="center" vertical="center"/>
    </xf>
    <xf numFmtId="0" fontId="22" fillId="0" borderId="0" xfId="0" applyFont="1" applyBorder="1"/>
    <xf numFmtId="0" fontId="22" fillId="0" borderId="0" xfId="0" applyFont="1"/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0" xfId="0" applyFont="1"/>
    <xf numFmtId="1" fontId="16" fillId="0" borderId="21" xfId="0" applyNumberFormat="1" applyFont="1" applyBorder="1" applyAlignment="1">
      <alignment horizontal="center" vertical="center" readingOrder="1"/>
    </xf>
    <xf numFmtId="0" fontId="2" fillId="2" borderId="0" xfId="0" applyFont="1" applyFill="1" applyBorder="1" applyAlignment="1">
      <alignment horizontal="center" vertical="center"/>
    </xf>
    <xf numFmtId="9" fontId="18" fillId="0" borderId="23" xfId="1" applyFont="1" applyBorder="1" applyAlignment="1" applyProtection="1">
      <alignment horizontal="center" vertical="center" readingOrder="1"/>
      <protection locked="0"/>
    </xf>
    <xf numFmtId="9" fontId="24" fillId="0" borderId="29" xfId="1" applyFont="1" applyFill="1" applyBorder="1" applyAlignment="1">
      <alignment horizontal="center" vertical="center"/>
    </xf>
    <xf numFmtId="0" fontId="28" fillId="8" borderId="25" xfId="0" applyFont="1" applyFill="1" applyBorder="1" applyAlignment="1">
      <alignment horizontal="left" vertical="center"/>
    </xf>
    <xf numFmtId="0" fontId="28" fillId="8" borderId="2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 applyProtection="1">
      <alignment horizontal="center" vertical="center" wrapText="1" readingOrder="1"/>
      <protection locked="0"/>
    </xf>
    <xf numFmtId="0" fontId="4" fillId="2" borderId="8" xfId="0" applyFont="1" applyFill="1" applyBorder="1" applyAlignment="1" applyProtection="1">
      <alignment horizontal="center" vertical="center" wrapText="1" readingOrder="1"/>
      <protection locked="0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 applyProtection="1">
      <alignment horizontal="center" vertical="center" wrapText="1" readingOrder="1"/>
      <protection locked="0"/>
    </xf>
    <xf numFmtId="0" fontId="11" fillId="3" borderId="13" xfId="0" applyFont="1" applyFill="1" applyBorder="1" applyAlignment="1" applyProtection="1">
      <alignment horizontal="center" vertical="center" wrapText="1" readingOrder="1"/>
      <protection locked="0"/>
    </xf>
    <xf numFmtId="0" fontId="11" fillId="3" borderId="14" xfId="0" applyFont="1" applyFill="1" applyBorder="1" applyAlignment="1" applyProtection="1">
      <alignment horizontal="center" vertical="center" wrapText="1" readingOrder="1"/>
      <protection locked="0"/>
    </xf>
  </cellXfs>
  <cellStyles count="5">
    <cellStyle name="%_Reporting Semaine 43" xfId="2"/>
    <cellStyle name="Normal" xfId="0" builtinId="0"/>
    <cellStyle name="Normal 2" xfId="3"/>
    <cellStyle name="Normal 3" xfId="4"/>
    <cellStyle name="Pourcentage" xfId="1" builtinId="5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fgColor theme="0"/>
          <bgColor rgb="FFFF0000"/>
        </patternFill>
      </fill>
    </dxf>
    <dxf>
      <fill>
        <patternFill>
          <bgColor rgb="FF92D050"/>
        </patternFill>
      </fill>
    </dxf>
    <dxf>
      <fill>
        <patternFill>
          <fgColor theme="0"/>
          <bgColor rgb="FF92D05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fgColor theme="0"/>
          <bgColor rgb="FFFF0000"/>
        </patternFill>
      </fill>
    </dxf>
    <dxf>
      <fill>
        <patternFill>
          <bgColor rgb="FF92D050"/>
        </patternFill>
      </fill>
    </dxf>
    <dxf>
      <fill>
        <patternFill>
          <fgColor theme="0"/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fgColor theme="0"/>
          <bgColor rgb="FFFF0000"/>
        </patternFill>
      </fill>
    </dxf>
    <dxf>
      <fill>
        <patternFill>
          <bgColor rgb="FF92D050"/>
        </patternFill>
      </fill>
    </dxf>
    <dxf>
      <fill>
        <patternFill>
          <fgColor theme="0"/>
          <bgColor rgb="FF92D05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fgColor theme="0"/>
          <bgColor rgb="FFFF0000"/>
        </patternFill>
      </fill>
    </dxf>
    <dxf>
      <fill>
        <patternFill>
          <bgColor rgb="FF92D050"/>
        </patternFill>
      </fill>
    </dxf>
    <dxf>
      <fill>
        <patternFill>
          <fgColor theme="0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</dxf>
    <dxf>
      <fill>
        <patternFill>
          <fgColor theme="0"/>
          <bgColor rgb="FFFF0000"/>
        </patternFill>
      </fill>
    </dxf>
    <dxf>
      <fill>
        <patternFill>
          <bgColor rgb="FF92D050"/>
        </patternFill>
      </fill>
    </dxf>
    <dxf>
      <fill>
        <patternFill>
          <fgColor theme="0"/>
          <bgColor rgb="FF92D05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33"/>
  <sheetViews>
    <sheetView topLeftCell="Q1" zoomScale="20" zoomScaleNormal="20" workbookViewId="0">
      <selection activeCell="AB11" sqref="AB11:AC11"/>
    </sheetView>
  </sheetViews>
  <sheetFormatPr baseColWidth="10" defaultColWidth="30.28515625" defaultRowHeight="33.75"/>
  <cols>
    <col min="2" max="2" width="128.28515625" style="46" customWidth="1"/>
    <col min="3" max="3" width="55" customWidth="1"/>
    <col min="4" max="4" width="48" customWidth="1"/>
    <col min="5" max="6" width="38.42578125" customWidth="1"/>
    <col min="7" max="7" width="45.85546875" customWidth="1"/>
    <col min="8" max="8" width="30.42578125" customWidth="1"/>
    <col min="9" max="9" width="40.42578125" customWidth="1"/>
    <col min="10" max="10" width="42.42578125" customWidth="1"/>
    <col min="11" max="11" width="43" hidden="1" customWidth="1"/>
    <col min="12" max="12" width="43" bestFit="1" customWidth="1"/>
    <col min="13" max="16" width="42.28515625" customWidth="1"/>
    <col min="17" max="19" width="47.5703125" customWidth="1"/>
    <col min="20" max="21" width="40.140625" hidden="1" customWidth="1"/>
    <col min="22" max="22" width="37.85546875" customWidth="1"/>
    <col min="23" max="24" width="43" customWidth="1"/>
    <col min="25" max="27" width="39.85546875" customWidth="1"/>
    <col min="28" max="28" width="140.5703125" style="1" customWidth="1"/>
    <col min="29" max="29" width="95.42578125" style="1" customWidth="1"/>
    <col min="30" max="30" width="70.85546875" style="1" customWidth="1"/>
    <col min="31" max="31" width="40.7109375" bestFit="1" customWidth="1"/>
    <col min="32" max="32" width="52" customWidth="1"/>
    <col min="132" max="139" width="30.28515625" style="2"/>
  </cols>
  <sheetData>
    <row r="1" spans="1:139" ht="99.75" customHeight="1">
      <c r="B1" s="55" t="s">
        <v>81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0"/>
      <c r="X1" s="50"/>
    </row>
    <row r="2" spans="1:139" ht="73.5" customHeight="1" thickBot="1"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0"/>
      <c r="X2" s="50"/>
    </row>
    <row r="3" spans="1:139" s="11" customFormat="1" ht="146.25" customHeight="1" thickBot="1">
      <c r="A3"/>
      <c r="B3" s="3" t="s">
        <v>0</v>
      </c>
      <c r="C3" s="4" t="s">
        <v>1</v>
      </c>
      <c r="D3" s="3" t="s">
        <v>2</v>
      </c>
      <c r="E3" s="4" t="s">
        <v>3</v>
      </c>
      <c r="F3" s="4" t="s">
        <v>4</v>
      </c>
      <c r="G3" s="5" t="s">
        <v>5</v>
      </c>
      <c r="H3" s="6" t="s">
        <v>6</v>
      </c>
      <c r="I3" s="6" t="s">
        <v>7</v>
      </c>
      <c r="J3" s="4" t="s">
        <v>8</v>
      </c>
      <c r="K3" s="5" t="s">
        <v>9</v>
      </c>
      <c r="L3" s="4" t="s">
        <v>9</v>
      </c>
      <c r="M3" s="4" t="s">
        <v>10</v>
      </c>
      <c r="N3" s="4" t="s">
        <v>11</v>
      </c>
      <c r="O3" s="7" t="s">
        <v>12</v>
      </c>
      <c r="P3" s="8" t="s">
        <v>13</v>
      </c>
      <c r="Q3" s="9" t="s">
        <v>14</v>
      </c>
      <c r="R3" s="9" t="s">
        <v>15</v>
      </c>
      <c r="S3" s="5" t="s">
        <v>16</v>
      </c>
      <c r="T3" s="59" t="s">
        <v>17</v>
      </c>
      <c r="U3" s="60"/>
      <c r="V3" s="4" t="s">
        <v>18</v>
      </c>
      <c r="W3" s="4" t="s">
        <v>75</v>
      </c>
      <c r="X3" s="4" t="s">
        <v>153</v>
      </c>
      <c r="Y3" s="7" t="s">
        <v>19</v>
      </c>
      <c r="Z3" s="7" t="s">
        <v>20</v>
      </c>
      <c r="AA3" s="4" t="s">
        <v>21</v>
      </c>
      <c r="AB3" s="61" t="s">
        <v>22</v>
      </c>
      <c r="AC3" s="62"/>
      <c r="AD3" s="62"/>
      <c r="AE3" s="62"/>
      <c r="AF3" s="6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 s="10"/>
      <c r="EC3" s="10"/>
      <c r="ED3" s="10"/>
      <c r="EE3" s="10"/>
      <c r="EF3" s="10"/>
      <c r="EG3" s="10"/>
      <c r="EH3" s="10"/>
      <c r="EI3" s="10"/>
    </row>
    <row r="4" spans="1:139" s="21" customFormat="1" ht="106.5" thickBot="1">
      <c r="A4" s="12" t="s">
        <v>23</v>
      </c>
      <c r="B4" s="64" t="s">
        <v>24</v>
      </c>
      <c r="C4" s="65"/>
      <c r="D4" s="65"/>
      <c r="E4" s="65"/>
      <c r="F4" s="66"/>
      <c r="G4" s="13">
        <v>1</v>
      </c>
      <c r="H4" s="14" t="s">
        <v>25</v>
      </c>
      <c r="I4" s="14">
        <v>430</v>
      </c>
      <c r="J4" s="13"/>
      <c r="K4" s="15"/>
      <c r="L4" s="15"/>
      <c r="M4" s="15"/>
      <c r="N4" s="16"/>
      <c r="O4" s="16"/>
      <c r="P4" s="16"/>
      <c r="Q4" s="13">
        <v>0.1</v>
      </c>
      <c r="R4" s="13">
        <v>0.8</v>
      </c>
      <c r="S4" s="13">
        <v>0.95</v>
      </c>
      <c r="T4" s="13" t="s">
        <v>26</v>
      </c>
      <c r="U4" s="13" t="s">
        <v>27</v>
      </c>
      <c r="V4" s="16"/>
      <c r="W4" s="16"/>
      <c r="X4" s="16"/>
      <c r="Y4" s="16"/>
      <c r="Z4" s="16"/>
      <c r="AA4" s="16"/>
      <c r="AB4" s="17" t="s">
        <v>28</v>
      </c>
      <c r="AC4" s="18" t="s">
        <v>29</v>
      </c>
      <c r="AD4" s="18" t="s">
        <v>30</v>
      </c>
      <c r="AE4" s="18" t="s">
        <v>31</v>
      </c>
      <c r="AF4" s="19" t="s">
        <v>32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 s="20"/>
      <c r="EC4" s="20"/>
      <c r="ED4" s="20"/>
      <c r="EE4" s="20"/>
      <c r="EF4" s="20"/>
      <c r="EG4" s="20"/>
      <c r="EH4" s="20"/>
      <c r="EI4" s="20"/>
    </row>
    <row r="5" spans="1:139" s="36" customFormat="1" ht="62.25" thickBot="1">
      <c r="A5"/>
      <c r="B5" s="22" t="s">
        <v>35</v>
      </c>
      <c r="C5" s="23" t="s">
        <v>36</v>
      </c>
      <c r="D5" s="22" t="s">
        <v>62</v>
      </c>
      <c r="E5" s="24">
        <v>273</v>
      </c>
      <c r="F5" s="49">
        <v>268</v>
      </c>
      <c r="G5" s="25">
        <f>F5/E5</f>
        <v>0.98168498168498164</v>
      </c>
      <c r="H5" s="14">
        <v>7.7922077922077921</v>
      </c>
      <c r="I5" s="14">
        <v>355.00000000000006</v>
      </c>
      <c r="J5" s="26">
        <v>1.4583333333333333</v>
      </c>
      <c r="K5" s="26"/>
      <c r="L5" s="26" t="s">
        <v>82</v>
      </c>
      <c r="M5" s="26" t="s">
        <v>83</v>
      </c>
      <c r="N5" s="26" t="s">
        <v>84</v>
      </c>
      <c r="O5" s="26" t="s">
        <v>85</v>
      </c>
      <c r="P5" s="26" t="s">
        <v>138</v>
      </c>
      <c r="Q5" s="27">
        <f>P5/L5</f>
        <v>9.8535640051885531E-3</v>
      </c>
      <c r="R5" s="28">
        <f>(O5+N5+M5)/J5</f>
        <v>0.77991269841269839</v>
      </c>
      <c r="S5" s="29">
        <f t="shared" ref="S5:S19" si="0">L5/J5</f>
        <v>1.0156666666666667</v>
      </c>
      <c r="T5" s="30">
        <v>0.75</v>
      </c>
      <c r="U5" s="30">
        <v>0.05</v>
      </c>
      <c r="V5" s="31">
        <v>1</v>
      </c>
      <c r="W5" s="31">
        <v>0</v>
      </c>
      <c r="X5" s="51">
        <v>1</v>
      </c>
      <c r="Y5" s="31">
        <v>0</v>
      </c>
      <c r="Z5" s="31">
        <v>0</v>
      </c>
      <c r="AA5" s="31">
        <v>0</v>
      </c>
      <c r="AB5" s="32" t="s">
        <v>76</v>
      </c>
      <c r="AC5" s="32" t="s">
        <v>33</v>
      </c>
      <c r="AD5" s="33" t="s">
        <v>34</v>
      </c>
      <c r="AE5" s="33"/>
      <c r="AF5" s="34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 s="35"/>
      <c r="EC5" s="35"/>
      <c r="ED5" s="35"/>
      <c r="EE5" s="35"/>
      <c r="EF5" s="35"/>
      <c r="EG5" s="35"/>
      <c r="EH5" s="35"/>
      <c r="EI5" s="35"/>
    </row>
    <row r="6" spans="1:139" s="36" customFormat="1" ht="62.25" thickBot="1">
      <c r="A6"/>
      <c r="B6" s="22" t="s">
        <v>77</v>
      </c>
      <c r="C6" s="23" t="s">
        <v>78</v>
      </c>
      <c r="D6" s="22" t="s">
        <v>79</v>
      </c>
      <c r="E6" s="24">
        <v>29</v>
      </c>
      <c r="F6" s="49">
        <v>29</v>
      </c>
      <c r="G6" s="25">
        <f t="shared" ref="G6:G7" si="1">F6/E6</f>
        <v>1</v>
      </c>
      <c r="H6" s="14">
        <v>7.1851342050929112</v>
      </c>
      <c r="I6" s="14">
        <v>459.00000000000006</v>
      </c>
      <c r="J6" s="26">
        <v>0.29166666666666669</v>
      </c>
      <c r="K6" s="26"/>
      <c r="L6" s="26" t="s">
        <v>86</v>
      </c>
      <c r="M6" s="26" t="s">
        <v>87</v>
      </c>
      <c r="N6" s="26" t="s">
        <v>88</v>
      </c>
      <c r="O6" s="26" t="s">
        <v>89</v>
      </c>
      <c r="P6" s="26" t="s">
        <v>139</v>
      </c>
      <c r="Q6" s="27">
        <f t="shared" ref="Q6:Q7" si="2">P6/L6</f>
        <v>3.922918100481761E-3</v>
      </c>
      <c r="R6" s="28">
        <f t="shared" ref="R6:R7" si="3">(O6+N6+M6)/J6</f>
        <v>0.52821428571428564</v>
      </c>
      <c r="S6" s="29">
        <f t="shared" ref="S6:S7" si="4">L6/J6</f>
        <v>0.57658730158730165</v>
      </c>
      <c r="T6" s="30"/>
      <c r="U6" s="30"/>
      <c r="V6" s="31">
        <v>1</v>
      </c>
      <c r="W6" s="31">
        <v>1</v>
      </c>
      <c r="X6" s="51">
        <v>1</v>
      </c>
      <c r="Y6" s="31">
        <v>0</v>
      </c>
      <c r="Z6" s="31">
        <v>1</v>
      </c>
      <c r="AA6" s="31">
        <v>0</v>
      </c>
      <c r="AB6" s="53" t="s">
        <v>156</v>
      </c>
      <c r="AC6" s="53" t="s">
        <v>157</v>
      </c>
      <c r="AD6" s="33" t="s">
        <v>34</v>
      </c>
      <c r="AE6" s="33"/>
      <c r="AF6" s="34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 s="35"/>
      <c r="EC6" s="35"/>
      <c r="ED6" s="35"/>
      <c r="EE6" s="35"/>
      <c r="EF6" s="35"/>
      <c r="EG6" s="35"/>
      <c r="EH6" s="35"/>
      <c r="EI6" s="35"/>
    </row>
    <row r="7" spans="1:139" s="36" customFormat="1" ht="62.25" thickBot="1">
      <c r="A7"/>
      <c r="B7" s="22" t="s">
        <v>37</v>
      </c>
      <c r="C7" s="23" t="s">
        <v>41</v>
      </c>
      <c r="D7" s="22" t="s">
        <v>80</v>
      </c>
      <c r="E7" s="24">
        <v>62</v>
      </c>
      <c r="F7" s="49">
        <v>62</v>
      </c>
      <c r="G7" s="25">
        <f t="shared" si="1"/>
        <v>1</v>
      </c>
      <c r="H7" s="14">
        <v>5.3094818973309863</v>
      </c>
      <c r="I7" s="14">
        <v>434</v>
      </c>
      <c r="J7" s="26">
        <v>0.875</v>
      </c>
      <c r="K7" s="26"/>
      <c r="L7" s="26" t="s">
        <v>90</v>
      </c>
      <c r="M7" s="26" t="s">
        <v>91</v>
      </c>
      <c r="N7" s="26" t="s">
        <v>92</v>
      </c>
      <c r="O7" s="26" t="s">
        <v>93</v>
      </c>
      <c r="P7" s="26" t="s">
        <v>140</v>
      </c>
      <c r="Q7" s="27">
        <f t="shared" si="2"/>
        <v>2.7594081545268567E-3</v>
      </c>
      <c r="R7" s="28">
        <f t="shared" si="3"/>
        <v>0.35620370370370369</v>
      </c>
      <c r="S7" s="29">
        <f t="shared" si="4"/>
        <v>0.55605820105820103</v>
      </c>
      <c r="T7" s="30"/>
      <c r="U7" s="30"/>
      <c r="V7" s="31">
        <v>1</v>
      </c>
      <c r="W7" s="31">
        <v>0</v>
      </c>
      <c r="X7" s="51">
        <v>1</v>
      </c>
      <c r="Y7" s="31">
        <v>0</v>
      </c>
      <c r="Z7" s="31">
        <v>1</v>
      </c>
      <c r="AA7" s="31">
        <v>0</v>
      </c>
      <c r="AB7" s="53" t="s">
        <v>156</v>
      </c>
      <c r="AC7" s="53" t="s">
        <v>157</v>
      </c>
      <c r="AD7" s="33" t="s">
        <v>34</v>
      </c>
      <c r="AE7" s="33"/>
      <c r="AF7" s="34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 s="35"/>
      <c r="EC7" s="35"/>
      <c r="ED7" s="35"/>
      <c r="EE7" s="35"/>
      <c r="EF7" s="35"/>
      <c r="EG7" s="35"/>
      <c r="EH7" s="35"/>
      <c r="EI7" s="35"/>
    </row>
    <row r="8" spans="1:139" s="36" customFormat="1" ht="62.25" thickBot="1">
      <c r="A8">
        <v>1</v>
      </c>
      <c r="B8" s="22" t="s">
        <v>40</v>
      </c>
      <c r="C8" s="23" t="s">
        <v>41</v>
      </c>
      <c r="D8" s="22" t="s">
        <v>63</v>
      </c>
      <c r="E8" s="24">
        <v>237</v>
      </c>
      <c r="F8" s="49">
        <v>236</v>
      </c>
      <c r="G8" s="25">
        <f>F8/E8</f>
        <v>0.99578059071729963</v>
      </c>
      <c r="H8" s="14">
        <v>7.1338985601765916</v>
      </c>
      <c r="I8" s="14">
        <v>349</v>
      </c>
      <c r="J8" s="26">
        <v>1.4583333333333333</v>
      </c>
      <c r="K8" s="26"/>
      <c r="L8" s="26" t="s">
        <v>94</v>
      </c>
      <c r="M8" s="26" t="s">
        <v>95</v>
      </c>
      <c r="N8" s="26" t="s">
        <v>96</v>
      </c>
      <c r="O8" s="26" t="s">
        <v>97</v>
      </c>
      <c r="P8" s="26" t="s">
        <v>141</v>
      </c>
      <c r="Q8" s="27">
        <f t="shared" ref="Q8:Q19" si="5">P8/L8</f>
        <v>2.3980334119299656E-2</v>
      </c>
      <c r="R8" s="28">
        <f t="shared" ref="R8:R19" si="6">(O8+N8+M8)/J8</f>
        <v>0.6561825396825397</v>
      </c>
      <c r="S8" s="29">
        <f t="shared" si="0"/>
        <v>0.94919047619047614</v>
      </c>
      <c r="T8" s="30">
        <v>0.9</v>
      </c>
      <c r="U8" s="30">
        <v>0</v>
      </c>
      <c r="V8" s="31">
        <v>1</v>
      </c>
      <c r="W8" s="31">
        <v>1</v>
      </c>
      <c r="X8" s="51">
        <v>1</v>
      </c>
      <c r="Y8" s="31">
        <v>0</v>
      </c>
      <c r="Z8" s="31">
        <v>0</v>
      </c>
      <c r="AA8" s="31">
        <v>0</v>
      </c>
      <c r="AB8" s="32" t="s">
        <v>76</v>
      </c>
      <c r="AC8" s="32" t="s">
        <v>33</v>
      </c>
      <c r="AD8" s="33" t="s">
        <v>34</v>
      </c>
      <c r="AE8" s="33"/>
      <c r="AF8" s="34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 s="35"/>
      <c r="EC8" s="35"/>
      <c r="ED8" s="35"/>
      <c r="EE8" s="35"/>
      <c r="EF8" s="35"/>
      <c r="EG8" s="35"/>
      <c r="EH8" s="35"/>
      <c r="EI8" s="35"/>
    </row>
    <row r="9" spans="1:139" s="36" customFormat="1" ht="62.25" thickBot="1">
      <c r="A9"/>
      <c r="B9" s="22" t="s">
        <v>42</v>
      </c>
      <c r="C9" s="23" t="s">
        <v>43</v>
      </c>
      <c r="D9" s="22" t="s">
        <v>64</v>
      </c>
      <c r="E9" s="24">
        <v>251</v>
      </c>
      <c r="F9" s="49">
        <v>251</v>
      </c>
      <c r="G9" s="25">
        <f>F9/E9</f>
        <v>1</v>
      </c>
      <c r="H9" s="14">
        <v>6.6332641187184196</v>
      </c>
      <c r="I9" s="14">
        <v>354.00000000000006</v>
      </c>
      <c r="J9" s="26">
        <v>1.4583333333333333</v>
      </c>
      <c r="K9" s="26"/>
      <c r="L9" s="26" t="s">
        <v>98</v>
      </c>
      <c r="M9" s="26" t="s">
        <v>99</v>
      </c>
      <c r="N9" s="26" t="s">
        <v>100</v>
      </c>
      <c r="O9" s="26" t="s">
        <v>101</v>
      </c>
      <c r="P9" s="26" t="s">
        <v>142</v>
      </c>
      <c r="Q9" s="27">
        <f t="shared" si="5"/>
        <v>5.293855017823354E-3</v>
      </c>
      <c r="R9" s="28">
        <f t="shared" si="6"/>
        <v>0.73065079365079377</v>
      </c>
      <c r="S9" s="29">
        <f t="shared" si="0"/>
        <v>1.1198968253968253</v>
      </c>
      <c r="T9" s="30">
        <v>0.9</v>
      </c>
      <c r="U9" s="30">
        <v>0</v>
      </c>
      <c r="V9" s="31">
        <v>1</v>
      </c>
      <c r="W9" s="31">
        <v>1</v>
      </c>
      <c r="X9" s="51">
        <v>1</v>
      </c>
      <c r="Y9" s="31">
        <v>0</v>
      </c>
      <c r="Z9" s="31">
        <v>0</v>
      </c>
      <c r="AA9" s="31">
        <v>0</v>
      </c>
      <c r="AB9" s="32" t="s">
        <v>76</v>
      </c>
      <c r="AC9" s="32" t="s">
        <v>33</v>
      </c>
      <c r="AD9" s="33" t="s">
        <v>34</v>
      </c>
      <c r="AE9" s="33"/>
      <c r="AF9" s="34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 s="35"/>
      <c r="EC9" s="35"/>
      <c r="ED9" s="35"/>
      <c r="EE9" s="35"/>
      <c r="EF9" s="35"/>
      <c r="EG9" s="35"/>
      <c r="EH9" s="35"/>
      <c r="EI9" s="35"/>
    </row>
    <row r="10" spans="1:139" s="36" customFormat="1" ht="62.25" thickBot="1">
      <c r="A10"/>
      <c r="B10" s="22" t="s">
        <v>44</v>
      </c>
      <c r="C10" s="23" t="s">
        <v>38</v>
      </c>
      <c r="D10" s="22" t="s">
        <v>65</v>
      </c>
      <c r="E10" s="24">
        <v>170</v>
      </c>
      <c r="F10" s="49">
        <v>169</v>
      </c>
      <c r="G10" s="25">
        <f>F10/E10</f>
        <v>0.99411764705882355</v>
      </c>
      <c r="H10" s="14">
        <v>6.1543412240300874</v>
      </c>
      <c r="I10" s="14">
        <v>426.99999999999994</v>
      </c>
      <c r="J10" s="26">
        <v>0.875</v>
      </c>
      <c r="K10" s="26"/>
      <c r="L10" s="26" t="s">
        <v>102</v>
      </c>
      <c r="M10" s="26" t="s">
        <v>103</v>
      </c>
      <c r="N10" s="26" t="s">
        <v>104</v>
      </c>
      <c r="O10" s="26" t="s">
        <v>105</v>
      </c>
      <c r="P10" s="26" t="s">
        <v>143</v>
      </c>
      <c r="Q10" s="27">
        <f t="shared" si="5"/>
        <v>5.8124333782506388E-3</v>
      </c>
      <c r="R10" s="28">
        <f t="shared" si="6"/>
        <v>0.95925925925925937</v>
      </c>
      <c r="S10" s="29">
        <f t="shared" si="0"/>
        <v>1.3153703703703703</v>
      </c>
      <c r="T10" s="30">
        <v>0.92</v>
      </c>
      <c r="U10" s="30">
        <v>0</v>
      </c>
      <c r="V10" s="31">
        <v>1</v>
      </c>
      <c r="W10" s="31">
        <v>0</v>
      </c>
      <c r="X10" s="51">
        <v>1</v>
      </c>
      <c r="Y10" s="31">
        <v>0</v>
      </c>
      <c r="Z10" s="31">
        <v>0</v>
      </c>
      <c r="AA10" s="31">
        <v>0</v>
      </c>
      <c r="AB10" s="32" t="s">
        <v>76</v>
      </c>
      <c r="AC10" s="32" t="s">
        <v>33</v>
      </c>
      <c r="AD10" s="33" t="s">
        <v>34</v>
      </c>
      <c r="AE10" s="33"/>
      <c r="AF10" s="34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 s="35"/>
      <c r="EC10" s="35"/>
      <c r="ED10" s="35"/>
      <c r="EE10" s="35"/>
      <c r="EF10" s="35"/>
      <c r="EG10" s="35"/>
      <c r="EH10" s="35"/>
      <c r="EI10" s="35"/>
    </row>
    <row r="11" spans="1:139" s="36" customFormat="1" ht="62.25" thickBot="1">
      <c r="A11"/>
      <c r="B11" s="22" t="s">
        <v>61</v>
      </c>
      <c r="C11" s="23" t="s">
        <v>45</v>
      </c>
      <c r="D11" s="22" t="s">
        <v>66</v>
      </c>
      <c r="E11" s="24">
        <v>230</v>
      </c>
      <c r="F11" s="49">
        <v>226</v>
      </c>
      <c r="G11" s="25">
        <f t="shared" ref="G11:G19" si="7">F11/E11</f>
        <v>0.9826086956521739</v>
      </c>
      <c r="H11" s="14">
        <v>5.6487153947960875</v>
      </c>
      <c r="I11" s="14">
        <v>453</v>
      </c>
      <c r="J11" s="26">
        <v>1.4583333333333333</v>
      </c>
      <c r="K11" s="26"/>
      <c r="L11" s="26" t="s">
        <v>106</v>
      </c>
      <c r="M11" s="26" t="s">
        <v>107</v>
      </c>
      <c r="N11" s="26" t="s">
        <v>108</v>
      </c>
      <c r="O11" s="26" t="s">
        <v>109</v>
      </c>
      <c r="P11" s="26" t="s">
        <v>144</v>
      </c>
      <c r="Q11" s="27">
        <f t="shared" si="5"/>
        <v>3.7112333028611975E-3</v>
      </c>
      <c r="R11" s="28">
        <f t="shared" si="6"/>
        <v>0.82603968253968263</v>
      </c>
      <c r="S11" s="29">
        <f t="shared" si="0"/>
        <v>1.1633492063492064</v>
      </c>
      <c r="T11" s="30"/>
      <c r="U11" s="30"/>
      <c r="V11" s="31">
        <v>1</v>
      </c>
      <c r="W11" s="31">
        <v>3</v>
      </c>
      <c r="X11" s="51">
        <v>1</v>
      </c>
      <c r="Y11" s="31">
        <v>0</v>
      </c>
      <c r="Z11" s="31">
        <v>0</v>
      </c>
      <c r="AA11" s="31">
        <v>0</v>
      </c>
      <c r="AB11" s="53" t="s">
        <v>154</v>
      </c>
      <c r="AC11" s="53" t="s">
        <v>155</v>
      </c>
      <c r="AD11" s="33" t="s">
        <v>34</v>
      </c>
      <c r="AE11" s="33"/>
      <c r="AF11" s="34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 s="35"/>
      <c r="EC11" s="35"/>
      <c r="ED11" s="35"/>
      <c r="EE11" s="35"/>
      <c r="EF11" s="35"/>
      <c r="EG11" s="35"/>
      <c r="EH11" s="35"/>
      <c r="EI11" s="35"/>
    </row>
    <row r="12" spans="1:139" s="36" customFormat="1" ht="62.25" thickBot="1">
      <c r="A12"/>
      <c r="B12" s="22" t="s">
        <v>60</v>
      </c>
      <c r="C12" s="23" t="s">
        <v>46</v>
      </c>
      <c r="D12" s="22" t="s">
        <v>69</v>
      </c>
      <c r="E12" s="24">
        <v>234</v>
      </c>
      <c r="F12" s="49">
        <v>234</v>
      </c>
      <c r="G12" s="25">
        <f t="shared" si="7"/>
        <v>1</v>
      </c>
      <c r="H12" s="14">
        <v>8.6098232751438388</v>
      </c>
      <c r="I12" s="14">
        <v>390.00000000000006</v>
      </c>
      <c r="J12" s="26">
        <v>1.4583333333333333</v>
      </c>
      <c r="K12" s="26"/>
      <c r="L12" s="26" t="s">
        <v>110</v>
      </c>
      <c r="M12" s="26" t="s">
        <v>111</v>
      </c>
      <c r="N12" s="26" t="s">
        <v>92</v>
      </c>
      <c r="O12" s="26" t="s">
        <v>112</v>
      </c>
      <c r="P12" s="26" t="s">
        <v>145</v>
      </c>
      <c r="Q12" s="27">
        <f t="shared" si="5"/>
        <v>1.0781882516687415E-3</v>
      </c>
      <c r="R12" s="28">
        <f t="shared" si="6"/>
        <v>0.75505555555555559</v>
      </c>
      <c r="S12" s="29">
        <f t="shared" si="0"/>
        <v>0.80970634920634921</v>
      </c>
      <c r="T12" s="30">
        <v>0.93</v>
      </c>
      <c r="U12" s="30">
        <v>0</v>
      </c>
      <c r="V12" s="31">
        <v>1</v>
      </c>
      <c r="W12" s="31">
        <v>1</v>
      </c>
      <c r="X12" s="51">
        <v>1</v>
      </c>
      <c r="Y12" s="31">
        <v>0</v>
      </c>
      <c r="Z12" s="31">
        <v>1</v>
      </c>
      <c r="AA12" s="31">
        <v>0</v>
      </c>
      <c r="AB12" s="32" t="s">
        <v>76</v>
      </c>
      <c r="AC12" s="32" t="s">
        <v>33</v>
      </c>
      <c r="AD12" s="33" t="s">
        <v>34</v>
      </c>
      <c r="AE12" s="33"/>
      <c r="AF12" s="34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 s="35"/>
      <c r="EC12" s="35"/>
      <c r="ED12" s="35"/>
      <c r="EE12" s="35"/>
      <c r="EF12" s="35"/>
      <c r="EG12" s="35"/>
      <c r="EH12" s="35"/>
      <c r="EI12" s="35"/>
    </row>
    <row r="13" spans="1:139" s="36" customFormat="1" ht="62.25" thickBot="1">
      <c r="A13"/>
      <c r="B13" s="22" t="s">
        <v>47</v>
      </c>
      <c r="C13" s="23" t="s">
        <v>48</v>
      </c>
      <c r="D13" s="22" t="s">
        <v>70</v>
      </c>
      <c r="E13" s="24">
        <v>254</v>
      </c>
      <c r="F13" s="49">
        <v>254</v>
      </c>
      <c r="G13" s="25">
        <f t="shared" si="7"/>
        <v>1</v>
      </c>
      <c r="H13" s="14">
        <v>8.3039264627407778</v>
      </c>
      <c r="I13" s="14">
        <v>350</v>
      </c>
      <c r="J13" s="26">
        <v>1.1666666666666667</v>
      </c>
      <c r="K13" s="26"/>
      <c r="L13" s="26" t="s">
        <v>113</v>
      </c>
      <c r="M13" s="26" t="s">
        <v>114</v>
      </c>
      <c r="N13" s="26" t="s">
        <v>115</v>
      </c>
      <c r="O13" s="26" t="s">
        <v>116</v>
      </c>
      <c r="P13" s="26" t="s">
        <v>146</v>
      </c>
      <c r="Q13" s="27">
        <f t="shared" si="5"/>
        <v>6.1108911572822899E-3</v>
      </c>
      <c r="R13" s="28">
        <f t="shared" si="6"/>
        <v>0.93124007936507935</v>
      </c>
      <c r="S13" s="29">
        <f t="shared" si="0"/>
        <v>1.152638888888889</v>
      </c>
      <c r="T13" s="30"/>
      <c r="U13" s="30"/>
      <c r="V13" s="31">
        <v>1</v>
      </c>
      <c r="W13" s="31">
        <v>0</v>
      </c>
      <c r="X13" s="51">
        <v>1</v>
      </c>
      <c r="Y13" s="31">
        <v>0</v>
      </c>
      <c r="Z13" s="31">
        <v>0</v>
      </c>
      <c r="AA13" s="31">
        <v>0</v>
      </c>
      <c r="AB13" s="32" t="s">
        <v>76</v>
      </c>
      <c r="AC13" s="32" t="s">
        <v>33</v>
      </c>
      <c r="AD13" s="33" t="s">
        <v>34</v>
      </c>
      <c r="AE13" s="33"/>
      <c r="AF13" s="34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 s="35"/>
      <c r="EC13" s="35"/>
      <c r="ED13" s="35"/>
      <c r="EE13" s="35"/>
      <c r="EF13" s="35"/>
      <c r="EG13" s="35"/>
      <c r="EH13" s="35"/>
      <c r="EI13" s="35"/>
    </row>
    <row r="14" spans="1:139" s="36" customFormat="1" ht="62.25" thickBot="1">
      <c r="A14"/>
      <c r="B14" s="22" t="s">
        <v>50</v>
      </c>
      <c r="C14" s="23" t="s">
        <v>49</v>
      </c>
      <c r="D14" s="22" t="s">
        <v>71</v>
      </c>
      <c r="E14" s="24">
        <v>281</v>
      </c>
      <c r="F14" s="49">
        <v>280</v>
      </c>
      <c r="G14" s="25">
        <f t="shared" si="7"/>
        <v>0.99644128113879005</v>
      </c>
      <c r="H14" s="14">
        <v>7.9244321209827531</v>
      </c>
      <c r="I14" s="14">
        <v>407</v>
      </c>
      <c r="J14" s="26">
        <v>1.4583333333333333</v>
      </c>
      <c r="K14" s="26"/>
      <c r="L14" s="26" t="s">
        <v>117</v>
      </c>
      <c r="M14" s="26" t="s">
        <v>118</v>
      </c>
      <c r="N14" s="26" t="s">
        <v>92</v>
      </c>
      <c r="O14" s="26" t="s">
        <v>119</v>
      </c>
      <c r="P14" s="26" t="s">
        <v>147</v>
      </c>
      <c r="Q14" s="27">
        <f t="shared" si="5"/>
        <v>2.0544824017362695E-3</v>
      </c>
      <c r="R14" s="28">
        <f t="shared" si="6"/>
        <v>0.92126984126984135</v>
      </c>
      <c r="S14" s="29">
        <f t="shared" si="0"/>
        <v>1.0275634920634922</v>
      </c>
      <c r="T14" s="30"/>
      <c r="U14" s="30"/>
      <c r="V14" s="31">
        <v>1</v>
      </c>
      <c r="W14" s="31">
        <v>0</v>
      </c>
      <c r="X14" s="51">
        <v>1</v>
      </c>
      <c r="Y14" s="31">
        <v>0</v>
      </c>
      <c r="Z14" s="31">
        <v>0</v>
      </c>
      <c r="AA14" s="31">
        <v>0</v>
      </c>
      <c r="AB14" s="32" t="s">
        <v>76</v>
      </c>
      <c r="AC14" s="32" t="s">
        <v>33</v>
      </c>
      <c r="AD14" s="33" t="s">
        <v>34</v>
      </c>
      <c r="AE14" s="33"/>
      <c r="AF14" s="3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 s="35"/>
      <c r="EC14" s="35"/>
      <c r="ED14" s="35"/>
      <c r="EE14" s="35"/>
      <c r="EF14" s="35"/>
      <c r="EG14" s="35"/>
      <c r="EH14" s="35"/>
      <c r="EI14" s="35"/>
    </row>
    <row r="15" spans="1:139" s="36" customFormat="1" ht="62.25" thickBot="1">
      <c r="A15"/>
      <c r="B15" s="22" t="s">
        <v>51</v>
      </c>
      <c r="C15" s="23" t="s">
        <v>52</v>
      </c>
      <c r="D15" s="22" t="s">
        <v>68</v>
      </c>
      <c r="E15" s="24">
        <v>312</v>
      </c>
      <c r="F15" s="49">
        <v>311</v>
      </c>
      <c r="G15" s="25">
        <f>F15/E15</f>
        <v>0.99679487179487181</v>
      </c>
      <c r="H15" s="14">
        <v>8.4919140828778161</v>
      </c>
      <c r="I15" s="14">
        <v>346</v>
      </c>
      <c r="J15" s="26">
        <v>1.4583333333333333</v>
      </c>
      <c r="K15" s="26"/>
      <c r="L15" s="26" t="s">
        <v>120</v>
      </c>
      <c r="M15" s="26" t="s">
        <v>121</v>
      </c>
      <c r="N15" s="26" t="s">
        <v>92</v>
      </c>
      <c r="O15" s="26" t="s">
        <v>122</v>
      </c>
      <c r="P15" s="26" t="s">
        <v>148</v>
      </c>
      <c r="Q15" s="27">
        <f t="shared" si="5"/>
        <v>2.464711530464893E-3</v>
      </c>
      <c r="R15" s="28">
        <f t="shared" si="6"/>
        <v>0.85726190476190478</v>
      </c>
      <c r="S15" s="29">
        <f t="shared" si="0"/>
        <v>1.0497380952380952</v>
      </c>
      <c r="T15" s="30"/>
      <c r="U15" s="30"/>
      <c r="V15" s="31">
        <v>1</v>
      </c>
      <c r="W15" s="31">
        <v>3</v>
      </c>
      <c r="X15" s="51">
        <v>1</v>
      </c>
      <c r="Y15" s="31">
        <v>0</v>
      </c>
      <c r="Z15" s="31">
        <v>0</v>
      </c>
      <c r="AA15" s="31">
        <v>0</v>
      </c>
      <c r="AB15" s="32" t="s">
        <v>76</v>
      </c>
      <c r="AC15" s="32" t="s">
        <v>33</v>
      </c>
      <c r="AD15" s="33" t="s">
        <v>34</v>
      </c>
      <c r="AE15" s="33"/>
      <c r="AF15" s="34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 s="35"/>
      <c r="EC15" s="35"/>
      <c r="ED15" s="35"/>
      <c r="EE15" s="35"/>
      <c r="EF15" s="35"/>
      <c r="EG15" s="35"/>
      <c r="EH15" s="35"/>
      <c r="EI15" s="35"/>
    </row>
    <row r="16" spans="1:139" s="36" customFormat="1" ht="62.25" thickBot="1">
      <c r="A16"/>
      <c r="B16" s="22" t="s">
        <v>37</v>
      </c>
      <c r="C16" s="23" t="s">
        <v>53</v>
      </c>
      <c r="D16" s="22" t="s">
        <v>72</v>
      </c>
      <c r="E16" s="24">
        <v>243</v>
      </c>
      <c r="F16" s="49">
        <v>241</v>
      </c>
      <c r="G16" s="25">
        <f t="shared" si="7"/>
        <v>0.99176954732510292</v>
      </c>
      <c r="H16" s="14">
        <v>7.3100096534735854</v>
      </c>
      <c r="I16" s="14">
        <v>424</v>
      </c>
      <c r="J16" s="26">
        <v>1.4583333333333333</v>
      </c>
      <c r="K16" s="26"/>
      <c r="L16" s="26" t="s">
        <v>123</v>
      </c>
      <c r="M16" s="26" t="s">
        <v>124</v>
      </c>
      <c r="N16" s="26" t="s">
        <v>125</v>
      </c>
      <c r="O16" s="26" t="s">
        <v>126</v>
      </c>
      <c r="P16" s="26" t="s">
        <v>149</v>
      </c>
      <c r="Q16" s="27">
        <f t="shared" si="5"/>
        <v>1.1267933823774176E-2</v>
      </c>
      <c r="R16" s="28">
        <f t="shared" si="6"/>
        <v>0.82082539682539679</v>
      </c>
      <c r="S16" s="29">
        <f t="shared" si="0"/>
        <v>0.95368253968253969</v>
      </c>
      <c r="T16" s="30">
        <v>0.71</v>
      </c>
      <c r="U16" s="30">
        <v>7.0000000000000007E-2</v>
      </c>
      <c r="V16" s="31">
        <v>1</v>
      </c>
      <c r="W16" s="31">
        <v>0</v>
      </c>
      <c r="X16" s="51">
        <v>1</v>
      </c>
      <c r="Y16" s="31">
        <v>0</v>
      </c>
      <c r="Z16" s="31">
        <v>0</v>
      </c>
      <c r="AA16" s="31">
        <v>0</v>
      </c>
      <c r="AB16" s="32" t="s">
        <v>76</v>
      </c>
      <c r="AC16" s="32" t="s">
        <v>33</v>
      </c>
      <c r="AD16" s="33" t="s">
        <v>34</v>
      </c>
      <c r="AE16" s="33"/>
      <c r="AF16" s="34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 s="35"/>
      <c r="EC16" s="35"/>
      <c r="ED16" s="35"/>
      <c r="EE16" s="35"/>
      <c r="EF16" s="35"/>
      <c r="EG16" s="35"/>
      <c r="EH16" s="35"/>
      <c r="EI16" s="35"/>
    </row>
    <row r="17" spans="1:139" s="36" customFormat="1" ht="62.25" thickBot="1">
      <c r="A17"/>
      <c r="B17" s="22" t="s">
        <v>54</v>
      </c>
      <c r="C17" s="23" t="s">
        <v>55</v>
      </c>
      <c r="D17" s="22" t="s">
        <v>67</v>
      </c>
      <c r="E17" s="24">
        <v>374</v>
      </c>
      <c r="F17" s="49">
        <v>320</v>
      </c>
      <c r="G17" s="25">
        <f t="shared" si="7"/>
        <v>0.85561497326203206</v>
      </c>
      <c r="H17" s="14">
        <v>10.581661283097164</v>
      </c>
      <c r="I17" s="14">
        <v>250.00000000000003</v>
      </c>
      <c r="J17" s="26">
        <v>1.4583333333333333</v>
      </c>
      <c r="K17" s="26"/>
      <c r="L17" s="26" t="s">
        <v>127</v>
      </c>
      <c r="M17" s="26" t="s">
        <v>128</v>
      </c>
      <c r="N17" s="26" t="s">
        <v>129</v>
      </c>
      <c r="O17" s="26" t="s">
        <v>130</v>
      </c>
      <c r="P17" s="26" t="s">
        <v>150</v>
      </c>
      <c r="Q17" s="27">
        <f t="shared" si="5"/>
        <v>2.6029755027939548E-2</v>
      </c>
      <c r="R17" s="28">
        <f t="shared" si="6"/>
        <v>0.74322222222222234</v>
      </c>
      <c r="S17" s="29">
        <f t="shared" si="0"/>
        <v>1.0098333333333334</v>
      </c>
      <c r="T17" s="30">
        <v>0.93</v>
      </c>
      <c r="U17" s="30">
        <v>0</v>
      </c>
      <c r="V17" s="31">
        <v>1</v>
      </c>
      <c r="W17" s="31">
        <v>1</v>
      </c>
      <c r="X17" s="51">
        <v>1</v>
      </c>
      <c r="Y17" s="31">
        <v>0</v>
      </c>
      <c r="Z17" s="31">
        <v>0</v>
      </c>
      <c r="AA17" s="31">
        <v>0</v>
      </c>
      <c r="AB17" s="32" t="s">
        <v>76</v>
      </c>
      <c r="AC17" s="32" t="s">
        <v>33</v>
      </c>
      <c r="AD17" s="33" t="s">
        <v>34</v>
      </c>
      <c r="AE17" s="33"/>
      <c r="AF17" s="34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 s="35"/>
      <c r="EC17" s="35"/>
      <c r="ED17" s="35"/>
      <c r="EE17" s="35"/>
      <c r="EF17" s="35"/>
      <c r="EG17" s="35"/>
      <c r="EH17" s="35"/>
      <c r="EI17" s="35"/>
    </row>
    <row r="18" spans="1:139" s="36" customFormat="1" ht="62.25" thickBot="1">
      <c r="A18">
        <v>1</v>
      </c>
      <c r="B18" s="22" t="s">
        <v>56</v>
      </c>
      <c r="C18" s="23" t="s">
        <v>57</v>
      </c>
      <c r="D18" s="22" t="s">
        <v>74</v>
      </c>
      <c r="E18" s="24">
        <v>375</v>
      </c>
      <c r="F18" s="49">
        <v>363</v>
      </c>
      <c r="G18" s="25">
        <f t="shared" si="7"/>
        <v>0.96799999999999997</v>
      </c>
      <c r="H18" s="14">
        <v>7.3047136437517919</v>
      </c>
      <c r="I18" s="14">
        <v>298.00000000000006</v>
      </c>
      <c r="J18" s="26">
        <v>2.0833333333333335</v>
      </c>
      <c r="K18" s="26"/>
      <c r="L18" s="26" t="s">
        <v>131</v>
      </c>
      <c r="M18" s="26" t="s">
        <v>132</v>
      </c>
      <c r="N18" s="26" t="s">
        <v>133</v>
      </c>
      <c r="O18" s="26" t="s">
        <v>134</v>
      </c>
      <c r="P18" s="26" t="s">
        <v>151</v>
      </c>
      <c r="Q18" s="27">
        <f t="shared" si="5"/>
        <v>3.1498656128161814E-3</v>
      </c>
      <c r="R18" s="28">
        <f t="shared" si="6"/>
        <v>0.63313333333333321</v>
      </c>
      <c r="S18" s="29">
        <f t="shared" si="0"/>
        <v>1.0459000000000001</v>
      </c>
      <c r="T18" s="30"/>
      <c r="U18" s="30"/>
      <c r="V18" s="31">
        <v>1</v>
      </c>
      <c r="W18" s="31">
        <v>7</v>
      </c>
      <c r="X18" s="51">
        <v>1</v>
      </c>
      <c r="Y18" s="31">
        <v>0</v>
      </c>
      <c r="Z18" s="31">
        <v>0</v>
      </c>
      <c r="AA18" s="31">
        <v>0</v>
      </c>
      <c r="AB18" s="32" t="s">
        <v>76</v>
      </c>
      <c r="AC18" s="32" t="s">
        <v>33</v>
      </c>
      <c r="AD18" s="33" t="s">
        <v>34</v>
      </c>
      <c r="AE18" s="33"/>
      <c r="AF18" s="34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 s="35"/>
      <c r="EC18" s="35"/>
      <c r="ED18" s="35"/>
      <c r="EE18" s="35"/>
      <c r="EF18" s="35"/>
      <c r="EG18" s="35"/>
      <c r="EH18" s="35"/>
      <c r="EI18" s="35"/>
    </row>
    <row r="19" spans="1:139" s="36" customFormat="1" ht="62.25" thickBot="1">
      <c r="A19"/>
      <c r="B19" s="22" t="s">
        <v>58</v>
      </c>
      <c r="C19" s="23" t="s">
        <v>59</v>
      </c>
      <c r="D19" s="22" t="s">
        <v>73</v>
      </c>
      <c r="E19" s="24">
        <v>280</v>
      </c>
      <c r="F19" s="49">
        <v>280</v>
      </c>
      <c r="G19" s="25">
        <f t="shared" si="7"/>
        <v>1</v>
      </c>
      <c r="H19" s="14">
        <v>8.1849831453134492</v>
      </c>
      <c r="I19" s="14">
        <v>391</v>
      </c>
      <c r="J19" s="26">
        <v>1.4583333333333333</v>
      </c>
      <c r="K19" s="26"/>
      <c r="L19" s="26" t="s">
        <v>135</v>
      </c>
      <c r="M19" s="26" t="s">
        <v>136</v>
      </c>
      <c r="N19" s="26" t="s">
        <v>92</v>
      </c>
      <c r="O19" s="26" t="s">
        <v>137</v>
      </c>
      <c r="P19" s="26" t="s">
        <v>152</v>
      </c>
      <c r="Q19" s="27">
        <f t="shared" si="5"/>
        <v>1.3704794309668353E-2</v>
      </c>
      <c r="R19" s="28">
        <f t="shared" si="6"/>
        <v>0.892595238095238</v>
      </c>
      <c r="S19" s="29">
        <f t="shared" si="0"/>
        <v>1.005325396825397</v>
      </c>
      <c r="T19" s="30"/>
      <c r="U19" s="30"/>
      <c r="V19" s="31">
        <v>1</v>
      </c>
      <c r="W19" s="31">
        <v>0</v>
      </c>
      <c r="X19" s="51">
        <v>1</v>
      </c>
      <c r="Y19" s="31">
        <v>0</v>
      </c>
      <c r="Z19" s="31">
        <v>0</v>
      </c>
      <c r="AA19" s="31">
        <v>0</v>
      </c>
      <c r="AB19" s="32" t="s">
        <v>76</v>
      </c>
      <c r="AC19" s="32" t="s">
        <v>33</v>
      </c>
      <c r="AD19" s="33" t="s">
        <v>34</v>
      </c>
      <c r="AE19" s="33"/>
      <c r="AF19" s="34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 s="35"/>
      <c r="EC19" s="35"/>
      <c r="ED19" s="35"/>
      <c r="EE19" s="35"/>
      <c r="EF19" s="35"/>
      <c r="EG19" s="35"/>
      <c r="EH19" s="35"/>
      <c r="EI19" s="35"/>
    </row>
    <row r="20" spans="1:139" s="45" customFormat="1" ht="60.75" thickBot="1">
      <c r="A20"/>
      <c r="B20" s="22" t="s">
        <v>39</v>
      </c>
      <c r="C20" s="37"/>
      <c r="D20" s="38"/>
      <c r="E20" s="39">
        <f>SUM(E5:E19)</f>
        <v>3605</v>
      </c>
      <c r="F20" s="39">
        <f>SUM(F5:F19)</f>
        <v>3524</v>
      </c>
      <c r="G20" s="40">
        <f>AVERAGE(G5:G19)</f>
        <v>0.98418750590893833</v>
      </c>
      <c r="H20" s="39">
        <f>AVERAGE(H5:H19)</f>
        <v>7.5045671239822704</v>
      </c>
      <c r="I20" s="39">
        <f>AVERAGE(I5:I19)</f>
        <v>379.13333333333333</v>
      </c>
      <c r="J20" s="41">
        <f>SUM(J5:J19)</f>
        <v>19.874999999999996</v>
      </c>
      <c r="K20" s="41">
        <f t="shared" ref="K20:P20" si="8">SUM(K5:K19)</f>
        <v>0</v>
      </c>
      <c r="L20" s="41">
        <f t="shared" si="8"/>
        <v>0</v>
      </c>
      <c r="M20" s="41">
        <f t="shared" si="8"/>
        <v>0</v>
      </c>
      <c r="N20" s="41">
        <f t="shared" si="8"/>
        <v>0</v>
      </c>
      <c r="O20" s="41">
        <f t="shared" si="8"/>
        <v>0</v>
      </c>
      <c r="P20" s="41">
        <f t="shared" si="8"/>
        <v>0</v>
      </c>
      <c r="Q20" s="27">
        <f>AVERAGE(Q4:Q19)</f>
        <v>1.3824648012111404E-2</v>
      </c>
      <c r="R20" s="27">
        <f>AVERAGE(R4:R19)</f>
        <v>0.76194165839947092</v>
      </c>
      <c r="S20" s="27">
        <f>AVERAGE(S4:S19)</f>
        <v>0.98128169642857144</v>
      </c>
      <c r="T20" s="42">
        <v>0.85</v>
      </c>
      <c r="U20" s="42"/>
      <c r="V20" s="43">
        <f>SUM(V5:V19)</f>
        <v>15</v>
      </c>
      <c r="W20" s="43">
        <f>SUM(W5:W19)</f>
        <v>18</v>
      </c>
      <c r="X20" s="52">
        <f>AVERAGE(X5:X19)</f>
        <v>1</v>
      </c>
      <c r="Y20" s="43">
        <f>SUM(Y5:Y19)</f>
        <v>0</v>
      </c>
      <c r="Z20" s="43">
        <f>SUM(Z5:Z19)</f>
        <v>3</v>
      </c>
      <c r="AA20" s="43">
        <f>SUM(AA5:AA19)</f>
        <v>0</v>
      </c>
      <c r="AB20" s="1"/>
      <c r="AC20" s="1"/>
      <c r="AD20" s="1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 s="44"/>
      <c r="EC20" s="44"/>
      <c r="ED20" s="44"/>
      <c r="EE20" s="44"/>
      <c r="EF20" s="44"/>
      <c r="EG20" s="44"/>
      <c r="EH20" s="44"/>
      <c r="EI20" s="44"/>
    </row>
    <row r="21" spans="1:139" ht="45">
      <c r="L21" s="26"/>
    </row>
    <row r="22" spans="1:139">
      <c r="B22" s="47"/>
      <c r="C22" s="48"/>
      <c r="D22" s="48"/>
      <c r="E22" s="48"/>
    </row>
    <row r="23" spans="1:139">
      <c r="B23" s="47"/>
      <c r="C23" s="48"/>
      <c r="D23" s="48"/>
      <c r="E23" s="48"/>
    </row>
    <row r="24" spans="1:139">
      <c r="B24" s="47"/>
      <c r="C24" s="48"/>
      <c r="D24" s="48"/>
      <c r="E24" s="48"/>
    </row>
    <row r="25" spans="1:139">
      <c r="B25" s="47"/>
      <c r="C25" s="48"/>
      <c r="D25" s="48"/>
      <c r="E25" s="48"/>
    </row>
    <row r="26" spans="1:139">
      <c r="B26" s="47"/>
      <c r="C26" s="48"/>
      <c r="D26" s="48"/>
      <c r="E26" s="48"/>
    </row>
    <row r="27" spans="1:139">
      <c r="B27" s="47"/>
      <c r="C27" s="48"/>
      <c r="D27" s="48"/>
      <c r="E27" s="48"/>
    </row>
    <row r="28" spans="1:139">
      <c r="B28" s="47"/>
      <c r="C28" s="48"/>
      <c r="D28" s="48"/>
      <c r="E28" s="48"/>
    </row>
    <row r="29" spans="1:139">
      <c r="B29" s="47"/>
      <c r="C29" s="48"/>
      <c r="D29" s="48"/>
      <c r="E29" s="48"/>
    </row>
    <row r="30" spans="1:139">
      <c r="B30" s="47"/>
      <c r="C30" s="48"/>
      <c r="D30" s="48"/>
      <c r="E30" s="48"/>
    </row>
    <row r="31" spans="1:139">
      <c r="B31" s="47"/>
      <c r="C31" s="48"/>
      <c r="D31" s="48"/>
      <c r="E31" s="48"/>
    </row>
    <row r="32" spans="1:139">
      <c r="B32" s="47"/>
      <c r="C32" s="48"/>
      <c r="D32" s="48"/>
      <c r="E32" s="48"/>
    </row>
    <row r="33" spans="2:5">
      <c r="B33" s="47"/>
      <c r="C33" s="48"/>
      <c r="D33" s="48"/>
      <c r="E33" s="48"/>
    </row>
  </sheetData>
  <mergeCells count="4">
    <mergeCell ref="B1:V2"/>
    <mergeCell ref="T3:U3"/>
    <mergeCell ref="AB3:AF3"/>
    <mergeCell ref="B4:F4"/>
  </mergeCells>
  <conditionalFormatting sqref="Q20:S20">
    <cfRule type="cellIs" dxfId="94" priority="33" stopIfTrue="1" operator="greaterThan">
      <formula>0.00196759259259259</formula>
    </cfRule>
  </conditionalFormatting>
  <conditionalFormatting sqref="Q20:S20">
    <cfRule type="cellIs" dxfId="93" priority="34" operator="greaterThan">
      <formula>155</formula>
    </cfRule>
  </conditionalFormatting>
  <conditionalFormatting sqref="G4">
    <cfRule type="cellIs" dxfId="92" priority="44" operator="lessThan">
      <formula>1</formula>
    </cfRule>
  </conditionalFormatting>
  <conditionalFormatting sqref="H3:I3">
    <cfRule type="cellIs" dxfId="91" priority="43" operator="lessThan">
      <formula>18</formula>
    </cfRule>
  </conditionalFormatting>
  <conditionalFormatting sqref="T20">
    <cfRule type="cellIs" dxfId="90" priority="42" operator="lessThan">
      <formula>0.85</formula>
    </cfRule>
  </conditionalFormatting>
  <conditionalFormatting sqref="T20">
    <cfRule type="cellIs" dxfId="89" priority="39" operator="greaterThan">
      <formula>0.8499</formula>
    </cfRule>
    <cfRule type="cellIs" dxfId="88" priority="40" operator="greaterThan">
      <formula>0.85</formula>
    </cfRule>
    <cfRule type="cellIs" dxfId="87" priority="41" operator="greaterThan">
      <formula>0.85</formula>
    </cfRule>
  </conditionalFormatting>
  <conditionalFormatting sqref="U20">
    <cfRule type="cellIs" dxfId="86" priority="35" operator="lessThan">
      <formula>0.02</formula>
    </cfRule>
    <cfRule type="cellIs" dxfId="85" priority="36" operator="greaterThan">
      <formula>0.02</formula>
    </cfRule>
    <cfRule type="cellIs" dxfId="84" priority="37" operator="lessThan">
      <formula>"1.99%"</formula>
    </cfRule>
    <cfRule type="cellIs" dxfId="83" priority="38" operator="greaterThan">
      <formula>0.02</formula>
    </cfRule>
  </conditionalFormatting>
  <conditionalFormatting sqref="Q20:S20">
    <cfRule type="cellIs" dxfId="82" priority="32" operator="greaterThan">
      <formula>0.1</formula>
    </cfRule>
  </conditionalFormatting>
  <conditionalFormatting sqref="R5:R7">
    <cfRule type="cellIs" dxfId="81" priority="27" stopIfTrue="1" operator="greaterThan">
      <formula>0.00196759259259259</formula>
    </cfRule>
  </conditionalFormatting>
  <conditionalFormatting sqref="T5:T7">
    <cfRule type="cellIs" dxfId="80" priority="28" operator="lessThan">
      <formula>0.85</formula>
    </cfRule>
  </conditionalFormatting>
  <conditionalFormatting sqref="T5:T7">
    <cfRule type="cellIs" dxfId="79" priority="29" operator="greaterThan">
      <formula>0.8499</formula>
    </cfRule>
  </conditionalFormatting>
  <conditionalFormatting sqref="U5:U7">
    <cfRule type="cellIs" dxfId="78" priority="30" operator="lessThan">
      <formula>0.02</formula>
    </cfRule>
  </conditionalFormatting>
  <conditionalFormatting sqref="G5:G7">
    <cfRule type="cellIs" dxfId="77" priority="31" operator="lessThan">
      <formula>0.95</formula>
    </cfRule>
  </conditionalFormatting>
  <conditionalFormatting sqref="R5:R7">
    <cfRule type="cellIs" dxfId="76" priority="24" operator="greaterThan">
      <formula>155</formula>
    </cfRule>
    <cfRule type="cellIs" dxfId="75" priority="25" operator="greaterThan">
      <formula>0.00179398148148148</formula>
    </cfRule>
    <cfRule type="cellIs" dxfId="74" priority="26" operator="greaterThan">
      <formula>#REF!</formula>
    </cfRule>
  </conditionalFormatting>
  <conditionalFormatting sqref="R5:R7">
    <cfRule type="cellIs" dxfId="73" priority="23" operator="lessThan">
      <formula>0.8</formula>
    </cfRule>
  </conditionalFormatting>
  <conditionalFormatting sqref="V5:AA19">
    <cfRule type="cellIs" dxfId="72" priority="21" stopIfTrue="1" operator="greaterThan">
      <formula>0.00196759259259259</formula>
    </cfRule>
  </conditionalFormatting>
  <conditionalFormatting sqref="V5:AA19">
    <cfRule type="cellIs" dxfId="71" priority="22" operator="greaterThan">
      <formula>155</formula>
    </cfRule>
  </conditionalFormatting>
  <conditionalFormatting sqref="H5:H7">
    <cfRule type="cellIs" dxfId="70" priority="20" operator="greaterThan">
      <formula>5</formula>
    </cfRule>
  </conditionalFormatting>
  <conditionalFormatting sqref="I5:I7">
    <cfRule type="cellIs" dxfId="69" priority="18" operator="lessThan">
      <formula>430</formula>
    </cfRule>
    <cfRule type="cellIs" dxfId="68" priority="19" operator="greaterThan">
      <formula>430</formula>
    </cfRule>
  </conditionalFormatting>
  <conditionalFormatting sqref="R8:R19">
    <cfRule type="cellIs" dxfId="67" priority="13" stopIfTrue="1" operator="greaterThan">
      <formula>0.00196759259259259</formula>
    </cfRule>
  </conditionalFormatting>
  <conditionalFormatting sqref="T8:T19">
    <cfRule type="cellIs" dxfId="66" priority="14" operator="lessThan">
      <formula>0.85</formula>
    </cfRule>
  </conditionalFormatting>
  <conditionalFormatting sqref="T8:T19">
    <cfRule type="cellIs" dxfId="65" priority="15" operator="greaterThan">
      <formula>0.8499</formula>
    </cfRule>
  </conditionalFormatting>
  <conditionalFormatting sqref="U8:U19">
    <cfRule type="cellIs" dxfId="64" priority="16" operator="lessThan">
      <formula>0.02</formula>
    </cfRule>
  </conditionalFormatting>
  <conditionalFormatting sqref="G8:G19">
    <cfRule type="cellIs" dxfId="63" priority="17" operator="lessThan">
      <formula>0.95</formula>
    </cfRule>
  </conditionalFormatting>
  <conditionalFormatting sqref="R8:R19">
    <cfRule type="cellIs" dxfId="62" priority="10" operator="greaterThan">
      <formula>155</formula>
    </cfRule>
    <cfRule type="cellIs" dxfId="61" priority="11" operator="greaterThan">
      <formula>0.00179398148148148</formula>
    </cfRule>
    <cfRule type="cellIs" dxfId="60" priority="12" operator="greaterThan">
      <formula>#REF!</formula>
    </cfRule>
  </conditionalFormatting>
  <conditionalFormatting sqref="R8:R19">
    <cfRule type="cellIs" dxfId="59" priority="9" operator="lessThan">
      <formula>0.8</formula>
    </cfRule>
  </conditionalFormatting>
  <conditionalFormatting sqref="H8:H19">
    <cfRule type="cellIs" dxfId="58" priority="6" operator="greaterThan">
      <formula>5</formula>
    </cfRule>
  </conditionalFormatting>
  <conditionalFormatting sqref="I8:I19">
    <cfRule type="cellIs" dxfId="57" priority="4" operator="lessThan">
      <formula>430</formula>
    </cfRule>
    <cfRule type="cellIs" dxfId="56" priority="5" operator="greaterThan">
      <formula>430</formula>
    </cfRule>
  </conditionalFormatting>
  <conditionalFormatting sqref="Q5:Q19">
    <cfRule type="cellIs" dxfId="55" priority="2" stopIfTrue="1" operator="greaterThan">
      <formula>0.00196759259259259</formula>
    </cfRule>
  </conditionalFormatting>
  <conditionalFormatting sqref="Q5:Q19">
    <cfRule type="cellIs" dxfId="54" priority="3" operator="greaterThan">
      <formula>155</formula>
    </cfRule>
  </conditionalFormatting>
  <conditionalFormatting sqref="Q5:Q19">
    <cfRule type="cellIs" dxfId="53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38"/>
  <sheetViews>
    <sheetView tabSelected="1" topLeftCell="A10" zoomScale="25" zoomScaleNormal="25" workbookViewId="0">
      <selection activeCell="J17" sqref="J17"/>
    </sheetView>
  </sheetViews>
  <sheetFormatPr baseColWidth="10" defaultColWidth="30.28515625" defaultRowHeight="33.75"/>
  <cols>
    <col min="2" max="2" width="128.28515625" style="46" customWidth="1"/>
    <col min="3" max="3" width="55" customWidth="1"/>
    <col min="4" max="4" width="48" customWidth="1"/>
    <col min="5" max="6" width="38.42578125" customWidth="1"/>
    <col min="7" max="7" width="45.85546875" customWidth="1"/>
    <col min="8" max="8" width="30.42578125" customWidth="1"/>
    <col min="9" max="9" width="40.42578125" customWidth="1"/>
    <col min="10" max="10" width="42.42578125" customWidth="1"/>
    <col min="11" max="11" width="43" hidden="1" customWidth="1"/>
    <col min="12" max="12" width="43" bestFit="1" customWidth="1"/>
    <col min="13" max="16" width="42.28515625" customWidth="1"/>
    <col min="17" max="19" width="47.5703125" customWidth="1"/>
    <col min="20" max="21" width="40.140625" hidden="1" customWidth="1"/>
    <col min="22" max="22" width="37.85546875" customWidth="1"/>
    <col min="23" max="24" width="43" customWidth="1"/>
    <col min="25" max="27" width="39.85546875" customWidth="1"/>
    <col min="28" max="28" width="140.5703125" style="1" customWidth="1"/>
    <col min="29" max="29" width="95.42578125" style="1" customWidth="1"/>
    <col min="30" max="30" width="70.85546875" style="1" customWidth="1"/>
    <col min="31" max="31" width="40.7109375" bestFit="1" customWidth="1"/>
    <col min="32" max="32" width="52" customWidth="1"/>
    <col min="132" max="139" width="30.28515625" style="2"/>
  </cols>
  <sheetData>
    <row r="1" spans="1:139" ht="99.75" customHeight="1">
      <c r="B1" s="55" t="s">
        <v>158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0"/>
      <c r="X1" s="50"/>
    </row>
    <row r="2" spans="1:139" ht="73.5" customHeight="1" thickBot="1"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0"/>
      <c r="X2" s="50"/>
    </row>
    <row r="3" spans="1:139" s="11" customFormat="1" ht="146.25" customHeight="1" thickBot="1">
      <c r="A3"/>
      <c r="B3" s="3" t="s">
        <v>0</v>
      </c>
      <c r="C3" s="4" t="s">
        <v>1</v>
      </c>
      <c r="D3" s="3" t="s">
        <v>2</v>
      </c>
      <c r="E3" s="4" t="s">
        <v>3</v>
      </c>
      <c r="F3" s="4" t="s">
        <v>4</v>
      </c>
      <c r="G3" s="5" t="s">
        <v>5</v>
      </c>
      <c r="H3" s="6" t="s">
        <v>6</v>
      </c>
      <c r="I3" s="6" t="s">
        <v>7</v>
      </c>
      <c r="J3" s="4" t="s">
        <v>8</v>
      </c>
      <c r="K3" s="5" t="s">
        <v>9</v>
      </c>
      <c r="L3" s="4" t="s">
        <v>9</v>
      </c>
      <c r="M3" s="4" t="s">
        <v>10</v>
      </c>
      <c r="N3" s="4" t="s">
        <v>11</v>
      </c>
      <c r="O3" s="7" t="s">
        <v>12</v>
      </c>
      <c r="P3" s="8" t="s">
        <v>13</v>
      </c>
      <c r="Q3" s="9" t="s">
        <v>14</v>
      </c>
      <c r="R3" s="9" t="s">
        <v>15</v>
      </c>
      <c r="S3" s="5" t="s">
        <v>16</v>
      </c>
      <c r="T3" s="59" t="s">
        <v>17</v>
      </c>
      <c r="U3" s="60"/>
      <c r="V3" s="4" t="s">
        <v>18</v>
      </c>
      <c r="W3" s="4" t="s">
        <v>75</v>
      </c>
      <c r="X3" s="4" t="s">
        <v>153</v>
      </c>
      <c r="Y3" s="7" t="s">
        <v>19</v>
      </c>
      <c r="Z3" s="7" t="s">
        <v>20</v>
      </c>
      <c r="AA3" s="4" t="s">
        <v>21</v>
      </c>
      <c r="AB3" s="61" t="s">
        <v>22</v>
      </c>
      <c r="AC3" s="62"/>
      <c r="AD3" s="62"/>
      <c r="AE3" s="62"/>
      <c r="AF3" s="6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 s="10"/>
      <c r="EC3" s="10"/>
      <c r="ED3" s="10"/>
      <c r="EE3" s="10"/>
      <c r="EF3" s="10"/>
      <c r="EG3" s="10"/>
      <c r="EH3" s="10"/>
      <c r="EI3" s="10"/>
    </row>
    <row r="4" spans="1:139" s="21" customFormat="1" ht="106.5" thickBot="1">
      <c r="A4" s="12" t="s">
        <v>23</v>
      </c>
      <c r="B4" s="64" t="s">
        <v>24</v>
      </c>
      <c r="C4" s="65"/>
      <c r="D4" s="65"/>
      <c r="E4" s="65"/>
      <c r="F4" s="66"/>
      <c r="G4" s="13">
        <v>1</v>
      </c>
      <c r="H4" s="14" t="s">
        <v>25</v>
      </c>
      <c r="I4" s="14">
        <v>430</v>
      </c>
      <c r="J4" s="13"/>
      <c r="K4" s="15"/>
      <c r="L4" s="15"/>
      <c r="M4" s="15"/>
      <c r="N4" s="16"/>
      <c r="O4" s="16"/>
      <c r="P4" s="16"/>
      <c r="Q4" s="13">
        <v>0.1</v>
      </c>
      <c r="R4" s="13">
        <v>0.8</v>
      </c>
      <c r="S4" s="13">
        <v>0.95</v>
      </c>
      <c r="T4" s="13" t="s">
        <v>26</v>
      </c>
      <c r="U4" s="13" t="s">
        <v>27</v>
      </c>
      <c r="V4" s="16"/>
      <c r="W4" s="16"/>
      <c r="X4" s="16"/>
      <c r="Y4" s="16"/>
      <c r="Z4" s="16"/>
      <c r="AA4" s="16"/>
      <c r="AB4" s="17" t="s">
        <v>28</v>
      </c>
      <c r="AC4" s="18" t="s">
        <v>29</v>
      </c>
      <c r="AD4" s="18" t="s">
        <v>30</v>
      </c>
      <c r="AE4" s="18" t="s">
        <v>31</v>
      </c>
      <c r="AF4" s="19" t="s">
        <v>32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 s="20"/>
      <c r="EC4" s="20"/>
      <c r="ED4" s="20"/>
      <c r="EE4" s="20"/>
      <c r="EF4" s="20"/>
      <c r="EG4" s="20"/>
      <c r="EH4" s="20"/>
      <c r="EI4" s="20"/>
    </row>
    <row r="5" spans="1:139" s="36" customFormat="1" ht="62.25" thickBot="1">
      <c r="A5"/>
      <c r="B5" s="22" t="s">
        <v>35</v>
      </c>
      <c r="C5" s="23" t="s">
        <v>36</v>
      </c>
      <c r="D5" s="22" t="s">
        <v>62</v>
      </c>
      <c r="E5" s="24">
        <v>265</v>
      </c>
      <c r="F5" s="49">
        <v>257</v>
      </c>
      <c r="G5" s="25">
        <f>F5/E5</f>
        <v>0.96981132075471699</v>
      </c>
      <c r="H5" s="14">
        <v>7.4885787399720547</v>
      </c>
      <c r="I5" s="14">
        <v>323.00000000000006</v>
      </c>
      <c r="J5" s="26">
        <v>1.4583333333333333</v>
      </c>
      <c r="K5" s="26"/>
      <c r="L5" s="26" t="s">
        <v>172</v>
      </c>
      <c r="M5" s="26" t="s">
        <v>173</v>
      </c>
      <c r="N5" s="26" t="s">
        <v>174</v>
      </c>
      <c r="O5" s="26" t="s">
        <v>175</v>
      </c>
      <c r="P5" s="26" t="s">
        <v>248</v>
      </c>
      <c r="Q5" s="27">
        <f>P5/L5</f>
        <v>1.1264266762955871E-2</v>
      </c>
      <c r="R5" s="28">
        <f>(O5+N5+M5)/J5</f>
        <v>0.67912698412698413</v>
      </c>
      <c r="S5" s="29">
        <f t="shared" ref="S5" si="0">L5/J5</f>
        <v>1.011063492063492</v>
      </c>
      <c r="T5" s="30">
        <v>0.75</v>
      </c>
      <c r="U5" s="30">
        <v>0.05</v>
      </c>
      <c r="V5" s="31"/>
      <c r="W5" s="31">
        <v>0</v>
      </c>
      <c r="X5" s="51">
        <v>1</v>
      </c>
      <c r="Y5" s="31">
        <v>0</v>
      </c>
      <c r="Z5" s="31">
        <v>0</v>
      </c>
      <c r="AA5" s="31">
        <v>0</v>
      </c>
      <c r="AB5" s="32" t="s">
        <v>76</v>
      </c>
      <c r="AC5" s="32" t="s">
        <v>33</v>
      </c>
      <c r="AD5" s="33" t="s">
        <v>34</v>
      </c>
      <c r="AE5" s="33"/>
      <c r="AF5" s="34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 s="35"/>
      <c r="EC5" s="35"/>
      <c r="ED5" s="35"/>
      <c r="EE5" s="35"/>
      <c r="EF5" s="35"/>
      <c r="EG5" s="35"/>
      <c r="EH5" s="35"/>
      <c r="EI5" s="35"/>
    </row>
    <row r="6" spans="1:139" s="36" customFormat="1" ht="62.25" thickBot="1">
      <c r="A6"/>
      <c r="B6" s="22" t="s">
        <v>77</v>
      </c>
      <c r="C6" s="23" t="s">
        <v>78</v>
      </c>
      <c r="D6" s="22" t="s">
        <v>79</v>
      </c>
      <c r="E6" s="24">
        <v>95</v>
      </c>
      <c r="F6" s="49">
        <v>95</v>
      </c>
      <c r="G6" s="25">
        <f t="shared" ref="G6:G24" si="1">F6/E6</f>
        <v>1</v>
      </c>
      <c r="H6" s="14">
        <v>6.5386968491893542</v>
      </c>
      <c r="I6" s="14">
        <v>393</v>
      </c>
      <c r="J6" s="26">
        <v>1.4583333333333333</v>
      </c>
      <c r="K6" s="26"/>
      <c r="L6" s="26" t="s">
        <v>176</v>
      </c>
      <c r="M6" s="26" t="s">
        <v>177</v>
      </c>
      <c r="N6" s="26" t="s">
        <v>178</v>
      </c>
      <c r="O6" s="26" t="s">
        <v>179</v>
      </c>
      <c r="P6" s="26" t="s">
        <v>249</v>
      </c>
      <c r="Q6" s="27">
        <f t="shared" ref="Q6:Q25" si="2">P6/L6</f>
        <v>4.244417252982564E-3</v>
      </c>
      <c r="R6" s="28">
        <f t="shared" ref="R6:R24" si="3">(O6+N6+M6)/J6</f>
        <v>0.29623015873015873</v>
      </c>
      <c r="S6" s="29">
        <f t="shared" ref="S6:S24" si="4">L6/J6</f>
        <v>0.4151111111111111</v>
      </c>
      <c r="T6" s="30"/>
      <c r="U6" s="30"/>
      <c r="V6" s="31"/>
      <c r="W6" s="31">
        <v>8</v>
      </c>
      <c r="X6" s="51">
        <v>1</v>
      </c>
      <c r="Y6" s="31">
        <v>0</v>
      </c>
      <c r="Z6" s="31">
        <v>0</v>
      </c>
      <c r="AA6" s="31">
        <v>0</v>
      </c>
      <c r="AB6" s="32" t="s">
        <v>76</v>
      </c>
      <c r="AC6" s="32" t="s">
        <v>33</v>
      </c>
      <c r="AD6" s="33" t="s">
        <v>34</v>
      </c>
      <c r="AE6" s="33"/>
      <c r="AF6" s="34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 s="35"/>
      <c r="EC6" s="35"/>
      <c r="ED6" s="35"/>
      <c r="EE6" s="35"/>
      <c r="EF6" s="35"/>
      <c r="EG6" s="35"/>
      <c r="EH6" s="35"/>
      <c r="EI6" s="35"/>
    </row>
    <row r="7" spans="1:139" s="36" customFormat="1" ht="140.25" thickBot="1">
      <c r="A7"/>
      <c r="B7" s="22" t="s">
        <v>159</v>
      </c>
      <c r="C7" s="23" t="s">
        <v>41</v>
      </c>
      <c r="D7" s="22" t="s">
        <v>160</v>
      </c>
      <c r="E7" s="24">
        <v>161</v>
      </c>
      <c r="F7" s="49">
        <v>159</v>
      </c>
      <c r="G7" s="25">
        <f t="shared" si="1"/>
        <v>0.98757763975155277</v>
      </c>
      <c r="H7" s="14">
        <v>4.9517812657608786</v>
      </c>
      <c r="I7" s="14">
        <v>514</v>
      </c>
      <c r="J7" s="26">
        <v>1.4583333333333333</v>
      </c>
      <c r="K7" s="26"/>
      <c r="L7" s="26" t="s">
        <v>180</v>
      </c>
      <c r="M7" s="26" t="s">
        <v>181</v>
      </c>
      <c r="N7" s="26" t="s">
        <v>182</v>
      </c>
      <c r="O7" s="26" t="s">
        <v>183</v>
      </c>
      <c r="P7" s="26" t="s">
        <v>250</v>
      </c>
      <c r="Q7" s="27">
        <f t="shared" si="2"/>
        <v>4.4069324937720651E-2</v>
      </c>
      <c r="R7" s="28">
        <f t="shared" si="3"/>
        <v>0.73414285714285732</v>
      </c>
      <c r="S7" s="29">
        <f t="shared" si="4"/>
        <v>1.0385873015873017</v>
      </c>
      <c r="T7" s="30"/>
      <c r="U7" s="30"/>
      <c r="V7" s="31"/>
      <c r="W7" s="31">
        <v>0</v>
      </c>
      <c r="X7" s="51">
        <v>1</v>
      </c>
      <c r="Y7" s="31">
        <v>0</v>
      </c>
      <c r="Z7" s="31">
        <v>0</v>
      </c>
      <c r="AA7" s="31">
        <v>0</v>
      </c>
      <c r="AB7" s="53" t="s">
        <v>267</v>
      </c>
      <c r="AC7" s="54" t="s">
        <v>268</v>
      </c>
      <c r="AD7" s="53"/>
      <c r="AE7" s="33"/>
      <c r="AF7" s="34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 s="35"/>
      <c r="EC7" s="35"/>
      <c r="ED7" s="35"/>
      <c r="EE7" s="35"/>
      <c r="EF7" s="35"/>
      <c r="EG7" s="35"/>
      <c r="EH7" s="35"/>
      <c r="EI7" s="35"/>
    </row>
    <row r="8" spans="1:139" s="36" customFormat="1" ht="62.25" thickBot="1">
      <c r="A8"/>
      <c r="B8" s="22" t="s">
        <v>37</v>
      </c>
      <c r="C8" s="23" t="s">
        <v>41</v>
      </c>
      <c r="D8" s="22" t="s">
        <v>80</v>
      </c>
      <c r="E8" s="24">
        <v>205</v>
      </c>
      <c r="F8" s="49">
        <v>203</v>
      </c>
      <c r="G8" s="25">
        <f t="shared" si="1"/>
        <v>0.99024390243902438</v>
      </c>
      <c r="H8" s="14">
        <v>7.0615034168564916</v>
      </c>
      <c r="I8" s="14">
        <v>411</v>
      </c>
      <c r="J8" s="26">
        <v>1.4583333333333333</v>
      </c>
      <c r="K8" s="26"/>
      <c r="L8" s="26" t="s">
        <v>184</v>
      </c>
      <c r="M8" s="26" t="s">
        <v>185</v>
      </c>
      <c r="N8" s="26" t="s">
        <v>92</v>
      </c>
      <c r="O8" s="26" t="s">
        <v>186</v>
      </c>
      <c r="P8" s="26" t="s">
        <v>251</v>
      </c>
      <c r="Q8" s="27">
        <f t="shared" si="2"/>
        <v>9.9658314350797275E-4</v>
      </c>
      <c r="R8" s="28">
        <f t="shared" si="3"/>
        <v>0.80984920634920632</v>
      </c>
      <c r="S8" s="29">
        <f t="shared" si="4"/>
        <v>1.0034285714285713</v>
      </c>
      <c r="T8" s="30"/>
      <c r="U8" s="30"/>
      <c r="V8" s="31"/>
      <c r="W8" s="31">
        <v>8</v>
      </c>
      <c r="X8" s="51">
        <v>1</v>
      </c>
      <c r="Y8" s="31">
        <v>0</v>
      </c>
      <c r="Z8" s="31">
        <v>0</v>
      </c>
      <c r="AA8" s="31">
        <v>0</v>
      </c>
      <c r="AB8" s="32" t="s">
        <v>76</v>
      </c>
      <c r="AC8" s="32" t="s">
        <v>33</v>
      </c>
      <c r="AD8" s="33" t="s">
        <v>34</v>
      </c>
      <c r="AE8" s="33"/>
      <c r="AF8" s="34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 s="35"/>
      <c r="EC8" s="35"/>
      <c r="ED8" s="35"/>
      <c r="EE8" s="35"/>
      <c r="EF8" s="35"/>
      <c r="EG8" s="35"/>
      <c r="EH8" s="35"/>
      <c r="EI8" s="35"/>
    </row>
    <row r="9" spans="1:139" s="36" customFormat="1" ht="62.25" thickBot="1">
      <c r="A9">
        <v>1</v>
      </c>
      <c r="B9" s="22" t="s">
        <v>40</v>
      </c>
      <c r="C9" s="23" t="s">
        <v>41</v>
      </c>
      <c r="D9" s="22" t="s">
        <v>63</v>
      </c>
      <c r="E9" s="24">
        <v>244</v>
      </c>
      <c r="F9" s="49">
        <v>237</v>
      </c>
      <c r="G9" s="25">
        <f t="shared" si="1"/>
        <v>0.97131147540983609</v>
      </c>
      <c r="H9" s="14">
        <v>6.8939536635901302</v>
      </c>
      <c r="I9" s="14">
        <v>342.00000000000006</v>
      </c>
      <c r="J9" s="26">
        <v>1.4583333333333333</v>
      </c>
      <c r="K9" s="26"/>
      <c r="L9" s="26" t="s">
        <v>187</v>
      </c>
      <c r="M9" s="26">
        <v>0.61237268518518517</v>
      </c>
      <c r="N9" s="26" t="s">
        <v>188</v>
      </c>
      <c r="O9" s="26" t="s">
        <v>189</v>
      </c>
      <c r="P9" s="26" t="s">
        <v>252</v>
      </c>
      <c r="Q9" s="27">
        <f t="shared" si="2"/>
        <v>2.742983612733095E-2</v>
      </c>
      <c r="R9" s="28">
        <f t="shared" si="3"/>
        <v>0.66283333333333339</v>
      </c>
      <c r="S9" s="29">
        <f t="shared" si="4"/>
        <v>1.0112380952380953</v>
      </c>
      <c r="T9" s="30">
        <v>0.9</v>
      </c>
      <c r="U9" s="30">
        <v>0</v>
      </c>
      <c r="V9" s="31"/>
      <c r="W9" s="31">
        <v>0</v>
      </c>
      <c r="X9" s="51">
        <v>1</v>
      </c>
      <c r="Y9" s="31">
        <v>0</v>
      </c>
      <c r="Z9" s="31">
        <v>0</v>
      </c>
      <c r="AA9" s="31">
        <v>0</v>
      </c>
      <c r="AB9" s="32" t="s">
        <v>76</v>
      </c>
      <c r="AC9" s="32" t="s">
        <v>33</v>
      </c>
      <c r="AD9" s="33" t="s">
        <v>34</v>
      </c>
      <c r="AE9" s="33"/>
      <c r="AF9" s="34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 s="35"/>
      <c r="EC9" s="35"/>
      <c r="ED9" s="35"/>
      <c r="EE9" s="35"/>
      <c r="EF9" s="35"/>
      <c r="EG9" s="35"/>
      <c r="EH9" s="35"/>
      <c r="EI9" s="35"/>
    </row>
    <row r="10" spans="1:139" s="36" customFormat="1" ht="62.25" thickBot="1">
      <c r="A10"/>
      <c r="B10" s="22" t="s">
        <v>42</v>
      </c>
      <c r="C10" s="23" t="s">
        <v>43</v>
      </c>
      <c r="D10" s="22" t="s">
        <v>64</v>
      </c>
      <c r="E10" s="24">
        <v>155</v>
      </c>
      <c r="F10" s="49">
        <v>151</v>
      </c>
      <c r="G10" s="25">
        <f t="shared" si="1"/>
        <v>0.97419354838709682</v>
      </c>
      <c r="H10" s="14">
        <v>6.0439322386378409</v>
      </c>
      <c r="I10" s="14">
        <v>369.00000000000006</v>
      </c>
      <c r="J10" s="26">
        <v>1.4583333333333333</v>
      </c>
      <c r="K10" s="26"/>
      <c r="L10" s="26" t="s">
        <v>190</v>
      </c>
      <c r="M10" s="26" t="s">
        <v>191</v>
      </c>
      <c r="N10" s="26" t="s">
        <v>192</v>
      </c>
      <c r="O10" s="26" t="s">
        <v>193</v>
      </c>
      <c r="P10" s="26" t="s">
        <v>253</v>
      </c>
      <c r="Q10" s="27">
        <f t="shared" si="2"/>
        <v>3.2385945149690223E-3</v>
      </c>
      <c r="R10" s="28">
        <f t="shared" si="3"/>
        <v>0.45331746031746029</v>
      </c>
      <c r="S10" s="29">
        <f t="shared" si="4"/>
        <v>0.73273015873015879</v>
      </c>
      <c r="T10" s="30">
        <v>0.9</v>
      </c>
      <c r="U10" s="30">
        <v>0</v>
      </c>
      <c r="V10" s="31"/>
      <c r="W10" s="31">
        <v>1</v>
      </c>
      <c r="X10" s="51">
        <v>1</v>
      </c>
      <c r="Y10" s="31">
        <v>0</v>
      </c>
      <c r="Z10" s="31">
        <v>0</v>
      </c>
      <c r="AA10" s="31">
        <v>0</v>
      </c>
      <c r="AB10" s="32" t="s">
        <v>76</v>
      </c>
      <c r="AC10" s="32" t="s">
        <v>33</v>
      </c>
      <c r="AD10" s="33" t="s">
        <v>34</v>
      </c>
      <c r="AE10" s="33"/>
      <c r="AF10" s="34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 s="35"/>
      <c r="EC10" s="35"/>
      <c r="ED10" s="35"/>
      <c r="EE10" s="35"/>
      <c r="EF10" s="35"/>
      <c r="EG10" s="35"/>
      <c r="EH10" s="35"/>
      <c r="EI10" s="35"/>
    </row>
    <row r="11" spans="1:139" s="36" customFormat="1" ht="62.25" thickBot="1">
      <c r="A11"/>
      <c r="B11" s="22" t="s">
        <v>44</v>
      </c>
      <c r="C11" s="23" t="s">
        <v>38</v>
      </c>
      <c r="D11" s="22" t="s">
        <v>65</v>
      </c>
      <c r="E11" s="24">
        <v>240</v>
      </c>
      <c r="F11" s="49">
        <v>239</v>
      </c>
      <c r="G11" s="25">
        <f t="shared" si="1"/>
        <v>0.99583333333333335</v>
      </c>
      <c r="H11" s="14">
        <v>8.9793778694692694</v>
      </c>
      <c r="I11" s="14">
        <v>383.00000000000006</v>
      </c>
      <c r="J11" s="26">
        <v>1.4583333333333333</v>
      </c>
      <c r="K11" s="26"/>
      <c r="L11" s="26" t="s">
        <v>194</v>
      </c>
      <c r="M11" s="26" t="s">
        <v>195</v>
      </c>
      <c r="N11" s="26" t="s">
        <v>196</v>
      </c>
      <c r="O11" s="26" t="s">
        <v>197</v>
      </c>
      <c r="P11" s="26" t="s">
        <v>254</v>
      </c>
      <c r="Q11" s="27">
        <f t="shared" si="2"/>
        <v>6.2060860227781955E-3</v>
      </c>
      <c r="R11" s="28">
        <f t="shared" si="3"/>
        <v>0.89761111111111114</v>
      </c>
      <c r="S11" s="29">
        <f t="shared" si="4"/>
        <v>0.93865873015873014</v>
      </c>
      <c r="T11" s="30">
        <v>0.92</v>
      </c>
      <c r="U11" s="30">
        <v>0</v>
      </c>
      <c r="V11" s="31"/>
      <c r="W11" s="31">
        <v>3</v>
      </c>
      <c r="X11" s="51">
        <v>1</v>
      </c>
      <c r="Y11" s="31">
        <v>0</v>
      </c>
      <c r="Z11" s="31">
        <v>0</v>
      </c>
      <c r="AA11" s="31">
        <v>0</v>
      </c>
      <c r="AB11" s="32" t="s">
        <v>76</v>
      </c>
      <c r="AC11" s="32" t="s">
        <v>33</v>
      </c>
      <c r="AD11" s="33" t="s">
        <v>34</v>
      </c>
      <c r="AE11" s="33"/>
      <c r="AF11" s="34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 s="35"/>
      <c r="EC11" s="35"/>
      <c r="ED11" s="35"/>
      <c r="EE11" s="35"/>
      <c r="EF11" s="35"/>
      <c r="EG11" s="35"/>
      <c r="EH11" s="35"/>
      <c r="EI11" s="35"/>
    </row>
    <row r="12" spans="1:139" s="36" customFormat="1" ht="140.25" thickBot="1">
      <c r="A12"/>
      <c r="B12" s="22" t="s">
        <v>61</v>
      </c>
      <c r="C12" s="23" t="s">
        <v>45</v>
      </c>
      <c r="D12" s="22" t="s">
        <v>66</v>
      </c>
      <c r="E12" s="24">
        <v>221</v>
      </c>
      <c r="F12" s="49">
        <v>220</v>
      </c>
      <c r="G12" s="25">
        <f t="shared" si="1"/>
        <v>0.99547511312217196</v>
      </c>
      <c r="H12" s="14">
        <v>6.7921995600134233</v>
      </c>
      <c r="I12" s="14">
        <v>438</v>
      </c>
      <c r="J12" s="26">
        <v>1.4583333333333333</v>
      </c>
      <c r="K12" s="26"/>
      <c r="L12" s="26" t="s">
        <v>198</v>
      </c>
      <c r="M12" s="26" t="s">
        <v>199</v>
      </c>
      <c r="N12" s="26" t="s">
        <v>200</v>
      </c>
      <c r="O12" s="26" t="s">
        <v>201</v>
      </c>
      <c r="P12" s="26" t="s">
        <v>255</v>
      </c>
      <c r="Q12" s="27">
        <f t="shared" si="2"/>
        <v>3.1708863119430254E-2</v>
      </c>
      <c r="R12" s="28">
        <f t="shared" si="3"/>
        <v>0.87869841269841265</v>
      </c>
      <c r="S12" s="29">
        <f t="shared" si="4"/>
        <v>1.0642460317460318</v>
      </c>
      <c r="T12" s="30"/>
      <c r="U12" s="30"/>
      <c r="V12" s="31"/>
      <c r="W12" s="31">
        <v>4</v>
      </c>
      <c r="X12" s="51">
        <v>1</v>
      </c>
      <c r="Y12" s="31">
        <v>0</v>
      </c>
      <c r="Z12" s="31">
        <v>0</v>
      </c>
      <c r="AA12" s="31">
        <v>0</v>
      </c>
      <c r="AB12" s="53" t="s">
        <v>267</v>
      </c>
      <c r="AC12" s="54" t="s">
        <v>268</v>
      </c>
      <c r="AD12" s="33" t="s">
        <v>34</v>
      </c>
      <c r="AE12" s="33"/>
      <c r="AF12" s="34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 s="35"/>
      <c r="EC12" s="35"/>
      <c r="ED12" s="35"/>
      <c r="EE12" s="35"/>
      <c r="EF12" s="35"/>
      <c r="EG12" s="35"/>
      <c r="EH12" s="35"/>
      <c r="EI12" s="35"/>
    </row>
    <row r="13" spans="1:139" s="36" customFormat="1" ht="62.25" thickBot="1">
      <c r="A13"/>
      <c r="B13" s="22" t="s">
        <v>161</v>
      </c>
      <c r="C13" s="23" t="s">
        <v>162</v>
      </c>
      <c r="D13" s="22" t="s">
        <v>165</v>
      </c>
      <c r="E13" s="24">
        <v>261</v>
      </c>
      <c r="F13" s="49">
        <v>256</v>
      </c>
      <c r="G13" s="25">
        <f t="shared" si="1"/>
        <v>0.98084291187739459</v>
      </c>
      <c r="H13" s="14">
        <v>7.8946815293318107</v>
      </c>
      <c r="I13" s="14">
        <v>407</v>
      </c>
      <c r="J13" s="26">
        <v>1.4583333333333333</v>
      </c>
      <c r="K13" s="26"/>
      <c r="L13" s="26" t="s">
        <v>202</v>
      </c>
      <c r="M13" s="26" t="s">
        <v>203</v>
      </c>
      <c r="N13" s="26" t="s">
        <v>204</v>
      </c>
      <c r="O13" s="26" t="s">
        <v>205</v>
      </c>
      <c r="P13" s="26" t="s">
        <v>256</v>
      </c>
      <c r="Q13" s="27">
        <f t="shared" si="2"/>
        <v>2.8235327088398294E-3</v>
      </c>
      <c r="R13" s="28">
        <f t="shared" si="3"/>
        <v>1.0099920634920636</v>
      </c>
      <c r="S13" s="29">
        <f t="shared" si="4"/>
        <v>1.1327698412698413</v>
      </c>
      <c r="T13" s="30"/>
      <c r="U13" s="30"/>
      <c r="V13" s="31"/>
      <c r="W13" s="31">
        <v>0</v>
      </c>
      <c r="X13" s="51">
        <v>1</v>
      </c>
      <c r="Y13" s="31">
        <v>0</v>
      </c>
      <c r="Z13" s="31">
        <v>0</v>
      </c>
      <c r="AA13" s="31">
        <v>0</v>
      </c>
      <c r="AB13" s="32" t="s">
        <v>76</v>
      </c>
      <c r="AC13" s="32" t="s">
        <v>33</v>
      </c>
      <c r="AD13" s="33" t="s">
        <v>34</v>
      </c>
      <c r="AE13" s="33"/>
      <c r="AF13" s="34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 s="35"/>
      <c r="EC13" s="35"/>
      <c r="ED13" s="35"/>
      <c r="EE13" s="35"/>
      <c r="EF13" s="35"/>
      <c r="EG13" s="35"/>
      <c r="EH13" s="35"/>
      <c r="EI13" s="35"/>
    </row>
    <row r="14" spans="1:139" s="36" customFormat="1" ht="62.25" thickBot="1">
      <c r="A14"/>
      <c r="B14" s="22" t="s">
        <v>163</v>
      </c>
      <c r="C14" s="23" t="s">
        <v>164</v>
      </c>
      <c r="D14" s="22" t="s">
        <v>166</v>
      </c>
      <c r="E14" s="24">
        <v>235</v>
      </c>
      <c r="F14" s="49">
        <v>235</v>
      </c>
      <c r="G14" s="25">
        <f t="shared" si="1"/>
        <v>1</v>
      </c>
      <c r="H14" s="14">
        <v>6.7447441222664253</v>
      </c>
      <c r="I14" s="14">
        <v>467</v>
      </c>
      <c r="J14" s="26">
        <v>1.4583333333333333</v>
      </c>
      <c r="K14" s="26"/>
      <c r="L14" s="26" t="s">
        <v>206</v>
      </c>
      <c r="M14" s="26" t="s">
        <v>207</v>
      </c>
      <c r="N14" s="26" t="s">
        <v>208</v>
      </c>
      <c r="O14" s="26" t="s">
        <v>209</v>
      </c>
      <c r="P14" s="26" t="s">
        <v>257</v>
      </c>
      <c r="Q14" s="27">
        <f t="shared" si="2"/>
        <v>1.5865296457813459E-3</v>
      </c>
      <c r="R14" s="28">
        <f t="shared" si="3"/>
        <v>0.87188095238095242</v>
      </c>
      <c r="S14" s="29">
        <f t="shared" si="4"/>
        <v>0.99548412698412703</v>
      </c>
      <c r="T14" s="30"/>
      <c r="U14" s="30"/>
      <c r="V14" s="31"/>
      <c r="W14" s="31">
        <v>4</v>
      </c>
      <c r="X14" s="51">
        <v>1</v>
      </c>
      <c r="Y14" s="31">
        <v>0</v>
      </c>
      <c r="Z14" s="31">
        <v>0</v>
      </c>
      <c r="AA14" s="31">
        <v>0</v>
      </c>
      <c r="AB14" s="53" t="s">
        <v>156</v>
      </c>
      <c r="AC14" s="53" t="s">
        <v>157</v>
      </c>
      <c r="AD14" s="33" t="s">
        <v>34</v>
      </c>
      <c r="AE14" s="33"/>
      <c r="AF14" s="3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 s="35"/>
      <c r="EC14" s="35"/>
      <c r="ED14" s="35"/>
      <c r="EE14" s="35"/>
      <c r="EF14" s="35"/>
      <c r="EG14" s="35"/>
      <c r="EH14" s="35"/>
      <c r="EI14" s="35"/>
    </row>
    <row r="15" spans="1:139" s="36" customFormat="1" ht="62.25" thickBot="1">
      <c r="A15"/>
      <c r="B15" s="22" t="s">
        <v>60</v>
      </c>
      <c r="C15" s="23" t="s">
        <v>46</v>
      </c>
      <c r="D15" s="22" t="s">
        <v>69</v>
      </c>
      <c r="E15" s="24">
        <v>265</v>
      </c>
      <c r="F15" s="49">
        <v>265</v>
      </c>
      <c r="G15" s="25">
        <f t="shared" si="1"/>
        <v>1</v>
      </c>
      <c r="H15" s="14">
        <v>9.4561755337973334</v>
      </c>
      <c r="I15" s="14">
        <v>345.00000000000006</v>
      </c>
      <c r="J15" s="26">
        <v>1.4583333333333333</v>
      </c>
      <c r="K15" s="26"/>
      <c r="L15" s="26" t="s">
        <v>210</v>
      </c>
      <c r="M15" s="26" t="s">
        <v>211</v>
      </c>
      <c r="N15" s="26" t="s">
        <v>92</v>
      </c>
      <c r="O15" s="26" t="s">
        <v>212</v>
      </c>
      <c r="P15" s="26" t="s">
        <v>145</v>
      </c>
      <c r="Q15" s="27">
        <f t="shared" si="2"/>
        <v>8.6508591876056798E-4</v>
      </c>
      <c r="R15" s="28">
        <f t="shared" si="3"/>
        <v>0.91446825396825404</v>
      </c>
      <c r="S15" s="29">
        <f t="shared" si="4"/>
        <v>1.0091666666666665</v>
      </c>
      <c r="T15" s="30">
        <v>0.93</v>
      </c>
      <c r="U15" s="30">
        <v>0</v>
      </c>
      <c r="V15" s="31"/>
      <c r="W15" s="31">
        <v>0</v>
      </c>
      <c r="X15" s="51">
        <v>1</v>
      </c>
      <c r="Y15" s="31">
        <v>0</v>
      </c>
      <c r="Z15" s="31">
        <v>0</v>
      </c>
      <c r="AA15" s="31">
        <v>0</v>
      </c>
      <c r="AB15" s="32" t="s">
        <v>76</v>
      </c>
      <c r="AC15" s="32" t="s">
        <v>33</v>
      </c>
      <c r="AD15" s="33" t="s">
        <v>34</v>
      </c>
      <c r="AE15" s="33"/>
      <c r="AF15" s="34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 s="35"/>
      <c r="EC15" s="35"/>
      <c r="ED15" s="35"/>
      <c r="EE15" s="35"/>
      <c r="EF15" s="35"/>
      <c r="EG15" s="35"/>
      <c r="EH15" s="35"/>
      <c r="EI15" s="35"/>
    </row>
    <row r="16" spans="1:139" s="36" customFormat="1" ht="62.25" thickBot="1">
      <c r="A16"/>
      <c r="B16" s="22" t="s">
        <v>167</v>
      </c>
      <c r="C16" s="23" t="s">
        <v>168</v>
      </c>
      <c r="D16" s="22" t="s">
        <v>169</v>
      </c>
      <c r="E16" s="24">
        <v>345</v>
      </c>
      <c r="F16" s="49">
        <v>345</v>
      </c>
      <c r="G16" s="25">
        <f t="shared" si="1"/>
        <v>1</v>
      </c>
      <c r="H16" s="14">
        <v>9.9016037808940869</v>
      </c>
      <c r="I16" s="14">
        <v>318</v>
      </c>
      <c r="J16" s="26">
        <v>1.4583333333333333</v>
      </c>
      <c r="K16" s="26"/>
      <c r="L16" s="26" t="s">
        <v>213</v>
      </c>
      <c r="M16" s="26" t="s">
        <v>214</v>
      </c>
      <c r="N16" s="26" t="s">
        <v>215</v>
      </c>
      <c r="O16" s="26" t="s">
        <v>216</v>
      </c>
      <c r="P16" s="26" t="s">
        <v>258</v>
      </c>
      <c r="Q16" s="27">
        <f t="shared" si="2"/>
        <v>1.5192014669042639E-2</v>
      </c>
      <c r="R16" s="28">
        <f t="shared" si="3"/>
        <v>1.073968253968254</v>
      </c>
      <c r="S16" s="29">
        <f t="shared" si="4"/>
        <v>1.2292380952380952</v>
      </c>
      <c r="T16" s="30"/>
      <c r="U16" s="30"/>
      <c r="V16" s="31"/>
      <c r="W16" s="31">
        <v>0</v>
      </c>
      <c r="X16" s="51">
        <v>1</v>
      </c>
      <c r="Y16" s="31">
        <v>0</v>
      </c>
      <c r="Z16" s="31">
        <v>0</v>
      </c>
      <c r="AA16" s="31">
        <v>0</v>
      </c>
      <c r="AB16" s="32" t="s">
        <v>76</v>
      </c>
      <c r="AC16" s="32" t="s">
        <v>33</v>
      </c>
      <c r="AD16" s="33" t="s">
        <v>34</v>
      </c>
      <c r="AE16" s="33"/>
      <c r="AF16" s="34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 s="35"/>
      <c r="EC16" s="35"/>
      <c r="ED16" s="35"/>
      <c r="EE16" s="35"/>
      <c r="EF16" s="35"/>
      <c r="EG16" s="35"/>
      <c r="EH16" s="35"/>
      <c r="EI16" s="35"/>
    </row>
    <row r="17" spans="1:139" s="36" customFormat="1" ht="62.25" thickBot="1">
      <c r="A17"/>
      <c r="B17" s="22" t="s">
        <v>47</v>
      </c>
      <c r="C17" s="23" t="s">
        <v>48</v>
      </c>
      <c r="D17" s="22" t="s">
        <v>70</v>
      </c>
      <c r="E17" s="24">
        <v>251</v>
      </c>
      <c r="F17" s="49">
        <v>250</v>
      </c>
      <c r="G17" s="25">
        <f t="shared" si="1"/>
        <v>0.99601593625498008</v>
      </c>
      <c r="H17" s="14">
        <v>8.8370404281181418</v>
      </c>
      <c r="I17" s="14">
        <v>360</v>
      </c>
      <c r="J17" s="26">
        <v>1.4583333333333333</v>
      </c>
      <c r="K17" s="26"/>
      <c r="L17" s="26" t="s">
        <v>217</v>
      </c>
      <c r="M17" s="26" t="s">
        <v>218</v>
      </c>
      <c r="N17" s="26" t="s">
        <v>219</v>
      </c>
      <c r="O17" s="26" t="s">
        <v>220</v>
      </c>
      <c r="P17" s="26" t="s">
        <v>259</v>
      </c>
      <c r="Q17" s="27">
        <f t="shared" si="2"/>
        <v>5.6829841981467163E-3</v>
      </c>
      <c r="R17" s="28">
        <f t="shared" si="3"/>
        <v>0.88788888888888906</v>
      </c>
      <c r="S17" s="29">
        <f t="shared" si="4"/>
        <v>1.0055079365079365</v>
      </c>
      <c r="T17" s="30"/>
      <c r="U17" s="30"/>
      <c r="V17" s="31"/>
      <c r="W17" s="31">
        <v>0</v>
      </c>
      <c r="X17" s="51">
        <v>1</v>
      </c>
      <c r="Y17" s="31">
        <v>0</v>
      </c>
      <c r="Z17" s="31">
        <v>0</v>
      </c>
      <c r="AA17" s="31">
        <v>0</v>
      </c>
      <c r="AB17" s="32" t="s">
        <v>76</v>
      </c>
      <c r="AC17" s="32" t="s">
        <v>33</v>
      </c>
      <c r="AD17" s="33" t="s">
        <v>34</v>
      </c>
      <c r="AE17" s="33"/>
      <c r="AF17" s="34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 s="35"/>
      <c r="EC17" s="35"/>
      <c r="ED17" s="35"/>
      <c r="EE17" s="35"/>
      <c r="EF17" s="35"/>
      <c r="EG17" s="35"/>
      <c r="EH17" s="35"/>
      <c r="EI17" s="35"/>
    </row>
    <row r="18" spans="1:139" s="36" customFormat="1" ht="62.25" thickBot="1">
      <c r="A18"/>
      <c r="B18" s="22" t="s">
        <v>50</v>
      </c>
      <c r="C18" s="23" t="s">
        <v>49</v>
      </c>
      <c r="D18" s="22" t="s">
        <v>71</v>
      </c>
      <c r="E18" s="24">
        <v>265</v>
      </c>
      <c r="F18" s="49">
        <v>259</v>
      </c>
      <c r="G18" s="25">
        <f t="shared" si="1"/>
        <v>0.97735849056603774</v>
      </c>
      <c r="H18" s="14">
        <v>9.0316676396800109</v>
      </c>
      <c r="I18" s="14">
        <v>365.99999999999994</v>
      </c>
      <c r="J18" s="26">
        <v>1.4583333333333333</v>
      </c>
      <c r="K18" s="26"/>
      <c r="L18" s="26" t="s">
        <v>221</v>
      </c>
      <c r="M18" s="26" t="s">
        <v>222</v>
      </c>
      <c r="N18" s="26" t="s">
        <v>223</v>
      </c>
      <c r="O18" s="26" t="s">
        <v>224</v>
      </c>
      <c r="P18" s="26" t="s">
        <v>260</v>
      </c>
      <c r="Q18" s="27">
        <f t="shared" si="2"/>
        <v>2.2878962399608687E-3</v>
      </c>
      <c r="R18" s="28">
        <f t="shared" si="3"/>
        <v>0.92285714285714282</v>
      </c>
      <c r="S18" s="29">
        <f t="shared" si="4"/>
        <v>1.005984126984127</v>
      </c>
      <c r="T18" s="30"/>
      <c r="U18" s="30"/>
      <c r="V18" s="31"/>
      <c r="W18" s="31">
        <v>0</v>
      </c>
      <c r="X18" s="51">
        <v>1</v>
      </c>
      <c r="Y18" s="31">
        <v>0</v>
      </c>
      <c r="Z18" s="31">
        <v>0</v>
      </c>
      <c r="AA18" s="31">
        <v>0</v>
      </c>
      <c r="AB18" s="32" t="s">
        <v>76</v>
      </c>
      <c r="AC18" s="32" t="s">
        <v>33</v>
      </c>
      <c r="AD18" s="33" t="s">
        <v>34</v>
      </c>
      <c r="AE18" s="33"/>
      <c r="AF18" s="34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 s="35"/>
      <c r="EC18" s="35"/>
      <c r="ED18" s="35"/>
      <c r="EE18" s="35"/>
      <c r="EF18" s="35"/>
      <c r="EG18" s="35"/>
      <c r="EH18" s="35"/>
      <c r="EI18" s="35"/>
    </row>
    <row r="19" spans="1:139" s="36" customFormat="1" ht="62.25" thickBot="1">
      <c r="A19"/>
      <c r="B19" s="22" t="s">
        <v>170</v>
      </c>
      <c r="C19" s="23" t="s">
        <v>49</v>
      </c>
      <c r="D19" s="22" t="s">
        <v>171</v>
      </c>
      <c r="E19" s="24">
        <v>262</v>
      </c>
      <c r="F19" s="49">
        <v>260</v>
      </c>
      <c r="G19" s="25">
        <f t="shared" si="1"/>
        <v>0.99236641221374045</v>
      </c>
      <c r="H19" s="14">
        <v>8.164774302716614</v>
      </c>
      <c r="I19" s="14">
        <v>406</v>
      </c>
      <c r="J19" s="26">
        <v>1.4583333333333333</v>
      </c>
      <c r="K19" s="26"/>
      <c r="L19" s="26" t="s">
        <v>225</v>
      </c>
      <c r="M19" s="26" t="s">
        <v>226</v>
      </c>
      <c r="N19" s="26" t="s">
        <v>227</v>
      </c>
      <c r="O19" s="26" t="s">
        <v>228</v>
      </c>
      <c r="P19" s="26" t="s">
        <v>261</v>
      </c>
      <c r="Q19" s="27">
        <f t="shared" si="2"/>
        <v>1.0095767598273765E-3</v>
      </c>
      <c r="R19" s="28">
        <f t="shared" si="3"/>
        <v>1.0278253968253968</v>
      </c>
      <c r="S19" s="29">
        <f t="shared" si="4"/>
        <v>1.1162936507936507</v>
      </c>
      <c r="T19" s="30"/>
      <c r="U19" s="30"/>
      <c r="V19" s="31"/>
      <c r="W19" s="31">
        <v>2</v>
      </c>
      <c r="X19" s="51">
        <v>1</v>
      </c>
      <c r="Y19" s="31">
        <v>0</v>
      </c>
      <c r="Z19" s="31">
        <v>0</v>
      </c>
      <c r="AA19" s="31">
        <v>0</v>
      </c>
      <c r="AB19" s="32" t="s">
        <v>76</v>
      </c>
      <c r="AC19" s="32" t="s">
        <v>33</v>
      </c>
      <c r="AD19" s="33"/>
      <c r="AE19" s="33"/>
      <c r="AF19" s="34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 s="35"/>
      <c r="EC19" s="35"/>
      <c r="ED19" s="35"/>
      <c r="EE19" s="35"/>
      <c r="EF19" s="35"/>
      <c r="EG19" s="35"/>
      <c r="EH19" s="35"/>
      <c r="EI19" s="35"/>
    </row>
    <row r="20" spans="1:139" s="36" customFormat="1" ht="62.25" thickBot="1">
      <c r="A20"/>
      <c r="B20" s="22" t="s">
        <v>51</v>
      </c>
      <c r="C20" s="23" t="s">
        <v>52</v>
      </c>
      <c r="D20" s="22" t="s">
        <v>68</v>
      </c>
      <c r="E20" s="24">
        <v>309</v>
      </c>
      <c r="F20" s="49">
        <v>308</v>
      </c>
      <c r="G20" s="25">
        <f t="shared" si="1"/>
        <v>0.99676375404530748</v>
      </c>
      <c r="H20" s="14">
        <v>10.130115087062865</v>
      </c>
      <c r="I20" s="14">
        <v>306</v>
      </c>
      <c r="J20" s="26">
        <v>1.4583333333333333</v>
      </c>
      <c r="K20" s="26"/>
      <c r="L20" s="26" t="s">
        <v>229</v>
      </c>
      <c r="M20" s="26" t="s">
        <v>230</v>
      </c>
      <c r="N20" s="26" t="s">
        <v>104</v>
      </c>
      <c r="O20" s="26" t="s">
        <v>231</v>
      </c>
      <c r="P20" s="26" t="s">
        <v>262</v>
      </c>
      <c r="Q20" s="27">
        <f t="shared" si="2"/>
        <v>1.4261288269707029E-3</v>
      </c>
      <c r="R20" s="28">
        <f t="shared" si="3"/>
        <v>0.89053968253968263</v>
      </c>
      <c r="S20" s="29">
        <f t="shared" si="4"/>
        <v>1.0351031746031747</v>
      </c>
      <c r="T20" s="30"/>
      <c r="U20" s="30"/>
      <c r="V20" s="31"/>
      <c r="W20" s="31">
        <v>3</v>
      </c>
      <c r="X20" s="51">
        <v>1</v>
      </c>
      <c r="Y20" s="31">
        <v>0</v>
      </c>
      <c r="Z20" s="31">
        <v>0</v>
      </c>
      <c r="AA20" s="31">
        <v>0</v>
      </c>
      <c r="AB20" s="32" t="s">
        <v>76</v>
      </c>
      <c r="AC20" s="32" t="s">
        <v>33</v>
      </c>
      <c r="AD20" s="33" t="s">
        <v>34</v>
      </c>
      <c r="AE20" s="33"/>
      <c r="AF20" s="34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 s="35"/>
      <c r="EC20" s="35"/>
      <c r="ED20" s="35"/>
      <c r="EE20" s="35"/>
      <c r="EF20" s="35"/>
      <c r="EG20" s="35"/>
      <c r="EH20" s="35"/>
      <c r="EI20" s="35"/>
    </row>
    <row r="21" spans="1:139" s="36" customFormat="1" ht="62.25" thickBot="1">
      <c r="A21"/>
      <c r="B21" s="22" t="s">
        <v>37</v>
      </c>
      <c r="C21" s="23" t="s">
        <v>53</v>
      </c>
      <c r="D21" s="22" t="s">
        <v>72</v>
      </c>
      <c r="E21" s="24">
        <v>280</v>
      </c>
      <c r="F21" s="49">
        <v>279</v>
      </c>
      <c r="G21" s="25">
        <f t="shared" si="1"/>
        <v>0.99642857142857144</v>
      </c>
      <c r="H21" s="14">
        <v>9.2841136926524364</v>
      </c>
      <c r="I21" s="14">
        <v>365</v>
      </c>
      <c r="J21" s="26">
        <v>1.4583333333333333</v>
      </c>
      <c r="K21" s="26"/>
      <c r="L21" s="26" t="s">
        <v>232</v>
      </c>
      <c r="M21" s="26" t="s">
        <v>233</v>
      </c>
      <c r="N21" s="26" t="s">
        <v>234</v>
      </c>
      <c r="O21" s="26" t="s">
        <v>235</v>
      </c>
      <c r="P21" s="26" t="s">
        <v>263</v>
      </c>
      <c r="Q21" s="27">
        <f t="shared" si="2"/>
        <v>3.9312812045445619E-3</v>
      </c>
      <c r="R21" s="28">
        <f t="shared" si="3"/>
        <v>0.95127777777777778</v>
      </c>
      <c r="S21" s="29">
        <f t="shared" si="4"/>
        <v>1.0094047619047619</v>
      </c>
      <c r="T21" s="30">
        <v>0.71</v>
      </c>
      <c r="U21" s="30">
        <v>7.0000000000000007E-2</v>
      </c>
      <c r="V21" s="31"/>
      <c r="W21" s="31">
        <v>0</v>
      </c>
      <c r="X21" s="51">
        <v>1</v>
      </c>
      <c r="Y21" s="31">
        <v>0</v>
      </c>
      <c r="Z21" s="31">
        <v>0</v>
      </c>
      <c r="AA21" s="31">
        <v>0</v>
      </c>
      <c r="AB21" s="32" t="s">
        <v>76</v>
      </c>
      <c r="AC21" s="32" t="s">
        <v>33</v>
      </c>
      <c r="AD21" s="33" t="s">
        <v>34</v>
      </c>
      <c r="AE21" s="33"/>
      <c r="AF21" s="34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 s="35"/>
      <c r="EC21" s="35"/>
      <c r="ED21" s="35"/>
      <c r="EE21" s="35"/>
      <c r="EF21" s="35"/>
      <c r="EG21" s="35"/>
      <c r="EH21" s="35"/>
      <c r="EI21" s="35"/>
    </row>
    <row r="22" spans="1:139" s="36" customFormat="1" ht="62.25" thickBot="1">
      <c r="A22"/>
      <c r="B22" s="22" t="s">
        <v>54</v>
      </c>
      <c r="C22" s="23" t="s">
        <v>55</v>
      </c>
      <c r="D22" s="22" t="s">
        <v>67</v>
      </c>
      <c r="E22" s="24">
        <v>336</v>
      </c>
      <c r="F22" s="49">
        <v>331</v>
      </c>
      <c r="G22" s="25">
        <f t="shared" si="1"/>
        <v>0.98511904761904767</v>
      </c>
      <c r="H22" s="14">
        <v>10.981998776830517</v>
      </c>
      <c r="I22" s="14">
        <v>280</v>
      </c>
      <c r="J22" s="26">
        <v>1.4583333333333333</v>
      </c>
      <c r="K22" s="26"/>
      <c r="L22" s="26" t="s">
        <v>236</v>
      </c>
      <c r="M22" s="26" t="s">
        <v>237</v>
      </c>
      <c r="N22" s="26" t="s">
        <v>238</v>
      </c>
      <c r="O22" s="26" t="s">
        <v>239</v>
      </c>
      <c r="P22" s="26" t="s">
        <v>264</v>
      </c>
      <c r="Q22" s="27">
        <f t="shared" si="2"/>
        <v>1.1045367798221246E-2</v>
      </c>
      <c r="R22" s="28">
        <f t="shared" si="3"/>
        <v>0.92154761904761906</v>
      </c>
      <c r="S22" s="29">
        <f t="shared" si="4"/>
        <v>1.0770873015873017</v>
      </c>
      <c r="T22" s="30">
        <v>0.93</v>
      </c>
      <c r="U22" s="30">
        <v>0</v>
      </c>
      <c r="V22" s="31"/>
      <c r="W22" s="31">
        <v>1</v>
      </c>
      <c r="X22" s="51">
        <v>1</v>
      </c>
      <c r="Y22" s="31">
        <v>0</v>
      </c>
      <c r="Z22" s="31">
        <v>0</v>
      </c>
      <c r="AA22" s="31">
        <v>0</v>
      </c>
      <c r="AB22" s="32" t="s">
        <v>76</v>
      </c>
      <c r="AC22" s="32" t="s">
        <v>33</v>
      </c>
      <c r="AD22" s="33" t="s">
        <v>34</v>
      </c>
      <c r="AE22" s="33"/>
      <c r="AF22" s="34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 s="35"/>
      <c r="EC22" s="35"/>
      <c r="ED22" s="35"/>
      <c r="EE22" s="35"/>
      <c r="EF22" s="35"/>
      <c r="EG22" s="35"/>
      <c r="EH22" s="35"/>
      <c r="EI22" s="35"/>
    </row>
    <row r="23" spans="1:139" s="36" customFormat="1" ht="62.25" thickBot="1">
      <c r="A23">
        <v>1</v>
      </c>
      <c r="B23" s="22" t="s">
        <v>56</v>
      </c>
      <c r="C23" s="23" t="s">
        <v>57</v>
      </c>
      <c r="D23" s="22" t="s">
        <v>74</v>
      </c>
      <c r="E23" s="24">
        <v>271</v>
      </c>
      <c r="F23" s="49">
        <v>268</v>
      </c>
      <c r="G23" s="25">
        <f t="shared" si="1"/>
        <v>0.98892988929889303</v>
      </c>
      <c r="H23" s="14">
        <v>6.7645710067444389</v>
      </c>
      <c r="I23" s="14">
        <v>320</v>
      </c>
      <c r="J23" s="26">
        <v>2.0833333333333335</v>
      </c>
      <c r="K23" s="26"/>
      <c r="L23" s="26" t="s">
        <v>240</v>
      </c>
      <c r="M23" s="26" t="s">
        <v>241</v>
      </c>
      <c r="N23" s="26" t="s">
        <v>242</v>
      </c>
      <c r="O23" s="26" t="s">
        <v>243</v>
      </c>
      <c r="P23" s="26" t="s">
        <v>265</v>
      </c>
      <c r="Q23" s="27">
        <f t="shared" si="2"/>
        <v>1.6106121444629618E-3</v>
      </c>
      <c r="R23" s="28">
        <f t="shared" si="3"/>
        <v>0.59728333333333328</v>
      </c>
      <c r="S23" s="29">
        <f t="shared" si="4"/>
        <v>0.99341111111111091</v>
      </c>
      <c r="T23" s="30"/>
      <c r="U23" s="30"/>
      <c r="V23" s="31"/>
      <c r="W23" s="31">
        <v>5</v>
      </c>
      <c r="X23" s="51">
        <v>1</v>
      </c>
      <c r="Y23" s="31">
        <v>0</v>
      </c>
      <c r="Z23" s="31">
        <v>0</v>
      </c>
      <c r="AA23" s="31">
        <v>0</v>
      </c>
      <c r="AB23" s="32" t="s">
        <v>76</v>
      </c>
      <c r="AC23" s="32" t="s">
        <v>33</v>
      </c>
      <c r="AD23" s="33" t="s">
        <v>34</v>
      </c>
      <c r="AE23" s="33"/>
      <c r="AF23" s="34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 s="35"/>
      <c r="EC23" s="35"/>
      <c r="ED23" s="35"/>
      <c r="EE23" s="35"/>
      <c r="EF23" s="35"/>
      <c r="EG23" s="35"/>
      <c r="EH23" s="35"/>
      <c r="EI23" s="35"/>
    </row>
    <row r="24" spans="1:139" s="36" customFormat="1" ht="62.25" thickBot="1">
      <c r="A24"/>
      <c r="B24" s="22" t="s">
        <v>58</v>
      </c>
      <c r="C24" s="23" t="s">
        <v>59</v>
      </c>
      <c r="D24" s="22" t="s">
        <v>73</v>
      </c>
      <c r="E24" s="24">
        <v>256</v>
      </c>
      <c r="F24" s="49">
        <v>255</v>
      </c>
      <c r="G24" s="25">
        <f t="shared" si="1"/>
        <v>0.99609375</v>
      </c>
      <c r="H24" s="14">
        <v>8.6566837905782048</v>
      </c>
      <c r="I24" s="14">
        <v>360.99999999999994</v>
      </c>
      <c r="J24" s="26">
        <v>1.4583333333333333</v>
      </c>
      <c r="K24" s="26"/>
      <c r="L24" s="26" t="s">
        <v>244</v>
      </c>
      <c r="M24" s="26" t="s">
        <v>245</v>
      </c>
      <c r="N24" s="26" t="s">
        <v>246</v>
      </c>
      <c r="O24" s="26" t="s">
        <v>247</v>
      </c>
      <c r="P24" s="26" t="s">
        <v>266</v>
      </c>
      <c r="Q24" s="27">
        <f t="shared" si="2"/>
        <v>1.488843433318239E-2</v>
      </c>
      <c r="R24" s="28">
        <f t="shared" si="3"/>
        <v>0.88193650793650813</v>
      </c>
      <c r="S24" s="29">
        <f t="shared" si="4"/>
        <v>1.0165555555555557</v>
      </c>
      <c r="T24" s="30"/>
      <c r="U24" s="30"/>
      <c r="V24" s="31"/>
      <c r="W24" s="31">
        <v>0</v>
      </c>
      <c r="X24" s="51">
        <v>1</v>
      </c>
      <c r="Y24" s="31">
        <v>0</v>
      </c>
      <c r="Z24" s="31">
        <v>0</v>
      </c>
      <c r="AA24" s="31">
        <v>0</v>
      </c>
      <c r="AB24" s="32" t="s">
        <v>76</v>
      </c>
      <c r="AC24" s="32" t="s">
        <v>33</v>
      </c>
      <c r="AD24" s="33" t="s">
        <v>34</v>
      </c>
      <c r="AE24" s="33"/>
      <c r="AF24" s="3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 s="35"/>
      <c r="EC24" s="35"/>
      <c r="ED24" s="35"/>
      <c r="EE24" s="35"/>
      <c r="EF24" s="35"/>
      <c r="EG24" s="35"/>
      <c r="EH24" s="35"/>
      <c r="EI24" s="35"/>
    </row>
    <row r="25" spans="1:139" s="45" customFormat="1" ht="60.75" thickBot="1">
      <c r="A25"/>
      <c r="B25" s="22" t="s">
        <v>39</v>
      </c>
      <c r="C25" s="37"/>
      <c r="D25" s="38"/>
      <c r="E25" s="39">
        <f>SUM(E5:E24)</f>
        <v>4922</v>
      </c>
      <c r="F25" s="39">
        <f>SUM(F5:F24)</f>
        <v>4872</v>
      </c>
      <c r="G25" s="40">
        <f>AVERAGE(G5:G24)</f>
        <v>0.98971825482508535</v>
      </c>
      <c r="H25" s="39">
        <f>AVERAGE(H5:H24)</f>
        <v>8.0299096647081161</v>
      </c>
      <c r="I25" s="39">
        <f>AVERAGE(I5:I24)</f>
        <v>373.7</v>
      </c>
      <c r="J25" s="41">
        <f t="shared" ref="J25:P25" si="5">SUM(J5:J24)</f>
        <v>29.791666666666657</v>
      </c>
      <c r="K25" s="41">
        <f t="shared" si="5"/>
        <v>0</v>
      </c>
      <c r="L25" s="41">
        <f t="shared" si="5"/>
        <v>0</v>
      </c>
      <c r="M25" s="41">
        <f t="shared" si="5"/>
        <v>0.61237268518518517</v>
      </c>
      <c r="N25" s="41">
        <f t="shared" si="5"/>
        <v>0</v>
      </c>
      <c r="O25" s="41">
        <f t="shared" si="5"/>
        <v>0</v>
      </c>
      <c r="P25" s="41">
        <f t="shared" si="5"/>
        <v>0</v>
      </c>
      <c r="Q25" s="27" t="e">
        <f t="shared" si="2"/>
        <v>#DIV/0!</v>
      </c>
      <c r="R25" s="27">
        <f>AVERAGE(R4:R24)</f>
        <v>0.81729882842025703</v>
      </c>
      <c r="S25" s="27">
        <f>AVERAGE(S4:S24)</f>
        <v>0.99005094482237344</v>
      </c>
      <c r="T25" s="42">
        <v>0.85</v>
      </c>
      <c r="U25" s="42"/>
      <c r="V25" s="43">
        <f>SUM(V5:V24)</f>
        <v>0</v>
      </c>
      <c r="W25" s="43">
        <f>SUM(W5:W24)</f>
        <v>39</v>
      </c>
      <c r="X25" s="52">
        <f>AVERAGE(X5:X24)</f>
        <v>1</v>
      </c>
      <c r="Y25" s="43">
        <f>SUM(Y5:Y24)</f>
        <v>0</v>
      </c>
      <c r="Z25" s="43">
        <f>SUM(Z5:Z24)</f>
        <v>0</v>
      </c>
      <c r="AA25" s="43">
        <f>SUM(AA5:AA24)</f>
        <v>0</v>
      </c>
      <c r="AB25" s="1"/>
      <c r="AC25" s="1"/>
      <c r="AD25" s="1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 s="44"/>
      <c r="EC25" s="44"/>
      <c r="ED25" s="44"/>
      <c r="EE25" s="44"/>
      <c r="EF25" s="44"/>
      <c r="EG25" s="44"/>
      <c r="EH25" s="44"/>
      <c r="EI25" s="44"/>
    </row>
    <row r="26" spans="1:139" ht="45">
      <c r="L26" s="26"/>
    </row>
    <row r="27" spans="1:139">
      <c r="B27" s="47"/>
      <c r="C27" s="48"/>
      <c r="D27" s="48"/>
      <c r="E27" s="48"/>
    </row>
    <row r="28" spans="1:139">
      <c r="B28" s="47"/>
      <c r="C28" s="48"/>
      <c r="D28" s="48"/>
      <c r="E28" s="48"/>
    </row>
    <row r="29" spans="1:139">
      <c r="B29" s="47"/>
      <c r="C29" s="48"/>
      <c r="D29" s="48"/>
      <c r="E29" s="48"/>
    </row>
    <row r="30" spans="1:139">
      <c r="B30" s="47"/>
      <c r="C30" s="48"/>
      <c r="D30" s="48"/>
      <c r="E30" s="48"/>
    </row>
    <row r="31" spans="1:139">
      <c r="B31" s="47"/>
      <c r="C31" s="48"/>
      <c r="D31" s="48"/>
      <c r="E31" s="48"/>
    </row>
    <row r="32" spans="1:139">
      <c r="B32" s="47"/>
      <c r="C32" s="48"/>
      <c r="D32" s="48"/>
      <c r="E32" s="48"/>
    </row>
    <row r="33" spans="2:5">
      <c r="B33" s="47"/>
      <c r="C33" s="48"/>
      <c r="D33" s="48"/>
      <c r="E33" s="48"/>
    </row>
    <row r="34" spans="2:5">
      <c r="B34" s="47"/>
      <c r="C34" s="48"/>
      <c r="D34" s="48"/>
      <c r="E34" s="48"/>
    </row>
    <row r="35" spans="2:5">
      <c r="B35" s="47"/>
      <c r="C35" s="48"/>
      <c r="D35" s="48"/>
      <c r="E35" s="48"/>
    </row>
    <row r="36" spans="2:5">
      <c r="B36" s="47"/>
      <c r="C36" s="48"/>
      <c r="D36" s="48"/>
      <c r="E36" s="48"/>
    </row>
    <row r="37" spans="2:5">
      <c r="B37" s="47"/>
      <c r="C37" s="48"/>
      <c r="D37" s="48"/>
      <c r="E37" s="48"/>
    </row>
    <row r="38" spans="2:5">
      <c r="B38" s="47"/>
      <c r="C38" s="48"/>
      <c r="D38" s="48"/>
      <c r="E38" s="48"/>
    </row>
  </sheetData>
  <mergeCells count="4">
    <mergeCell ref="B1:V2"/>
    <mergeCell ref="T3:U3"/>
    <mergeCell ref="AB3:AF3"/>
    <mergeCell ref="B4:F4"/>
  </mergeCells>
  <conditionalFormatting sqref="R25:S25">
    <cfRule type="cellIs" dxfId="52" priority="82" stopIfTrue="1" operator="greaterThan">
      <formula>0.00196759259259259</formula>
    </cfRule>
  </conditionalFormatting>
  <conditionalFormatting sqref="R25:S25">
    <cfRule type="cellIs" dxfId="51" priority="83" operator="greaterThan">
      <formula>155</formula>
    </cfRule>
  </conditionalFormatting>
  <conditionalFormatting sqref="G4">
    <cfRule type="cellIs" dxfId="50" priority="93" operator="lessThan">
      <formula>1</formula>
    </cfRule>
  </conditionalFormatting>
  <conditionalFormatting sqref="H3:I3">
    <cfRule type="cellIs" dxfId="49" priority="92" operator="lessThan">
      <formula>18</formula>
    </cfRule>
  </conditionalFormatting>
  <conditionalFormatting sqref="T25">
    <cfRule type="cellIs" dxfId="48" priority="91" operator="lessThan">
      <formula>0.85</formula>
    </cfRule>
  </conditionalFormatting>
  <conditionalFormatting sqref="T25">
    <cfRule type="cellIs" dxfId="47" priority="88" operator="greaterThan">
      <formula>0.8499</formula>
    </cfRule>
    <cfRule type="cellIs" dxfId="46" priority="89" operator="greaterThan">
      <formula>0.85</formula>
    </cfRule>
    <cfRule type="cellIs" dxfId="45" priority="90" operator="greaterThan">
      <formula>0.85</formula>
    </cfRule>
  </conditionalFormatting>
  <conditionalFormatting sqref="U25">
    <cfRule type="cellIs" dxfId="44" priority="84" operator="lessThan">
      <formula>0.02</formula>
    </cfRule>
    <cfRule type="cellIs" dxfId="43" priority="85" operator="greaterThan">
      <formula>0.02</formula>
    </cfRule>
    <cfRule type="cellIs" dxfId="42" priority="86" operator="lessThan">
      <formula>"1.99%"</formula>
    </cfRule>
    <cfRule type="cellIs" dxfId="41" priority="87" operator="greaterThan">
      <formula>0.02</formula>
    </cfRule>
  </conditionalFormatting>
  <conditionalFormatting sqref="R25:S25">
    <cfRule type="cellIs" dxfId="40" priority="81" operator="greaterThan">
      <formula>0.1</formula>
    </cfRule>
  </conditionalFormatting>
  <conditionalFormatting sqref="R5:R6 R16:R24">
    <cfRule type="cellIs" dxfId="39" priority="76" stopIfTrue="1" operator="greaterThan">
      <formula>0.00196759259259259</formula>
    </cfRule>
  </conditionalFormatting>
  <conditionalFormatting sqref="T5:T6">
    <cfRule type="cellIs" dxfId="38" priority="77" operator="lessThan">
      <formula>0.85</formula>
    </cfRule>
  </conditionalFormatting>
  <conditionalFormatting sqref="T5:T6">
    <cfRule type="cellIs" dxfId="37" priority="78" operator="greaterThan">
      <formula>0.8499</formula>
    </cfRule>
  </conditionalFormatting>
  <conditionalFormatting sqref="U5:U6">
    <cfRule type="cellIs" dxfId="36" priority="79" operator="lessThan">
      <formula>0.02</formula>
    </cfRule>
  </conditionalFormatting>
  <conditionalFormatting sqref="G5:G6 G16:G24">
    <cfRule type="cellIs" dxfId="35" priority="80" operator="lessThan">
      <formula>0.95</formula>
    </cfRule>
  </conditionalFormatting>
  <conditionalFormatting sqref="R5:R6 R16:R24">
    <cfRule type="cellIs" dxfId="34" priority="73" operator="greaterThan">
      <formula>155</formula>
    </cfRule>
    <cfRule type="cellIs" dxfId="33" priority="74" operator="greaterThan">
      <formula>0.00179398148148148</formula>
    </cfRule>
    <cfRule type="cellIs" dxfId="32" priority="75" operator="greaterThan">
      <formula>#REF!</formula>
    </cfRule>
  </conditionalFormatting>
  <conditionalFormatting sqref="R5:R6 R16:R24">
    <cfRule type="cellIs" dxfId="31" priority="72" operator="lessThan">
      <formula>0.8</formula>
    </cfRule>
  </conditionalFormatting>
  <conditionalFormatting sqref="V5:AA6 V19:AA24 V16:V18 X16:AA18">
    <cfRule type="cellIs" dxfId="30" priority="70" stopIfTrue="1" operator="greaterThan">
      <formula>0.00196759259259259</formula>
    </cfRule>
  </conditionalFormatting>
  <conditionalFormatting sqref="V5:AA6 V19:AA24 V16:V18 X16:AA18">
    <cfRule type="cellIs" dxfId="29" priority="71" operator="greaterThan">
      <formula>155</formula>
    </cfRule>
  </conditionalFormatting>
  <conditionalFormatting sqref="H5:H6">
    <cfRule type="cellIs" dxfId="28" priority="69" operator="greaterThan">
      <formula>5</formula>
    </cfRule>
  </conditionalFormatting>
  <conditionalFormatting sqref="I5:I6">
    <cfRule type="cellIs" dxfId="27" priority="67" operator="lessThan">
      <formula>430</formula>
    </cfRule>
    <cfRule type="cellIs" dxfId="26" priority="68" operator="greaterThan">
      <formula>430</formula>
    </cfRule>
  </conditionalFormatting>
  <conditionalFormatting sqref="T16:T24">
    <cfRule type="cellIs" dxfId="25" priority="63" operator="lessThan">
      <formula>0.85</formula>
    </cfRule>
  </conditionalFormatting>
  <conditionalFormatting sqref="T16:T24">
    <cfRule type="cellIs" dxfId="24" priority="64" operator="greaterThan">
      <formula>0.8499</formula>
    </cfRule>
  </conditionalFormatting>
  <conditionalFormatting sqref="U16:U24">
    <cfRule type="cellIs" dxfId="23" priority="65" operator="lessThan">
      <formula>0.02</formula>
    </cfRule>
  </conditionalFormatting>
  <conditionalFormatting sqref="H16:H24">
    <cfRule type="cellIs" dxfId="22" priority="57" operator="greaterThan">
      <formula>5</formula>
    </cfRule>
  </conditionalFormatting>
  <conditionalFormatting sqref="I16:I24">
    <cfRule type="cellIs" dxfId="21" priority="55" operator="lessThan">
      <formula>430</formula>
    </cfRule>
    <cfRule type="cellIs" dxfId="20" priority="56" operator="greaterThan">
      <formula>430</formula>
    </cfRule>
  </conditionalFormatting>
  <conditionalFormatting sqref="Q5:Q6 Q16:Q25">
    <cfRule type="cellIs" dxfId="19" priority="53" stopIfTrue="1" operator="greaterThan">
      <formula>0.00196759259259259</formula>
    </cfRule>
  </conditionalFormatting>
  <conditionalFormatting sqref="Q5:Q6 Q16:Q25">
    <cfRule type="cellIs" dxfId="18" priority="54" operator="greaterThan">
      <formula>155</formula>
    </cfRule>
  </conditionalFormatting>
  <conditionalFormatting sqref="Q5:Q6 Q16:Q25">
    <cfRule type="cellIs" dxfId="17" priority="52" operator="greaterThan">
      <formula>0.1</formula>
    </cfRule>
  </conditionalFormatting>
  <conditionalFormatting sqref="R7:R15">
    <cfRule type="cellIs" dxfId="16" priority="13" stopIfTrue="1" operator="greaterThan">
      <formula>0.00196759259259259</formula>
    </cfRule>
  </conditionalFormatting>
  <conditionalFormatting sqref="T7:T15">
    <cfRule type="cellIs" dxfId="15" priority="14" operator="lessThan">
      <formula>0.85</formula>
    </cfRule>
  </conditionalFormatting>
  <conditionalFormatting sqref="T7:T15">
    <cfRule type="cellIs" dxfId="14" priority="15" operator="greaterThan">
      <formula>0.8499</formula>
    </cfRule>
  </conditionalFormatting>
  <conditionalFormatting sqref="U7:U15">
    <cfRule type="cellIs" dxfId="13" priority="16" operator="lessThan">
      <formula>0.02</formula>
    </cfRule>
  </conditionalFormatting>
  <conditionalFormatting sqref="G7:G15">
    <cfRule type="cellIs" dxfId="12" priority="17" operator="lessThan">
      <formula>0.95</formula>
    </cfRule>
  </conditionalFormatting>
  <conditionalFormatting sqref="R7:R15">
    <cfRule type="cellIs" dxfId="11" priority="10" operator="greaterThan">
      <formula>155</formula>
    </cfRule>
    <cfRule type="cellIs" dxfId="10" priority="11" operator="greaterThan">
      <formula>0.00179398148148148</formula>
    </cfRule>
    <cfRule type="cellIs" dxfId="9" priority="12" operator="greaterThan">
      <formula>#REF!</formula>
    </cfRule>
  </conditionalFormatting>
  <conditionalFormatting sqref="R7:R15">
    <cfRule type="cellIs" dxfId="8" priority="9" operator="lessThan">
      <formula>0.8</formula>
    </cfRule>
  </conditionalFormatting>
  <conditionalFormatting sqref="V7:AA15 W16:W18">
    <cfRule type="cellIs" dxfId="7" priority="7" stopIfTrue="1" operator="greaterThan">
      <formula>0.00196759259259259</formula>
    </cfRule>
  </conditionalFormatting>
  <conditionalFormatting sqref="V7:AA15 W16:W18">
    <cfRule type="cellIs" dxfId="6" priority="8" operator="greaterThan">
      <formula>155</formula>
    </cfRule>
  </conditionalFormatting>
  <conditionalFormatting sqref="H7:H15">
    <cfRule type="cellIs" dxfId="5" priority="6" operator="greaterThan">
      <formula>5</formula>
    </cfRule>
  </conditionalFormatting>
  <conditionalFormatting sqref="I7:I15">
    <cfRule type="cellIs" dxfId="4" priority="4" operator="lessThan">
      <formula>430</formula>
    </cfRule>
    <cfRule type="cellIs" dxfId="3" priority="5" operator="greaterThan">
      <formula>430</formula>
    </cfRule>
  </conditionalFormatting>
  <conditionalFormatting sqref="Q7:Q15">
    <cfRule type="cellIs" dxfId="2" priority="2" stopIfTrue="1" operator="greaterThan">
      <formula>0.00196759259259259</formula>
    </cfRule>
  </conditionalFormatting>
  <conditionalFormatting sqref="Q7:Q15">
    <cfRule type="cellIs" dxfId="1" priority="3" operator="greaterThan">
      <formula>155</formula>
    </cfRule>
  </conditionalFormatting>
  <conditionalFormatting sqref="Q7:Q15">
    <cfRule type="cellIs" dxfId="0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S40</vt:lpstr>
      <vt:lpstr>S41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TOOLY</dc:creator>
  <cp:lastModifiedBy>TOOLY</cp:lastModifiedBy>
  <dcterms:created xsi:type="dcterms:W3CDTF">2023-05-09T09:30:25Z</dcterms:created>
  <dcterms:modified xsi:type="dcterms:W3CDTF">2023-10-18T12:31:08Z</dcterms:modified>
</cp:coreProperties>
</file>