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OLY\Desktop\SCORING AGENTS\SCORING TEAM 4\"/>
    </mc:Choice>
  </mc:AlternateContent>
  <bookViews>
    <workbookView xWindow="0" yWindow="0" windowWidth="20490" windowHeight="7020"/>
  </bookViews>
  <sheets>
    <sheet name="S35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3" l="1"/>
  <c r="L18" i="3"/>
  <c r="M18" i="3"/>
  <c r="N18" i="3"/>
  <c r="O18" i="3"/>
  <c r="P18" i="3"/>
  <c r="J18" i="3"/>
  <c r="I18" i="3"/>
  <c r="Q5" i="3" l="1"/>
  <c r="H18" i="3" l="1"/>
  <c r="Z18" i="3" l="1"/>
  <c r="Y18" i="3"/>
  <c r="X18" i="3"/>
  <c r="W18" i="3"/>
  <c r="V18" i="3"/>
  <c r="F18" i="3"/>
  <c r="E18" i="3"/>
  <c r="S17" i="3"/>
  <c r="R17" i="3"/>
  <c r="Q17" i="3"/>
  <c r="G17" i="3"/>
  <c r="S16" i="3"/>
  <c r="R16" i="3"/>
  <c r="Q16" i="3"/>
  <c r="G16" i="3"/>
  <c r="S15" i="3"/>
  <c r="R15" i="3"/>
  <c r="Q15" i="3"/>
  <c r="G15" i="3"/>
  <c r="S14" i="3"/>
  <c r="R14" i="3"/>
  <c r="Q14" i="3"/>
  <c r="G14" i="3"/>
  <c r="S13" i="3"/>
  <c r="R13" i="3"/>
  <c r="Q13" i="3"/>
  <c r="G13" i="3"/>
  <c r="S12" i="3"/>
  <c r="R12" i="3"/>
  <c r="Q12" i="3"/>
  <c r="G12" i="3"/>
  <c r="S11" i="3"/>
  <c r="R11" i="3"/>
  <c r="Q11" i="3"/>
  <c r="G11" i="3"/>
  <c r="S10" i="3"/>
  <c r="R10" i="3"/>
  <c r="Q10" i="3"/>
  <c r="G10" i="3"/>
  <c r="S9" i="3"/>
  <c r="R9" i="3"/>
  <c r="Q9" i="3"/>
  <c r="G9" i="3"/>
  <c r="S8" i="3"/>
  <c r="R8" i="3"/>
  <c r="Q8" i="3"/>
  <c r="G8" i="3"/>
  <c r="S7" i="3"/>
  <c r="R7" i="3"/>
  <c r="Q7" i="3"/>
  <c r="G7" i="3"/>
  <c r="S6" i="3"/>
  <c r="R6" i="3"/>
  <c r="Q6" i="3"/>
  <c r="G6" i="3"/>
  <c r="S5" i="3"/>
  <c r="S18" i="3" s="1"/>
  <c r="R5" i="3"/>
  <c r="R18" i="3" s="1"/>
  <c r="Q18" i="3"/>
  <c r="G5" i="3"/>
  <c r="G18" i="3" s="1"/>
</calcChain>
</file>

<file path=xl/sharedStrings.xml><?xml version="1.0" encoding="utf-8"?>
<sst xmlns="http://schemas.openxmlformats.org/spreadsheetml/2006/main" count="115" uniqueCount="83">
  <si>
    <t xml:space="preserve">PRENOM </t>
  </si>
  <si>
    <t>NOM</t>
  </si>
  <si>
    <t xml:space="preserve">matricules </t>
  </si>
  <si>
    <t>Nombres appels</t>
  </si>
  <si>
    <t>Total interactions</t>
  </si>
  <si>
    <t>Taux d'historisation</t>
  </si>
  <si>
    <t>Prod/Heure</t>
  </si>
  <si>
    <t>DMT</t>
  </si>
  <si>
    <t xml:space="preserve">temps  plannifié </t>
  </si>
  <si>
    <t>temps de log</t>
  </si>
  <si>
    <t>TEMPS COM</t>
  </si>
  <si>
    <t>HOLD</t>
  </si>
  <si>
    <t>ACW</t>
  </si>
  <si>
    <t>INDISPONIBLE</t>
  </si>
  <si>
    <t>TX D'INDISPONIBLITE</t>
  </si>
  <si>
    <t xml:space="preserve">TX D'OCCUPATION </t>
  </si>
  <si>
    <t>Adhérence planning</t>
  </si>
  <si>
    <t>CSAT/DSAT</t>
  </si>
  <si>
    <t>Nbres d'écoutes</t>
  </si>
  <si>
    <t>NBR ABS INJUSTIFIEES</t>
  </si>
  <si>
    <t>NBR ABS JUSTIFIEES</t>
  </si>
  <si>
    <t>NBR RETARDS MAJEURS</t>
  </si>
  <si>
    <t xml:space="preserve">ANALYSE </t>
  </si>
  <si>
    <t>M-O</t>
  </si>
  <si>
    <r>
      <t xml:space="preserve"> OBJECTIFS                 </t>
    </r>
    <r>
      <rPr>
        <b/>
        <sz val="48"/>
        <color theme="1" tint="4.9989318521683403E-2"/>
        <rFont val="Calibri"/>
        <family val="2"/>
      </rPr>
      <t>→</t>
    </r>
  </si>
  <si>
    <t>5/h</t>
  </si>
  <si>
    <t>SATISFACTION &gt;85%</t>
  </si>
  <si>
    <t>INSATISFACTION
&lt;2%</t>
  </si>
  <si>
    <t xml:space="preserve">COMMENTAIRE </t>
  </si>
  <si>
    <t xml:space="preserve">ACTION </t>
  </si>
  <si>
    <t xml:space="preserve">PORTEUR </t>
  </si>
  <si>
    <t xml:space="preserve">ECHEANCE </t>
  </si>
  <si>
    <t>ETAT</t>
  </si>
  <si>
    <t>DMT ET HISTORISATION A L'OBJECTIF</t>
  </si>
  <si>
    <t>Inviter à maitenir les acquis</t>
  </si>
  <si>
    <t>TOOLI SY</t>
  </si>
  <si>
    <t>Fatoumata</t>
  </si>
  <si>
    <t>BODIAN</t>
  </si>
  <si>
    <t>Bineta</t>
  </si>
  <si>
    <t>FALL</t>
  </si>
  <si>
    <t xml:space="preserve">MOYENNE OU TOTAL </t>
  </si>
  <si>
    <t>Ndeye Safietou</t>
  </si>
  <si>
    <t xml:space="preserve">DIOP </t>
  </si>
  <si>
    <t>Saly Elisabeth</t>
  </si>
  <si>
    <t xml:space="preserve">DIOUF </t>
  </si>
  <si>
    <t xml:space="preserve"> Mame Diarra</t>
  </si>
  <si>
    <t xml:space="preserve">FAYE </t>
  </si>
  <si>
    <t>KANE</t>
  </si>
  <si>
    <t>Codou</t>
  </si>
  <si>
    <t xml:space="preserve">MBEGUERE </t>
  </si>
  <si>
    <t xml:space="preserve">SECK </t>
  </si>
  <si>
    <t>Angelique Julie</t>
  </si>
  <si>
    <t>Maguette Fall</t>
  </si>
  <si>
    <t xml:space="preserve">SEYE </t>
  </si>
  <si>
    <t xml:space="preserve">SOUARE </t>
  </si>
  <si>
    <t>Fatou</t>
  </si>
  <si>
    <t xml:space="preserve">SYLLA </t>
  </si>
  <si>
    <t xml:space="preserve">Mamadou Alphrede </t>
  </si>
  <si>
    <t xml:space="preserve">THIABOU </t>
  </si>
  <si>
    <t>Moctar</t>
  </si>
  <si>
    <t xml:space="preserve">TOURE </t>
  </si>
  <si>
    <t>Ndeye Fatou Seye</t>
  </si>
  <si>
    <t>Samba</t>
  </si>
  <si>
    <t>KSC0106</t>
  </si>
  <si>
    <t>KSC0149</t>
  </si>
  <si>
    <t>KSC0196</t>
  </si>
  <si>
    <t>KSC0195</t>
  </si>
  <si>
    <t>KSC0130</t>
  </si>
  <si>
    <t>KSC0150</t>
  </si>
  <si>
    <t>KSC0165</t>
  </si>
  <si>
    <t>KSC0115</t>
  </si>
  <si>
    <t>KSC0096</t>
  </si>
  <si>
    <t>KSC0095</t>
  </si>
  <si>
    <t>KSC0083</t>
  </si>
  <si>
    <t>KSC0111</t>
  </si>
  <si>
    <t>KSC0078</t>
  </si>
  <si>
    <t>NOMBRE DE REBOND</t>
  </si>
  <si>
    <t>DMT A L'OBJECTIF</t>
  </si>
  <si>
    <t xml:space="preserve">Objectif DMT NON ATTEINT, TEMPS DE HOLD ELEVE </t>
  </si>
  <si>
    <t>Reduire Utilisation abusive du bouton mise en attente</t>
  </si>
  <si>
    <t>SCORING HEBDO DU 28 AOUT AU  03 SEPTEMBRE 2023</t>
  </si>
  <si>
    <t xml:space="preserve">Objectif DMT NON ATTEINT, TEMPS DE COM ELEVE </t>
  </si>
  <si>
    <t>Reduire le temps de communication en étant beaucoup plus directive ( passer à l'essentiel ), ne pas donner la main au client de diriger l'entretien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</si>
</sst>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26"/>
      <color theme="1"/>
      <name val="Arial"/>
      <family val="2"/>
    </font>
    <font>
      <b/>
      <sz val="26"/>
      <color theme="0"/>
      <name val="Arimo"/>
    </font>
    <font>
      <b/>
      <sz val="26"/>
      <color theme="1"/>
      <name val="Arimo"/>
    </font>
    <font>
      <b/>
      <sz val="24"/>
      <color theme="0"/>
      <name val="Arimo"/>
    </font>
    <font>
      <b/>
      <sz val="22"/>
      <color theme="0"/>
      <name val="Arimo"/>
    </font>
    <font>
      <b/>
      <sz val="22"/>
      <color theme="1"/>
      <name val="Arimo"/>
    </font>
    <font>
      <b/>
      <sz val="48"/>
      <color theme="0"/>
      <name val="Arial"/>
      <family val="2"/>
    </font>
    <font>
      <b/>
      <sz val="26"/>
      <color theme="1"/>
      <name val="Calibri"/>
      <family val="2"/>
      <scheme val="minor"/>
    </font>
    <font>
      <b/>
      <sz val="48"/>
      <color theme="1" tint="4.9989318521683403E-2"/>
      <name val="Arimo"/>
      <family val="2"/>
    </font>
    <font>
      <b/>
      <sz val="48"/>
      <color theme="1" tint="4.9989318521683403E-2"/>
      <name val="Calibri"/>
      <family val="2"/>
    </font>
    <font>
      <b/>
      <sz val="28"/>
      <color theme="1" tint="4.9989318521683403E-2"/>
      <name val="Arimo"/>
      <family val="2"/>
    </font>
    <font>
      <b/>
      <sz val="36"/>
      <color rgb="FF000000"/>
      <name val="Arial"/>
      <family val="2"/>
    </font>
    <font>
      <sz val="28"/>
      <color theme="1" tint="4.9989318521683403E-2"/>
      <name val="Arimo"/>
      <family val="2"/>
    </font>
    <font>
      <b/>
      <sz val="36"/>
      <name val="Bahnschrift Light"/>
      <family val="2"/>
    </font>
    <font>
      <sz val="48"/>
      <color theme="1"/>
      <name val="Calibri"/>
      <family val="2"/>
      <scheme val="minor"/>
    </font>
    <font>
      <b/>
      <sz val="36"/>
      <color theme="1"/>
      <name val="Arimo"/>
      <family val="2"/>
    </font>
    <font>
      <b/>
      <sz val="36"/>
      <color theme="1" tint="4.9989318521683403E-2"/>
      <name val="Arimo"/>
      <family val="2"/>
    </font>
    <font>
      <b/>
      <sz val="48"/>
      <color theme="1"/>
      <name val="Arimo"/>
    </font>
    <font>
      <b/>
      <sz val="36"/>
      <color theme="1"/>
      <name val="Calibri Light"/>
      <family val="2"/>
      <scheme val="major"/>
    </font>
    <font>
      <sz val="36"/>
      <color theme="1"/>
      <name val="Arimo"/>
      <family val="2"/>
    </font>
    <font>
      <b/>
      <sz val="36"/>
      <color theme="0"/>
      <name val="Calibri Light"/>
      <family val="2"/>
      <scheme val="major"/>
    </font>
    <font>
      <b/>
      <sz val="48"/>
      <name val="Arimo"/>
    </font>
    <font>
      <sz val="48"/>
      <color theme="1"/>
      <name val="Bahnschrift SemiBold SemiConden"/>
      <family val="2"/>
    </font>
    <font>
      <sz val="24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31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7" fillId="0" borderId="0"/>
    <xf numFmtId="0" fontId="27" fillId="0" borderId="0"/>
  </cellStyleXfs>
  <cellXfs count="81">
    <xf numFmtId="0" fontId="0" fillId="0" borderId="0" xfId="0"/>
    <xf numFmtId="0" fontId="3" fillId="0" borderId="0" xfId="0" applyFont="1"/>
    <xf numFmtId="0" fontId="0" fillId="0" borderId="0" xfId="0" applyBorder="1"/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 readingOrder="1"/>
      <protection locked="0"/>
    </xf>
    <xf numFmtId="0" fontId="5" fillId="3" borderId="5" xfId="0" applyFont="1" applyFill="1" applyBorder="1" applyAlignment="1" applyProtection="1">
      <alignment horizontal="center" vertical="center" wrapText="1" readingOrder="1"/>
      <protection locked="0"/>
    </xf>
    <xf numFmtId="0" fontId="4" fillId="2" borderId="6" xfId="0" applyFont="1" applyFill="1" applyBorder="1" applyAlignment="1" applyProtection="1">
      <alignment horizontal="center" vertical="center" wrapText="1" readingOrder="1"/>
      <protection locked="0"/>
    </xf>
    <xf numFmtId="0" fontId="6" fillId="2" borderId="5" xfId="0" applyFont="1" applyFill="1" applyBorder="1" applyAlignment="1" applyProtection="1">
      <alignment horizontal="center" vertical="center" wrapText="1" readingOrder="1"/>
      <protection locked="0"/>
    </xf>
    <xf numFmtId="0" fontId="7" fillId="2" borderId="5" xfId="0" applyFont="1" applyFill="1" applyBorder="1" applyAlignment="1" applyProtection="1">
      <alignment horizontal="center" vertical="center" wrapText="1" readingOrder="1"/>
      <protection locked="0"/>
    </xf>
    <xf numFmtId="0" fontId="8" fillId="3" borderId="5" xfId="0" applyFont="1" applyFill="1" applyBorder="1" applyAlignment="1" applyProtection="1">
      <alignment horizontal="center" vertical="center" wrapText="1" readingOrder="1"/>
      <protection locked="0"/>
    </xf>
    <xf numFmtId="0" fontId="4" fillId="2" borderId="0" xfId="0" applyFont="1" applyFill="1" applyBorder="1" applyAlignment="1" applyProtection="1">
      <alignment horizontal="center" vertical="center" wrapText="1" readingOrder="1"/>
      <protection locked="0"/>
    </xf>
    <xf numFmtId="0" fontId="4" fillId="2" borderId="0" xfId="0" applyFont="1" applyFill="1" applyAlignment="1" applyProtection="1">
      <alignment horizontal="center" vertical="center" wrapText="1" readingOrder="1"/>
      <protection locked="0"/>
    </xf>
    <xf numFmtId="0" fontId="10" fillId="0" borderId="0" xfId="0" applyFont="1" applyAlignment="1">
      <alignment horizontal="center" vertical="center"/>
    </xf>
    <xf numFmtId="9" fontId="13" fillId="3" borderId="15" xfId="0" applyNumberFormat="1" applyFont="1" applyFill="1" applyBorder="1" applyAlignment="1" applyProtection="1">
      <alignment horizontal="center" vertical="center" wrapText="1" readingOrder="1"/>
      <protection locked="0"/>
    </xf>
    <xf numFmtId="1" fontId="14" fillId="4" borderId="16" xfId="0" applyNumberFormat="1" applyFont="1" applyFill="1" applyBorder="1" applyAlignment="1">
      <alignment horizontal="center" vertical="center" wrapText="1"/>
    </xf>
    <xf numFmtId="164" fontId="13" fillId="3" borderId="15" xfId="0" applyNumberFormat="1" applyFont="1" applyFill="1" applyBorder="1" applyAlignment="1" applyProtection="1">
      <alignment horizontal="center" vertical="center" wrapText="1" readingOrder="1"/>
      <protection locked="0"/>
    </xf>
    <xf numFmtId="0" fontId="13" fillId="3" borderId="15" xfId="0" applyFont="1" applyFill="1" applyBorder="1" applyAlignment="1" applyProtection="1">
      <alignment horizontal="center" vertical="center" wrapText="1" readingOrder="1"/>
      <protection locked="0"/>
    </xf>
    <xf numFmtId="0" fontId="13" fillId="3" borderId="17" xfId="0" applyFont="1" applyFill="1" applyBorder="1" applyAlignment="1" applyProtection="1">
      <alignment horizontal="center" vertical="center" wrapText="1" readingOrder="1"/>
      <protection locked="0"/>
    </xf>
    <xf numFmtId="0" fontId="13" fillId="3" borderId="18" xfId="0" applyFont="1" applyFill="1" applyBorder="1" applyAlignment="1" applyProtection="1">
      <alignment horizontal="center" vertical="center" wrapText="1" readingOrder="1"/>
      <protection locked="0"/>
    </xf>
    <xf numFmtId="0" fontId="13" fillId="3" borderId="19" xfId="0" applyFont="1" applyFill="1" applyBorder="1" applyAlignment="1" applyProtection="1">
      <alignment horizontal="center" vertical="center" wrapText="1" readingOrder="1"/>
      <protection locked="0"/>
    </xf>
    <xf numFmtId="0" fontId="15" fillId="0" borderId="0" xfId="0" applyFont="1" applyBorder="1" applyAlignment="1" applyProtection="1">
      <alignment horizontal="center" vertical="center" readingOrder="1"/>
      <protection locked="0"/>
    </xf>
    <xf numFmtId="0" fontId="15" fillId="0" borderId="0" xfId="0" applyFont="1" applyAlignment="1" applyProtection="1">
      <alignment horizontal="center" vertical="center" readingOrder="1"/>
      <protection locked="0"/>
    </xf>
    <xf numFmtId="0" fontId="16" fillId="3" borderId="20" xfId="0" applyFont="1" applyFill="1" applyBorder="1" applyAlignment="1" applyProtection="1">
      <alignment horizontal="center" vertical="center" wrapText="1"/>
      <protection locked="0"/>
    </xf>
    <xf numFmtId="0" fontId="16" fillId="3" borderId="20" xfId="0" applyFont="1" applyFill="1" applyBorder="1" applyAlignment="1" applyProtection="1">
      <alignment horizontal="center" vertical="center" wrapText="1" readingOrder="1"/>
      <protection locked="0"/>
    </xf>
    <xf numFmtId="1" fontId="17" fillId="0" borderId="21" xfId="0" applyNumberFormat="1" applyFont="1" applyBorder="1" applyAlignment="1">
      <alignment horizontal="center" vertical="center" readingOrder="1"/>
    </xf>
    <xf numFmtId="9" fontId="18" fillId="3" borderId="22" xfId="1" applyFont="1" applyFill="1" applyBorder="1" applyAlignment="1" applyProtection="1">
      <alignment horizontal="center" vertical="center" readingOrder="1"/>
    </xf>
    <xf numFmtId="164" fontId="19" fillId="0" borderId="23" xfId="0" applyNumberFormat="1" applyFont="1" applyBorder="1" applyAlignment="1" applyProtection="1">
      <alignment horizontal="center" vertical="center" readingOrder="1"/>
      <protection locked="0"/>
    </xf>
    <xf numFmtId="9" fontId="18" fillId="3" borderId="23" xfId="1" applyFont="1" applyFill="1" applyBorder="1" applyAlignment="1" applyProtection="1">
      <alignment horizontal="center" vertical="center" readingOrder="1"/>
      <protection locked="0"/>
    </xf>
    <xf numFmtId="9" fontId="18" fillId="3" borderId="23" xfId="1" applyNumberFormat="1" applyFont="1" applyFill="1" applyBorder="1" applyAlignment="1" applyProtection="1">
      <alignment horizontal="center" vertical="center" readingOrder="1"/>
      <protection locked="0"/>
    </xf>
    <xf numFmtId="9" fontId="20" fillId="5" borderId="24" xfId="1" applyFont="1" applyFill="1" applyBorder="1" applyAlignment="1">
      <alignment horizontal="center" vertical="center"/>
    </xf>
    <xf numFmtId="9" fontId="18" fillId="6" borderId="23" xfId="1" applyNumberFormat="1" applyFont="1" applyFill="1" applyBorder="1" applyAlignment="1" applyProtection="1">
      <alignment horizontal="center" vertical="center" readingOrder="1"/>
      <protection locked="0"/>
    </xf>
    <xf numFmtId="0" fontId="18" fillId="0" borderId="23" xfId="0" applyFont="1" applyBorder="1" applyAlignment="1" applyProtection="1">
      <alignment horizontal="center" vertical="center" readingOrder="1"/>
      <protection locked="0"/>
    </xf>
    <xf numFmtId="0" fontId="21" fillId="7" borderId="25" xfId="0" applyFont="1" applyFill="1" applyBorder="1" applyAlignment="1">
      <alignment horizontal="left" vertical="center"/>
    </xf>
    <xf numFmtId="0" fontId="21" fillId="4" borderId="26" xfId="0" applyFont="1" applyFill="1" applyBorder="1" applyAlignment="1">
      <alignment vertical="center"/>
    </xf>
    <xf numFmtId="0" fontId="21" fillId="4" borderId="27" xfId="0" applyFont="1" applyFill="1" applyBorder="1" applyAlignment="1">
      <alignment vertical="center"/>
    </xf>
    <xf numFmtId="0" fontId="22" fillId="0" borderId="0" xfId="0" applyFont="1" applyBorder="1" applyAlignment="1" applyProtection="1">
      <alignment horizontal="center" vertical="center" readingOrder="1"/>
      <protection locked="0"/>
    </xf>
    <xf numFmtId="0" fontId="22" fillId="0" borderId="25" xfId="0" applyFont="1" applyBorder="1" applyAlignment="1" applyProtection="1">
      <alignment horizontal="center" vertical="center" readingOrder="1"/>
      <protection locked="0"/>
    </xf>
    <xf numFmtId="9" fontId="18" fillId="3" borderId="28" xfId="1" applyFont="1" applyFill="1" applyBorder="1" applyAlignment="1" applyProtection="1">
      <alignment horizontal="center" vertical="center" readingOrder="1"/>
    </xf>
    <xf numFmtId="0" fontId="23" fillId="8" borderId="25" xfId="0" applyFont="1" applyFill="1" applyBorder="1" applyAlignment="1">
      <alignment horizontal="left" vertical="center"/>
    </xf>
    <xf numFmtId="0" fontId="24" fillId="0" borderId="29" xfId="0" applyFont="1" applyFill="1" applyBorder="1" applyAlignment="1" applyProtection="1">
      <alignment horizontal="left" vertical="center" wrapText="1" readingOrder="1"/>
      <protection locked="0"/>
    </xf>
    <xf numFmtId="0" fontId="24" fillId="0" borderId="29" xfId="0" applyFont="1" applyFill="1" applyBorder="1" applyAlignment="1" applyProtection="1">
      <alignment horizontal="center" vertical="center" wrapText="1" readingOrder="1"/>
      <protection locked="0"/>
    </xf>
    <xf numFmtId="1" fontId="25" fillId="0" borderId="30" xfId="0" applyNumberFormat="1" applyFont="1" applyFill="1" applyBorder="1" applyAlignment="1">
      <alignment horizontal="center" vertical="center"/>
    </xf>
    <xf numFmtId="9" fontId="25" fillId="0" borderId="30" xfId="0" applyNumberFormat="1" applyFont="1" applyFill="1" applyBorder="1" applyAlignment="1">
      <alignment horizontal="center" vertical="center"/>
    </xf>
    <xf numFmtId="164" fontId="25" fillId="0" borderId="30" xfId="0" applyNumberFormat="1" applyFont="1" applyBorder="1" applyAlignment="1">
      <alignment horizontal="center" vertical="center"/>
    </xf>
    <xf numFmtId="10" fontId="18" fillId="6" borderId="23" xfId="1" applyNumberFormat="1" applyFont="1" applyFill="1" applyBorder="1" applyAlignment="1" applyProtection="1">
      <alignment horizontal="center" vertical="center" readingOrder="1"/>
      <protection locked="0"/>
    </xf>
    <xf numFmtId="0" fontId="25" fillId="0" borderId="30" xfId="0" applyFont="1" applyFill="1" applyBorder="1" applyAlignment="1">
      <alignment horizontal="center" vertical="center"/>
    </xf>
    <xf numFmtId="0" fontId="22" fillId="0" borderId="0" xfId="0" applyFont="1" applyBorder="1"/>
    <xf numFmtId="0" fontId="22" fillId="0" borderId="0" xfId="0" applyFont="1"/>
    <xf numFmtId="0" fontId="0" fillId="0" borderId="0" xfId="0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applyFont="1"/>
    <xf numFmtId="1" fontId="16" fillId="0" borderId="21" xfId="0" applyNumberFormat="1" applyFont="1" applyBorder="1" applyAlignment="1">
      <alignment horizontal="center" vertical="center" readingOrder="1"/>
    </xf>
    <xf numFmtId="0" fontId="2" fillId="2" borderId="0" xfId="0" applyFont="1" applyFill="1" applyBorder="1" applyAlignment="1">
      <alignment horizontal="center" vertical="center"/>
    </xf>
    <xf numFmtId="0" fontId="0" fillId="9" borderId="0" xfId="0" applyFill="1"/>
    <xf numFmtId="0" fontId="16" fillId="9" borderId="20" xfId="0" applyFont="1" applyFill="1" applyBorder="1" applyAlignment="1" applyProtection="1">
      <alignment horizontal="center" vertical="center" wrapText="1"/>
      <protection locked="0"/>
    </xf>
    <xf numFmtId="0" fontId="16" fillId="9" borderId="20" xfId="0" applyFont="1" applyFill="1" applyBorder="1" applyAlignment="1" applyProtection="1">
      <alignment horizontal="center" vertical="center" wrapText="1" readingOrder="1"/>
      <protection locked="0"/>
    </xf>
    <xf numFmtId="1" fontId="17" fillId="9" borderId="21" xfId="0" applyNumberFormat="1" applyFont="1" applyFill="1" applyBorder="1" applyAlignment="1">
      <alignment horizontal="center" vertical="center" readingOrder="1"/>
    </xf>
    <xf numFmtId="9" fontId="18" fillId="9" borderId="22" xfId="1" applyFont="1" applyFill="1" applyBorder="1" applyAlignment="1" applyProtection="1">
      <alignment horizontal="center" vertical="center" readingOrder="1"/>
    </xf>
    <xf numFmtId="1" fontId="14" fillId="9" borderId="16" xfId="0" applyNumberFormat="1" applyFont="1" applyFill="1" applyBorder="1" applyAlignment="1">
      <alignment horizontal="center" vertical="center" wrapText="1"/>
    </xf>
    <xf numFmtId="164" fontId="19" fillId="9" borderId="23" xfId="0" applyNumberFormat="1" applyFont="1" applyFill="1" applyBorder="1" applyAlignment="1" applyProtection="1">
      <alignment horizontal="center" vertical="center" readingOrder="1"/>
      <protection locked="0"/>
    </xf>
    <xf numFmtId="9" fontId="18" fillId="9" borderId="23" xfId="1" applyFont="1" applyFill="1" applyBorder="1" applyAlignment="1" applyProtection="1">
      <alignment horizontal="center" vertical="center" readingOrder="1"/>
      <protection locked="0"/>
    </xf>
    <xf numFmtId="9" fontId="18" fillId="9" borderId="23" xfId="1" applyNumberFormat="1" applyFont="1" applyFill="1" applyBorder="1" applyAlignment="1" applyProtection="1">
      <alignment horizontal="center" vertical="center" readingOrder="1"/>
      <protection locked="0"/>
    </xf>
    <xf numFmtId="9" fontId="20" fillId="9" borderId="24" xfId="1" applyFont="1" applyFill="1" applyBorder="1" applyAlignment="1">
      <alignment horizontal="center" vertical="center"/>
    </xf>
    <xf numFmtId="0" fontId="18" fillId="9" borderId="23" xfId="0" applyFont="1" applyFill="1" applyBorder="1" applyAlignment="1" applyProtection="1">
      <alignment horizontal="center" vertical="center" readingOrder="1"/>
      <protection locked="0"/>
    </xf>
    <xf numFmtId="0" fontId="21" fillId="9" borderId="25" xfId="0" applyFont="1" applyFill="1" applyBorder="1" applyAlignment="1">
      <alignment horizontal="left" vertical="center"/>
    </xf>
    <xf numFmtId="0" fontId="21" fillId="9" borderId="26" xfId="0" applyFont="1" applyFill="1" applyBorder="1" applyAlignment="1">
      <alignment vertical="center"/>
    </xf>
    <xf numFmtId="0" fontId="21" fillId="9" borderId="27" xfId="0" applyFont="1" applyFill="1" applyBorder="1" applyAlignment="1">
      <alignment vertical="center"/>
    </xf>
    <xf numFmtId="0" fontId="22" fillId="9" borderId="0" xfId="0" applyFont="1" applyFill="1" applyBorder="1" applyAlignment="1" applyProtection="1">
      <alignment horizontal="center" vertical="center" readingOrder="1"/>
      <protection locked="0"/>
    </xf>
    <xf numFmtId="0" fontId="22" fillId="9" borderId="25" xfId="0" applyFont="1" applyFill="1" applyBorder="1" applyAlignment="1" applyProtection="1">
      <alignment horizontal="center" vertical="center" readingOrder="1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 applyProtection="1">
      <alignment horizontal="center" vertical="center" wrapText="1" readingOrder="1"/>
      <protection locked="0"/>
    </xf>
    <xf numFmtId="0" fontId="4" fillId="2" borderId="8" xfId="0" applyFont="1" applyFill="1" applyBorder="1" applyAlignment="1" applyProtection="1">
      <alignment horizontal="center" vertical="center" wrapText="1" readingOrder="1"/>
      <protection locked="0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 applyProtection="1">
      <alignment horizontal="center" vertical="center" wrapText="1" readingOrder="1"/>
      <protection locked="0"/>
    </xf>
    <xf numFmtId="0" fontId="11" fillId="3" borderId="13" xfId="0" applyFont="1" applyFill="1" applyBorder="1" applyAlignment="1" applyProtection="1">
      <alignment horizontal="center" vertical="center" wrapText="1" readingOrder="1"/>
      <protection locked="0"/>
    </xf>
    <xf numFmtId="0" fontId="11" fillId="3" borderId="14" xfId="0" applyFont="1" applyFill="1" applyBorder="1" applyAlignment="1" applyProtection="1">
      <alignment horizontal="center" vertical="center" wrapText="1" readingOrder="1"/>
      <protection locked="0"/>
    </xf>
  </cellXfs>
  <cellStyles count="4">
    <cellStyle name="%_Reporting Semaine 43" xfId="2"/>
    <cellStyle name="Normal" xfId="0" builtinId="0"/>
    <cellStyle name="Normal 2" xfId="3"/>
    <cellStyle name="Pourcentage" xfId="1" builtinId="5"/>
  </cellStyles>
  <dxfs count="46">
    <dxf>
      <fill>
        <patternFill>
          <fgColor theme="0"/>
          <bgColor rgb="FFFF0000"/>
        </patternFill>
      </fill>
    </dxf>
    <dxf>
      <fill>
        <patternFill>
          <bgColor rgb="FF92D050"/>
        </patternFill>
      </fill>
    </dxf>
    <dxf>
      <fill>
        <patternFill>
          <fgColor theme="0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31"/>
  <sheetViews>
    <sheetView tabSelected="1" topLeftCell="F1" zoomScale="25" zoomScaleNormal="25" workbookViewId="0">
      <pane xSplit="11" ySplit="2" topLeftCell="Q3" activePane="bottomRight" state="frozen"/>
      <selection activeCell="F1" sqref="F1"/>
      <selection pane="topRight" activeCell="Q1" sqref="Q1"/>
      <selection pane="bottomLeft" activeCell="F3" sqref="F3"/>
      <selection pane="bottomRight" activeCell="AA12" sqref="AA12:AB12"/>
    </sheetView>
  </sheetViews>
  <sheetFormatPr baseColWidth="10" defaultColWidth="30.28515625" defaultRowHeight="33.75"/>
  <cols>
    <col min="2" max="2" width="128.28515625" style="48" customWidth="1"/>
    <col min="3" max="3" width="55" customWidth="1"/>
    <col min="4" max="4" width="48" customWidth="1"/>
    <col min="5" max="6" width="38.42578125" customWidth="1"/>
    <col min="7" max="7" width="45.85546875" customWidth="1"/>
    <col min="8" max="8" width="30.42578125" customWidth="1"/>
    <col min="9" max="9" width="40.42578125" customWidth="1"/>
    <col min="10" max="10" width="42.42578125" customWidth="1"/>
    <col min="11" max="11" width="43" hidden="1" customWidth="1"/>
    <col min="12" max="12" width="43" bestFit="1" customWidth="1"/>
    <col min="13" max="16" width="42.28515625" customWidth="1"/>
    <col min="17" max="19" width="47.5703125" customWidth="1"/>
    <col min="20" max="21" width="40.140625" hidden="1" customWidth="1"/>
    <col min="22" max="22" width="37.85546875" customWidth="1"/>
    <col min="23" max="23" width="43" customWidth="1"/>
    <col min="24" max="26" width="39.85546875" customWidth="1"/>
    <col min="27" max="27" width="140.5703125" style="1" customWidth="1"/>
    <col min="28" max="28" width="95.42578125" style="1" customWidth="1"/>
    <col min="29" max="29" width="70.85546875" style="1" customWidth="1"/>
    <col min="30" max="30" width="40.7109375" bestFit="1" customWidth="1"/>
    <col min="31" max="31" width="52" customWidth="1"/>
    <col min="131" max="138" width="30.28515625" style="2"/>
  </cols>
  <sheetData>
    <row r="1" spans="1:138" ht="99.75" customHeight="1">
      <c r="B1" s="69" t="s">
        <v>80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2"/>
    </row>
    <row r="2" spans="1:138" ht="73.5" customHeight="1" thickBot="1"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52"/>
    </row>
    <row r="3" spans="1:138" s="11" customFormat="1" ht="146.25" customHeight="1" thickBot="1">
      <c r="A3"/>
      <c r="B3" s="3" t="s">
        <v>0</v>
      </c>
      <c r="C3" s="4" t="s">
        <v>1</v>
      </c>
      <c r="D3" s="3" t="s">
        <v>2</v>
      </c>
      <c r="E3" s="4" t="s">
        <v>3</v>
      </c>
      <c r="F3" s="4" t="s">
        <v>4</v>
      </c>
      <c r="G3" s="5" t="s">
        <v>5</v>
      </c>
      <c r="H3" s="6" t="s">
        <v>6</v>
      </c>
      <c r="I3" s="6" t="s">
        <v>7</v>
      </c>
      <c r="J3" s="4" t="s">
        <v>8</v>
      </c>
      <c r="K3" s="5" t="s">
        <v>9</v>
      </c>
      <c r="L3" s="4" t="s">
        <v>9</v>
      </c>
      <c r="M3" s="4" t="s">
        <v>10</v>
      </c>
      <c r="N3" s="4" t="s">
        <v>11</v>
      </c>
      <c r="O3" s="7" t="s">
        <v>12</v>
      </c>
      <c r="P3" s="8" t="s">
        <v>13</v>
      </c>
      <c r="Q3" s="9" t="s">
        <v>14</v>
      </c>
      <c r="R3" s="9" t="s">
        <v>15</v>
      </c>
      <c r="S3" s="5" t="s">
        <v>16</v>
      </c>
      <c r="T3" s="73" t="s">
        <v>17</v>
      </c>
      <c r="U3" s="74"/>
      <c r="V3" s="4" t="s">
        <v>18</v>
      </c>
      <c r="W3" s="4" t="s">
        <v>76</v>
      </c>
      <c r="X3" s="7" t="s">
        <v>19</v>
      </c>
      <c r="Y3" s="7" t="s">
        <v>20</v>
      </c>
      <c r="Z3" s="4" t="s">
        <v>21</v>
      </c>
      <c r="AA3" s="75" t="s">
        <v>22</v>
      </c>
      <c r="AB3" s="76"/>
      <c r="AC3" s="76"/>
      <c r="AD3" s="76"/>
      <c r="AE3" s="77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 s="10"/>
      <c r="EB3" s="10"/>
      <c r="EC3" s="10"/>
      <c r="ED3" s="10"/>
      <c r="EE3" s="10"/>
      <c r="EF3" s="10"/>
      <c r="EG3" s="10"/>
      <c r="EH3" s="10"/>
    </row>
    <row r="4" spans="1:138" s="21" customFormat="1" ht="106.5" thickBot="1">
      <c r="A4" s="12" t="s">
        <v>23</v>
      </c>
      <c r="B4" s="78" t="s">
        <v>24</v>
      </c>
      <c r="C4" s="79"/>
      <c r="D4" s="79"/>
      <c r="E4" s="79"/>
      <c r="F4" s="80"/>
      <c r="G4" s="13">
        <v>1</v>
      </c>
      <c r="H4" s="14" t="s">
        <v>25</v>
      </c>
      <c r="I4" s="14">
        <v>430</v>
      </c>
      <c r="J4" s="13"/>
      <c r="K4" s="15"/>
      <c r="L4" s="15"/>
      <c r="M4" s="15"/>
      <c r="N4" s="16"/>
      <c r="O4" s="16"/>
      <c r="P4" s="16"/>
      <c r="Q4" s="13">
        <v>0.1</v>
      </c>
      <c r="R4" s="13">
        <v>0.8</v>
      </c>
      <c r="S4" s="13">
        <v>0.95</v>
      </c>
      <c r="T4" s="13" t="s">
        <v>26</v>
      </c>
      <c r="U4" s="13" t="s">
        <v>27</v>
      </c>
      <c r="V4" s="16"/>
      <c r="W4" s="16"/>
      <c r="X4" s="16"/>
      <c r="Y4" s="16"/>
      <c r="Z4" s="16"/>
      <c r="AA4" s="17" t="s">
        <v>28</v>
      </c>
      <c r="AB4" s="18" t="s">
        <v>29</v>
      </c>
      <c r="AC4" s="18" t="s">
        <v>30</v>
      </c>
      <c r="AD4" s="18" t="s">
        <v>31</v>
      </c>
      <c r="AE4" s="19" t="s">
        <v>32</v>
      </c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 s="20"/>
      <c r="EB4" s="20"/>
      <c r="EC4" s="20"/>
      <c r="ED4" s="20"/>
      <c r="EE4" s="20"/>
      <c r="EF4" s="20"/>
      <c r="EG4" s="20"/>
      <c r="EH4" s="20"/>
    </row>
    <row r="5" spans="1:138" s="68" customFormat="1" ht="62.25" thickBot="1">
      <c r="A5" s="53"/>
      <c r="B5" s="54" t="s">
        <v>36</v>
      </c>
      <c r="C5" s="55" t="s">
        <v>37</v>
      </c>
      <c r="D5" s="54" t="s">
        <v>63</v>
      </c>
      <c r="E5" s="56"/>
      <c r="F5" s="56"/>
      <c r="G5" s="57" t="e">
        <f>F5/E5</f>
        <v>#DIV/0!</v>
      </c>
      <c r="H5" s="58"/>
      <c r="I5" s="58"/>
      <c r="J5" s="59"/>
      <c r="K5" s="59"/>
      <c r="L5" s="59"/>
      <c r="M5" s="59"/>
      <c r="N5" s="59"/>
      <c r="O5" s="59"/>
      <c r="P5" s="59"/>
      <c r="Q5" s="60" t="e">
        <f>P5/L5</f>
        <v>#DIV/0!</v>
      </c>
      <c r="R5" s="61" t="e">
        <f>(O5+N5+M5)/J5</f>
        <v>#DIV/0!</v>
      </c>
      <c r="S5" s="62" t="e">
        <f t="shared" ref="S5:S17" si="0">L5/J5</f>
        <v>#DIV/0!</v>
      </c>
      <c r="T5" s="61">
        <v>0.75</v>
      </c>
      <c r="U5" s="61">
        <v>0.05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64" t="s">
        <v>77</v>
      </c>
      <c r="AB5" s="64" t="s">
        <v>34</v>
      </c>
      <c r="AC5" s="65" t="s">
        <v>35</v>
      </c>
      <c r="AD5" s="65"/>
      <c r="AE5" s="66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67"/>
      <c r="EB5" s="67"/>
      <c r="EC5" s="67"/>
      <c r="ED5" s="67"/>
      <c r="EE5" s="67"/>
      <c r="EF5" s="67"/>
      <c r="EG5" s="67"/>
      <c r="EH5" s="67"/>
    </row>
    <row r="6" spans="1:138" s="36" customFormat="1" ht="62.25" thickBot="1">
      <c r="A6"/>
      <c r="B6" s="22" t="s">
        <v>41</v>
      </c>
      <c r="C6" s="23" t="s">
        <v>42</v>
      </c>
      <c r="D6" s="22" t="s">
        <v>64</v>
      </c>
      <c r="E6" s="24">
        <v>274</v>
      </c>
      <c r="F6" s="51">
        <v>285</v>
      </c>
      <c r="G6" s="25">
        <f>F6/E6</f>
        <v>1.0401459854014599</v>
      </c>
      <c r="H6" s="14">
        <v>10.466800212329742</v>
      </c>
      <c r="I6" s="14">
        <v>368.5</v>
      </c>
      <c r="J6" s="26">
        <v>1.75</v>
      </c>
      <c r="K6" s="26"/>
      <c r="L6" s="26">
        <v>1.5932523148148148</v>
      </c>
      <c r="M6" s="26">
        <v>0.89597222222222217</v>
      </c>
      <c r="N6" s="26">
        <v>0.12079861111111112</v>
      </c>
      <c r="O6" s="26">
        <v>0.18508101851851852</v>
      </c>
      <c r="P6" s="26">
        <v>1.5740740740740743E-2</v>
      </c>
      <c r="Q6" s="27">
        <f t="shared" ref="Q6:Q17" si="1">P6/L6</f>
        <v>9.8796283516275982E-3</v>
      </c>
      <c r="R6" s="28">
        <f t="shared" ref="R6:R17" si="2">(O6+N6+M6)/J6</f>
        <v>0.6867724867724867</v>
      </c>
      <c r="S6" s="29">
        <f t="shared" si="0"/>
        <v>0.91042989417989417</v>
      </c>
      <c r="T6" s="30">
        <v>0.9</v>
      </c>
      <c r="U6" s="30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2" t="s">
        <v>77</v>
      </c>
      <c r="AB6" s="32" t="s">
        <v>34</v>
      </c>
      <c r="AC6" s="33" t="s">
        <v>35</v>
      </c>
      <c r="AD6" s="33"/>
      <c r="AE6" s="34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 s="35"/>
      <c r="EB6" s="35"/>
      <c r="EC6" s="35"/>
      <c r="ED6" s="35"/>
      <c r="EE6" s="35"/>
      <c r="EF6" s="35"/>
      <c r="EG6" s="35"/>
      <c r="EH6" s="35"/>
    </row>
    <row r="7" spans="1:138" s="36" customFormat="1" ht="62.25" thickBot="1">
      <c r="A7"/>
      <c r="B7" s="22" t="s">
        <v>43</v>
      </c>
      <c r="C7" s="23" t="s">
        <v>44</v>
      </c>
      <c r="D7" s="22" t="s">
        <v>65</v>
      </c>
      <c r="E7" s="24">
        <v>296</v>
      </c>
      <c r="F7" s="24">
        <v>257</v>
      </c>
      <c r="G7" s="37">
        <f>F7/E7</f>
        <v>0.8682432432432432</v>
      </c>
      <c r="H7" s="14">
        <v>7.2975403735606204</v>
      </c>
      <c r="I7" s="14">
        <v>384.50000000000006</v>
      </c>
      <c r="J7" s="26">
        <v>1.75</v>
      </c>
      <c r="K7" s="26"/>
      <c r="L7" s="26">
        <v>1.7086458333333332</v>
      </c>
      <c r="M7" s="26">
        <v>1.0630439814814814</v>
      </c>
      <c r="N7" s="26">
        <v>0</v>
      </c>
      <c r="O7" s="26">
        <v>0.27359953703703704</v>
      </c>
      <c r="P7" s="26">
        <v>1.4780092592592593E-2</v>
      </c>
      <c r="Q7" s="27">
        <f t="shared" si="1"/>
        <v>8.6501791677674154E-3</v>
      </c>
      <c r="R7" s="28">
        <f t="shared" si="2"/>
        <v>0.7637962962962962</v>
      </c>
      <c r="S7" s="29">
        <f t="shared" si="0"/>
        <v>0.97636904761904753</v>
      </c>
      <c r="T7" s="30">
        <v>0.9</v>
      </c>
      <c r="U7" s="30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2" t="s">
        <v>77</v>
      </c>
      <c r="AB7" s="32" t="s">
        <v>34</v>
      </c>
      <c r="AC7" s="33" t="s">
        <v>35</v>
      </c>
      <c r="AD7" s="33"/>
      <c r="AE7" s="34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 s="35"/>
      <c r="EB7" s="35"/>
      <c r="EC7" s="35"/>
      <c r="ED7" s="35"/>
      <c r="EE7" s="35"/>
      <c r="EF7" s="35"/>
      <c r="EG7" s="35"/>
      <c r="EH7" s="35"/>
    </row>
    <row r="8" spans="1:138" s="36" customFormat="1" ht="62.25" thickBot="1">
      <c r="A8"/>
      <c r="B8" s="22" t="s">
        <v>45</v>
      </c>
      <c r="C8" s="23" t="s">
        <v>39</v>
      </c>
      <c r="D8" s="22" t="s">
        <v>66</v>
      </c>
      <c r="E8" s="24">
        <v>255</v>
      </c>
      <c r="F8" s="24">
        <v>249</v>
      </c>
      <c r="G8" s="25">
        <f>F8/E8</f>
        <v>0.97647058823529409</v>
      </c>
      <c r="H8" s="14">
        <v>6.6841352730776933</v>
      </c>
      <c r="I8" s="14">
        <v>444.99999999999994</v>
      </c>
      <c r="J8" s="26">
        <v>1.4583333333333333</v>
      </c>
      <c r="K8" s="26"/>
      <c r="L8" s="26">
        <v>1.4294328703703703</v>
      </c>
      <c r="M8" s="26">
        <v>1.2474189814814816</v>
      </c>
      <c r="N8" s="26">
        <v>0</v>
      </c>
      <c r="O8" s="26">
        <v>3.1284722222222228E-2</v>
      </c>
      <c r="P8" s="26">
        <v>2.8067129629629633E-2</v>
      </c>
      <c r="Q8" s="27">
        <f t="shared" si="1"/>
        <v>1.9635150563144219E-2</v>
      </c>
      <c r="R8" s="28">
        <f t="shared" si="2"/>
        <v>0.87682539682539695</v>
      </c>
      <c r="S8" s="29">
        <f t="shared" si="0"/>
        <v>0.98018253968253966</v>
      </c>
      <c r="T8" s="30">
        <v>0.92</v>
      </c>
      <c r="U8" s="30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8" t="s">
        <v>81</v>
      </c>
      <c r="AB8" s="38" t="s">
        <v>82</v>
      </c>
      <c r="AC8" s="33" t="s">
        <v>35</v>
      </c>
      <c r="AD8" s="33"/>
      <c r="AE8" s="34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 s="35"/>
      <c r="EB8" s="35"/>
      <c r="EC8" s="35"/>
      <c r="ED8" s="35"/>
      <c r="EE8" s="35"/>
      <c r="EF8" s="35"/>
      <c r="EG8" s="35"/>
      <c r="EH8" s="35"/>
    </row>
    <row r="9" spans="1:138" s="36" customFormat="1" ht="62.25" thickBot="1">
      <c r="A9"/>
      <c r="B9" s="22" t="s">
        <v>62</v>
      </c>
      <c r="C9" s="23" t="s">
        <v>46</v>
      </c>
      <c r="D9" s="22" t="s">
        <v>67</v>
      </c>
      <c r="E9" s="24">
        <v>207</v>
      </c>
      <c r="F9" s="24">
        <v>194</v>
      </c>
      <c r="G9" s="37">
        <f t="shared" ref="G9:G17" si="3">F9/E9</f>
        <v>0.9371980676328503</v>
      </c>
      <c r="H9" s="14">
        <v>7.1802874720684304</v>
      </c>
      <c r="I9" s="14">
        <v>441</v>
      </c>
      <c r="J9" s="26">
        <v>1.75</v>
      </c>
      <c r="K9" s="26"/>
      <c r="L9" s="26">
        <v>1.4272222222222224</v>
      </c>
      <c r="M9" s="26">
        <v>0.63315972222222228</v>
      </c>
      <c r="N9" s="26">
        <v>0.33831018518518519</v>
      </c>
      <c r="O9" s="26">
        <v>9.8495370370370372E-2</v>
      </c>
      <c r="P9" s="26">
        <v>5.8564814814814816E-3</v>
      </c>
      <c r="Q9" s="27">
        <f t="shared" si="1"/>
        <v>4.1034124821590755E-3</v>
      </c>
      <c r="R9" s="28">
        <f t="shared" si="2"/>
        <v>0.61140873015873021</v>
      </c>
      <c r="S9" s="29">
        <f t="shared" si="0"/>
        <v>0.8155555555555557</v>
      </c>
      <c r="T9" s="30"/>
      <c r="U9" s="30"/>
      <c r="V9" s="31">
        <v>0</v>
      </c>
      <c r="W9" s="31">
        <v>0</v>
      </c>
      <c r="X9" s="31">
        <v>0</v>
      </c>
      <c r="Y9" s="31">
        <v>1</v>
      </c>
      <c r="Z9" s="31">
        <v>0</v>
      </c>
      <c r="AA9" s="38" t="s">
        <v>78</v>
      </c>
      <c r="AB9" s="38" t="s">
        <v>79</v>
      </c>
      <c r="AC9" s="33" t="s">
        <v>35</v>
      </c>
      <c r="AD9" s="33"/>
      <c r="AE9" s="34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 s="35"/>
      <c r="EB9" s="35"/>
      <c r="EC9" s="35"/>
      <c r="ED9" s="35"/>
      <c r="EE9" s="35"/>
      <c r="EF9" s="35"/>
      <c r="EG9" s="35"/>
      <c r="EH9" s="35"/>
    </row>
    <row r="10" spans="1:138" s="36" customFormat="1" ht="62.25" thickBot="1">
      <c r="A10"/>
      <c r="B10" s="22" t="s">
        <v>61</v>
      </c>
      <c r="C10" s="23" t="s">
        <v>47</v>
      </c>
      <c r="D10" s="22" t="s">
        <v>70</v>
      </c>
      <c r="E10" s="24">
        <v>325</v>
      </c>
      <c r="F10" s="24">
        <v>306</v>
      </c>
      <c r="G10" s="37">
        <f t="shared" si="3"/>
        <v>0.94153846153846155</v>
      </c>
      <c r="H10" s="14">
        <v>10.992757053124215</v>
      </c>
      <c r="I10" s="14">
        <v>375</v>
      </c>
      <c r="J10" s="26">
        <v>1.75</v>
      </c>
      <c r="K10" s="26"/>
      <c r="L10" s="26">
        <v>1.7579398148148146</v>
      </c>
      <c r="M10" s="26">
        <v>1.2564236111111111</v>
      </c>
      <c r="N10" s="26">
        <v>3.4722222222222222E-5</v>
      </c>
      <c r="O10" s="26">
        <v>0.19851851851851851</v>
      </c>
      <c r="P10" s="26">
        <v>1.4351851851851852E-3</v>
      </c>
      <c r="Q10" s="27">
        <f t="shared" si="1"/>
        <v>8.1640177501547217E-4</v>
      </c>
      <c r="R10" s="28">
        <f t="shared" si="2"/>
        <v>0.83141534391534389</v>
      </c>
      <c r="S10" s="29">
        <f t="shared" si="0"/>
        <v>1.004537037037037</v>
      </c>
      <c r="T10" s="30">
        <v>0.93</v>
      </c>
      <c r="U10" s="30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2" t="s">
        <v>77</v>
      </c>
      <c r="AB10" s="32" t="s">
        <v>34</v>
      </c>
      <c r="AC10" s="33" t="s">
        <v>35</v>
      </c>
      <c r="AD10" s="33"/>
      <c r="AE10" s="34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 s="35"/>
      <c r="EB10" s="35"/>
      <c r="EC10" s="35"/>
      <c r="ED10" s="35"/>
      <c r="EE10" s="35"/>
      <c r="EF10" s="35"/>
      <c r="EG10" s="35"/>
      <c r="EH10" s="35"/>
    </row>
    <row r="11" spans="1:138" s="36" customFormat="1" ht="62.25" thickBot="1">
      <c r="A11"/>
      <c r="B11" s="22" t="s">
        <v>48</v>
      </c>
      <c r="C11" s="23" t="s">
        <v>49</v>
      </c>
      <c r="D11" s="22" t="s">
        <v>71</v>
      </c>
      <c r="E11" s="24">
        <v>329</v>
      </c>
      <c r="F11" s="24">
        <v>239</v>
      </c>
      <c r="G11" s="37">
        <f t="shared" si="3"/>
        <v>0.7264437689969605</v>
      </c>
      <c r="H11" s="14">
        <v>7.9399780230691803</v>
      </c>
      <c r="I11" s="14">
        <v>366.5</v>
      </c>
      <c r="J11" s="26">
        <v>1.75</v>
      </c>
      <c r="K11" s="26"/>
      <c r="L11" s="26">
        <v>1.6863194444444443</v>
      </c>
      <c r="M11" s="26">
        <v>1.281585648148148</v>
      </c>
      <c r="N11" s="26">
        <v>3.7870370370370374E-2</v>
      </c>
      <c r="O11" s="26">
        <v>7.346064814814815E-2</v>
      </c>
      <c r="P11" s="26">
        <v>2.9016203703703704E-2</v>
      </c>
      <c r="Q11" s="27">
        <f t="shared" si="1"/>
        <v>1.7206825076528164E-2</v>
      </c>
      <c r="R11" s="28">
        <f t="shared" si="2"/>
        <v>0.79595238095238086</v>
      </c>
      <c r="S11" s="29">
        <f t="shared" si="0"/>
        <v>0.96361111111111097</v>
      </c>
      <c r="T11" s="30"/>
      <c r="U11" s="30"/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2" t="s">
        <v>77</v>
      </c>
      <c r="AB11" s="32" t="s">
        <v>34</v>
      </c>
      <c r="AC11" s="33" t="s">
        <v>35</v>
      </c>
      <c r="AD11" s="33"/>
      <c r="AE11" s="34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 s="35"/>
      <c r="EB11" s="35"/>
      <c r="EC11" s="35"/>
      <c r="ED11" s="35"/>
      <c r="EE11" s="35"/>
      <c r="EF11" s="35"/>
      <c r="EG11" s="35"/>
      <c r="EH11" s="35"/>
    </row>
    <row r="12" spans="1:138" s="36" customFormat="1" ht="62.25" thickBot="1">
      <c r="A12"/>
      <c r="B12" s="22" t="s">
        <v>51</v>
      </c>
      <c r="C12" s="23" t="s">
        <v>50</v>
      </c>
      <c r="D12" s="22" t="s">
        <v>72</v>
      </c>
      <c r="E12" s="24">
        <v>241</v>
      </c>
      <c r="F12" s="24">
        <v>223</v>
      </c>
      <c r="G12" s="37">
        <f t="shared" si="3"/>
        <v>0.92531120331950212</v>
      </c>
      <c r="H12" s="14">
        <v>5.9298174966802399</v>
      </c>
      <c r="I12" s="14">
        <v>454</v>
      </c>
      <c r="J12" s="26">
        <v>1.75</v>
      </c>
      <c r="K12" s="26"/>
      <c r="L12" s="26">
        <v>1.5632523148148147</v>
      </c>
      <c r="M12" s="26">
        <v>1.133576388888889</v>
      </c>
      <c r="N12" s="26">
        <v>1.1458333333333333E-3</v>
      </c>
      <c r="O12" s="26">
        <v>8.8298611111111119E-2</v>
      </c>
      <c r="P12" s="26">
        <v>8.726851851851852E-3</v>
      </c>
      <c r="Q12" s="27">
        <f t="shared" si="1"/>
        <v>5.5824973161070603E-3</v>
      </c>
      <c r="R12" s="28">
        <f t="shared" si="2"/>
        <v>0.69886904761904767</v>
      </c>
      <c r="S12" s="29">
        <f t="shared" si="0"/>
        <v>0.89328703703703705</v>
      </c>
      <c r="T12" s="30"/>
      <c r="U12" s="30"/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8" t="s">
        <v>81</v>
      </c>
      <c r="AB12" s="38" t="s">
        <v>82</v>
      </c>
      <c r="AC12" s="33" t="s">
        <v>35</v>
      </c>
      <c r="AD12" s="33"/>
      <c r="AE12" s="34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 s="35"/>
      <c r="EB12" s="35"/>
      <c r="EC12" s="35"/>
      <c r="ED12" s="35"/>
      <c r="EE12" s="35"/>
      <c r="EF12" s="35"/>
      <c r="EG12" s="35"/>
      <c r="EH12" s="35"/>
    </row>
    <row r="13" spans="1:138" s="36" customFormat="1" ht="62.25" thickBot="1">
      <c r="A13"/>
      <c r="B13" s="22" t="s">
        <v>52</v>
      </c>
      <c r="C13" s="23" t="s">
        <v>53</v>
      </c>
      <c r="D13" s="22" t="s">
        <v>69</v>
      </c>
      <c r="E13" s="24">
        <v>318</v>
      </c>
      <c r="F13" s="24">
        <v>318</v>
      </c>
      <c r="G13" s="37">
        <f>F13/E13</f>
        <v>1</v>
      </c>
      <c r="H13" s="14">
        <v>12.427669989104892</v>
      </c>
      <c r="I13" s="14">
        <v>330.5</v>
      </c>
      <c r="J13" s="26">
        <v>1.75</v>
      </c>
      <c r="K13" s="26"/>
      <c r="L13" s="26">
        <v>1.5502777777777776</v>
      </c>
      <c r="M13" s="26">
        <v>1.1268171296296297</v>
      </c>
      <c r="N13" s="26">
        <v>1.1574074074074073E-5</v>
      </c>
      <c r="O13" s="26">
        <v>0.12016203703703704</v>
      </c>
      <c r="P13" s="26">
        <v>3.2986111111111111E-3</v>
      </c>
      <c r="Q13" s="27">
        <f t="shared" si="1"/>
        <v>2.1277548826375203E-3</v>
      </c>
      <c r="R13" s="28">
        <f t="shared" si="2"/>
        <v>0.71256613756613763</v>
      </c>
      <c r="S13" s="29">
        <f t="shared" si="0"/>
        <v>0.88587301587301581</v>
      </c>
      <c r="T13" s="30"/>
      <c r="U13" s="30"/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2" t="s">
        <v>33</v>
      </c>
      <c r="AB13" s="32" t="s">
        <v>34</v>
      </c>
      <c r="AC13" s="33" t="s">
        <v>35</v>
      </c>
      <c r="AD13" s="33"/>
      <c r="AE13" s="34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 s="35"/>
      <c r="EB13" s="35"/>
      <c r="EC13" s="35"/>
      <c r="ED13" s="35"/>
      <c r="EE13" s="35"/>
      <c r="EF13" s="35"/>
      <c r="EG13" s="35"/>
      <c r="EH13" s="35"/>
    </row>
    <row r="14" spans="1:138" s="36" customFormat="1" ht="62.25" thickBot="1">
      <c r="A14"/>
      <c r="B14" s="22" t="s">
        <v>38</v>
      </c>
      <c r="C14" s="23" t="s">
        <v>54</v>
      </c>
      <c r="D14" s="22" t="s">
        <v>73</v>
      </c>
      <c r="E14" s="24">
        <v>245</v>
      </c>
      <c r="F14" s="24">
        <v>245</v>
      </c>
      <c r="G14" s="37">
        <f t="shared" si="3"/>
        <v>1</v>
      </c>
      <c r="H14" s="14">
        <v>7.8513743359722366</v>
      </c>
      <c r="I14" s="14">
        <v>487.00000000000011</v>
      </c>
      <c r="J14" s="26">
        <v>1.75</v>
      </c>
      <c r="K14" s="26"/>
      <c r="L14" s="26">
        <v>1.6047685185185185</v>
      </c>
      <c r="M14" s="26">
        <v>0.95952546296296304</v>
      </c>
      <c r="N14" s="26">
        <v>0.28028935185185189</v>
      </c>
      <c r="O14" s="26">
        <v>0.1706134259259259</v>
      </c>
      <c r="P14" s="26">
        <v>1.3576388888888888E-2</v>
      </c>
      <c r="Q14" s="27">
        <f t="shared" si="1"/>
        <v>8.4600294261893069E-3</v>
      </c>
      <c r="R14" s="28">
        <f t="shared" si="2"/>
        <v>0.80595899470899468</v>
      </c>
      <c r="S14" s="29">
        <f t="shared" si="0"/>
        <v>0.91701058201058205</v>
      </c>
      <c r="T14" s="30">
        <v>0.71</v>
      </c>
      <c r="U14" s="30">
        <v>7.0000000000000007E-2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8" t="s">
        <v>78</v>
      </c>
      <c r="AB14" s="38" t="s">
        <v>79</v>
      </c>
      <c r="AC14" s="33" t="s">
        <v>35</v>
      </c>
      <c r="AD14" s="33"/>
      <c r="AE14" s="3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 s="35"/>
      <c r="EB14" s="35"/>
      <c r="EC14" s="35"/>
      <c r="ED14" s="35"/>
      <c r="EE14" s="35"/>
      <c r="EF14" s="35"/>
      <c r="EG14" s="35"/>
      <c r="EH14" s="35"/>
    </row>
    <row r="15" spans="1:138" s="36" customFormat="1" ht="62.25" thickBot="1">
      <c r="A15"/>
      <c r="B15" s="22" t="s">
        <v>55</v>
      </c>
      <c r="C15" s="23" t="s">
        <v>56</v>
      </c>
      <c r="D15" s="22" t="s">
        <v>68</v>
      </c>
      <c r="E15" s="24">
        <v>355</v>
      </c>
      <c r="F15" s="24">
        <v>352</v>
      </c>
      <c r="G15" s="37">
        <f t="shared" si="3"/>
        <v>0.9915492957746479</v>
      </c>
      <c r="H15" s="14">
        <v>9.3233302189736662</v>
      </c>
      <c r="I15" s="14">
        <v>299</v>
      </c>
      <c r="J15" s="26">
        <v>1.4583333333333333</v>
      </c>
      <c r="K15" s="26"/>
      <c r="L15" s="26">
        <v>1.4590393518518519</v>
      </c>
      <c r="M15" s="26">
        <v>1.2110185185185185</v>
      </c>
      <c r="N15" s="26">
        <v>3.8773148148148148E-3</v>
      </c>
      <c r="O15" s="26">
        <v>5.2986111111111116E-2</v>
      </c>
      <c r="P15" s="26">
        <v>9.3171296296296301E-3</v>
      </c>
      <c r="Q15" s="27">
        <f t="shared" si="1"/>
        <v>6.3857973520755826E-3</v>
      </c>
      <c r="R15" s="28">
        <f t="shared" si="2"/>
        <v>0.86940476190476201</v>
      </c>
      <c r="S15" s="29">
        <f t="shared" si="0"/>
        <v>1.0004841269841271</v>
      </c>
      <c r="T15" s="30">
        <v>0.93</v>
      </c>
      <c r="U15" s="30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2" t="s">
        <v>77</v>
      </c>
      <c r="AB15" s="32" t="s">
        <v>34</v>
      </c>
      <c r="AC15" s="33" t="s">
        <v>35</v>
      </c>
      <c r="AD15" s="33"/>
      <c r="AE15" s="34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 s="35"/>
      <c r="EB15" s="35"/>
      <c r="EC15" s="35"/>
      <c r="ED15" s="35"/>
      <c r="EE15" s="35"/>
      <c r="EF15" s="35"/>
      <c r="EG15" s="35"/>
      <c r="EH15" s="35"/>
    </row>
    <row r="16" spans="1:138" s="36" customFormat="1" ht="62.25" thickBot="1">
      <c r="A16"/>
      <c r="B16" s="22" t="s">
        <v>57</v>
      </c>
      <c r="C16" s="23" t="s">
        <v>58</v>
      </c>
      <c r="D16" s="22" t="s">
        <v>75</v>
      </c>
      <c r="E16" s="24">
        <v>409</v>
      </c>
      <c r="F16" s="24">
        <v>395</v>
      </c>
      <c r="G16" s="37">
        <f t="shared" si="3"/>
        <v>0.96577017114914421</v>
      </c>
      <c r="H16" s="14">
        <v>7.0285304716328678</v>
      </c>
      <c r="I16" s="14">
        <v>382.99999999999994</v>
      </c>
      <c r="J16" s="26">
        <v>2.5</v>
      </c>
      <c r="K16" s="26"/>
      <c r="L16" s="26">
        <v>2.522847222222222</v>
      </c>
      <c r="M16" s="26">
        <v>1.586875</v>
      </c>
      <c r="N16" s="26">
        <v>0.16605324074074074</v>
      </c>
      <c r="O16" s="26">
        <v>9.2141203703703697E-2</v>
      </c>
      <c r="P16" s="26">
        <v>9.0972222222222218E-3</v>
      </c>
      <c r="Q16" s="27">
        <f t="shared" si="1"/>
        <v>3.6059346527567509E-3</v>
      </c>
      <c r="R16" s="28">
        <f t="shared" si="2"/>
        <v>0.73802777777777773</v>
      </c>
      <c r="S16" s="29">
        <f t="shared" si="0"/>
        <v>1.0091388888888888</v>
      </c>
      <c r="T16" s="30"/>
      <c r="U16" s="30"/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2" t="s">
        <v>77</v>
      </c>
      <c r="AB16" s="32" t="s">
        <v>34</v>
      </c>
      <c r="AC16" s="33" t="s">
        <v>35</v>
      </c>
      <c r="AD16" s="33"/>
      <c r="AE16" s="34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 s="35"/>
      <c r="EB16" s="35"/>
      <c r="EC16" s="35"/>
      <c r="ED16" s="35"/>
      <c r="EE16" s="35"/>
      <c r="EF16" s="35"/>
      <c r="EG16" s="35"/>
      <c r="EH16" s="35"/>
    </row>
    <row r="17" spans="1:138" s="36" customFormat="1" ht="62.25" thickBot="1">
      <c r="A17"/>
      <c r="B17" s="22" t="s">
        <v>59</v>
      </c>
      <c r="C17" s="23" t="s">
        <v>60</v>
      </c>
      <c r="D17" s="22" t="s">
        <v>74</v>
      </c>
      <c r="E17" s="24">
        <v>328</v>
      </c>
      <c r="F17" s="24">
        <v>317</v>
      </c>
      <c r="G17" s="37">
        <f t="shared" si="3"/>
        <v>0.96646341463414631</v>
      </c>
      <c r="H17" s="14">
        <v>7.5738127006136668</v>
      </c>
      <c r="I17" s="14">
        <v>412.00000000000006</v>
      </c>
      <c r="J17" s="26">
        <v>1.75</v>
      </c>
      <c r="K17" s="26"/>
      <c r="L17" s="26">
        <v>1.7699768518518519</v>
      </c>
      <c r="M17" s="26">
        <v>1.5560069444444442</v>
      </c>
      <c r="N17" s="26">
        <v>0</v>
      </c>
      <c r="O17" s="26">
        <v>2.4085648148148148E-2</v>
      </c>
      <c r="P17" s="26">
        <v>7.2337962962962963E-3</v>
      </c>
      <c r="Q17" s="27">
        <f t="shared" si="1"/>
        <v>4.0869440121365889E-3</v>
      </c>
      <c r="R17" s="28">
        <f t="shared" si="2"/>
        <v>0.90291005291005277</v>
      </c>
      <c r="S17" s="29">
        <f t="shared" si="0"/>
        <v>1.0114153439153439</v>
      </c>
      <c r="T17" s="30"/>
      <c r="U17" s="30"/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2" t="s">
        <v>77</v>
      </c>
      <c r="AB17" s="32" t="s">
        <v>34</v>
      </c>
      <c r="AC17" s="33" t="s">
        <v>35</v>
      </c>
      <c r="AD17" s="33"/>
      <c r="AE17" s="34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 s="35"/>
      <c r="EB17" s="35"/>
      <c r="EC17" s="35"/>
      <c r="ED17" s="35"/>
      <c r="EE17" s="35"/>
      <c r="EF17" s="35"/>
      <c r="EG17" s="35"/>
      <c r="EH17" s="35"/>
    </row>
    <row r="18" spans="1:138" s="47" customFormat="1" ht="60.75" thickBot="1">
      <c r="A18"/>
      <c r="B18" s="22" t="s">
        <v>40</v>
      </c>
      <c r="C18" s="39"/>
      <c r="D18" s="40"/>
      <c r="E18" s="41">
        <f>SUM(E5:E17)</f>
        <v>3582</v>
      </c>
      <c r="F18" s="41">
        <f>SUM(F5:F17)</f>
        <v>3380</v>
      </c>
      <c r="G18" s="42" t="e">
        <f>AVERAGE(G5:G17)</f>
        <v>#DIV/0!</v>
      </c>
      <c r="H18" s="41">
        <f>AVERAGE(H5:H17)</f>
        <v>8.3913361350172888</v>
      </c>
      <c r="I18" s="41">
        <f>AVERAGE(I5:I17)</f>
        <v>395.5</v>
      </c>
      <c r="J18" s="43">
        <f>SUM(J5:J17)</f>
        <v>21.166666666666664</v>
      </c>
      <c r="K18" s="43">
        <f t="shared" ref="K18:P18" si="4">SUM(K5:K17)</f>
        <v>0</v>
      </c>
      <c r="L18" s="43">
        <f t="shared" si="4"/>
        <v>20.072974537037037</v>
      </c>
      <c r="M18" s="43">
        <f t="shared" si="4"/>
        <v>13.95142361111111</v>
      </c>
      <c r="N18" s="43">
        <f t="shared" si="4"/>
        <v>0.94839120370370367</v>
      </c>
      <c r="O18" s="43">
        <f t="shared" si="4"/>
        <v>1.4087268518518521</v>
      </c>
      <c r="P18" s="43">
        <f t="shared" si="4"/>
        <v>0.14614583333333334</v>
      </c>
      <c r="Q18" s="27" t="e">
        <f>AVERAGE(Q4:Q17)</f>
        <v>#DIV/0!</v>
      </c>
      <c r="R18" s="27" t="e">
        <f>AVERAGE(R4:R17)</f>
        <v>#DIV/0!</v>
      </c>
      <c r="S18" s="27" t="e">
        <f>AVERAGE(S4:S17)</f>
        <v>#DIV/0!</v>
      </c>
      <c r="T18" s="44">
        <v>0.85</v>
      </c>
      <c r="U18" s="44"/>
      <c r="V18" s="45">
        <f>SUM(V5:V17)</f>
        <v>0</v>
      </c>
      <c r="W18" s="45">
        <f>SUM(W5:W17)</f>
        <v>0</v>
      </c>
      <c r="X18" s="45">
        <f>SUM(X5:X17)</f>
        <v>0</v>
      </c>
      <c r="Y18" s="45">
        <f>SUM(Y5:Y17)</f>
        <v>1</v>
      </c>
      <c r="Z18" s="45">
        <f>SUM(Z5:Z17)</f>
        <v>0</v>
      </c>
      <c r="AA18" s="1"/>
      <c r="AB18" s="1"/>
      <c r="AC18" s="1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 s="46"/>
      <c r="EB18" s="46"/>
      <c r="EC18" s="46"/>
      <c r="ED18" s="46"/>
      <c r="EE18" s="46"/>
      <c r="EF18" s="46"/>
      <c r="EG18" s="46"/>
      <c r="EH18" s="46"/>
    </row>
    <row r="19" spans="1:138" ht="45">
      <c r="L19" s="26"/>
    </row>
    <row r="20" spans="1:138">
      <c r="B20" s="49"/>
      <c r="C20" s="50"/>
      <c r="D20" s="50"/>
      <c r="E20" s="50"/>
    </row>
    <row r="21" spans="1:138">
      <c r="B21" s="49"/>
      <c r="C21" s="50"/>
      <c r="D21" s="50"/>
      <c r="E21" s="50"/>
    </row>
    <row r="22" spans="1:138">
      <c r="B22" s="49"/>
      <c r="C22" s="50"/>
      <c r="D22" s="50"/>
      <c r="E22" s="50"/>
    </row>
    <row r="23" spans="1:138">
      <c r="B23" s="49"/>
      <c r="C23" s="50"/>
      <c r="D23" s="50"/>
      <c r="E23" s="50"/>
    </row>
    <row r="24" spans="1:138">
      <c r="B24" s="49"/>
      <c r="C24" s="50"/>
      <c r="D24" s="50"/>
      <c r="E24" s="50"/>
    </row>
    <row r="25" spans="1:138">
      <c r="B25" s="49"/>
      <c r="C25" s="50"/>
      <c r="D25" s="50"/>
      <c r="E25" s="50"/>
    </row>
    <row r="26" spans="1:138">
      <c r="B26" s="49"/>
      <c r="C26" s="50"/>
      <c r="D26" s="50"/>
      <c r="E26" s="50"/>
    </row>
    <row r="27" spans="1:138">
      <c r="B27" s="49"/>
      <c r="C27" s="50"/>
      <c r="D27" s="50"/>
      <c r="E27" s="50"/>
    </row>
    <row r="28" spans="1:138">
      <c r="B28" s="49"/>
      <c r="C28" s="50"/>
      <c r="D28" s="50"/>
      <c r="E28" s="50"/>
    </row>
    <row r="29" spans="1:138">
      <c r="B29" s="49"/>
      <c r="C29" s="50"/>
      <c r="D29" s="50"/>
      <c r="E29" s="50"/>
    </row>
    <row r="30" spans="1:138">
      <c r="B30" s="49"/>
      <c r="C30" s="50"/>
      <c r="D30" s="50"/>
      <c r="E30" s="50"/>
    </row>
    <row r="31" spans="1:138">
      <c r="B31" s="49"/>
      <c r="C31" s="50"/>
      <c r="D31" s="50"/>
      <c r="E31" s="50"/>
    </row>
  </sheetData>
  <mergeCells count="4">
    <mergeCell ref="B1:V2"/>
    <mergeCell ref="T3:U3"/>
    <mergeCell ref="AA3:AE3"/>
    <mergeCell ref="B4:F4"/>
  </mergeCells>
  <conditionalFormatting sqref="G9:G17">
    <cfRule type="cellIs" dxfId="45" priority="27" operator="lessThan">
      <formula>0.95</formula>
    </cfRule>
  </conditionalFormatting>
  <conditionalFormatting sqref="Q18:S18 R5:R7 R9:R17">
    <cfRule type="cellIs" dxfId="44" priority="28" stopIfTrue="1" operator="greaterThan">
      <formula>0.00196759259259259</formula>
    </cfRule>
  </conditionalFormatting>
  <conditionalFormatting sqref="Q18:S18">
    <cfRule type="cellIs" dxfId="43" priority="29" operator="greaterThan">
      <formula>155</formula>
    </cfRule>
  </conditionalFormatting>
  <conditionalFormatting sqref="T6:T7 T9:T17">
    <cfRule type="cellIs" dxfId="42" priority="30" operator="lessThan">
      <formula>0.85</formula>
    </cfRule>
  </conditionalFormatting>
  <conditionalFormatting sqref="T6:T7 T9:T13">
    <cfRule type="cellIs" dxfId="41" priority="31" operator="greaterThan">
      <formula>0.8499</formula>
    </cfRule>
  </conditionalFormatting>
  <conditionalFormatting sqref="U6:U7 U9:U13">
    <cfRule type="cellIs" dxfId="40" priority="32" operator="lessThan">
      <formula>0.02</formula>
    </cfRule>
  </conditionalFormatting>
  <conditionalFormatting sqref="G7">
    <cfRule type="cellIs" dxfId="39" priority="44" operator="lessThan">
      <formula>0.95</formula>
    </cfRule>
  </conditionalFormatting>
  <conditionalFormatting sqref="G4">
    <cfRule type="cellIs" dxfId="38" priority="46" operator="lessThan">
      <formula>1</formula>
    </cfRule>
  </conditionalFormatting>
  <conditionalFormatting sqref="G5:G6">
    <cfRule type="cellIs" dxfId="37" priority="45" operator="lessThan">
      <formula>0.95</formula>
    </cfRule>
  </conditionalFormatting>
  <conditionalFormatting sqref="H3:I3">
    <cfRule type="cellIs" dxfId="36" priority="43" operator="lessThan">
      <formula>18</formula>
    </cfRule>
  </conditionalFormatting>
  <conditionalFormatting sqref="T18">
    <cfRule type="cellIs" dxfId="35" priority="42" operator="lessThan">
      <formula>0.85</formula>
    </cfRule>
  </conditionalFormatting>
  <conditionalFormatting sqref="T14:T18">
    <cfRule type="cellIs" dxfId="34" priority="39" operator="greaterThan">
      <formula>0.8499</formula>
    </cfRule>
    <cfRule type="cellIs" dxfId="33" priority="40" operator="greaterThan">
      <formula>0.85</formula>
    </cfRule>
    <cfRule type="cellIs" dxfId="32" priority="41" operator="greaterThan">
      <formula>0.85</formula>
    </cfRule>
  </conditionalFormatting>
  <conditionalFormatting sqref="U14:U18">
    <cfRule type="cellIs" dxfId="31" priority="35" operator="lessThan">
      <formula>0.02</formula>
    </cfRule>
    <cfRule type="cellIs" dxfId="30" priority="36" operator="greaterThan">
      <formula>0.02</formula>
    </cfRule>
    <cfRule type="cellIs" dxfId="29" priority="37" operator="lessThan">
      <formula>"1.99%"</formula>
    </cfRule>
    <cfRule type="cellIs" dxfId="28" priority="38" operator="greaterThan">
      <formula>0.02</formula>
    </cfRule>
  </conditionalFormatting>
  <conditionalFormatting sqref="G14">
    <cfRule type="cellIs" dxfId="27" priority="33" operator="lessThan">
      <formula>0.95</formula>
    </cfRule>
  </conditionalFormatting>
  <conditionalFormatting sqref="G15:G17">
    <cfRule type="cellIs" dxfId="26" priority="34" operator="lessThan">
      <formula>0.95</formula>
    </cfRule>
  </conditionalFormatting>
  <conditionalFormatting sqref="T5">
    <cfRule type="cellIs" dxfId="25" priority="24" operator="lessThan">
      <formula>0.85</formula>
    </cfRule>
  </conditionalFormatting>
  <conditionalFormatting sqref="T5">
    <cfRule type="cellIs" dxfId="24" priority="25" operator="greaterThan">
      <formula>0.8499</formula>
    </cfRule>
  </conditionalFormatting>
  <conditionalFormatting sqref="U5">
    <cfRule type="cellIs" dxfId="23" priority="26" operator="lessThan">
      <formula>0.02</formula>
    </cfRule>
  </conditionalFormatting>
  <conditionalFormatting sqref="Q18:S18">
    <cfRule type="cellIs" dxfId="22" priority="23" operator="greaterThan">
      <formula>0.1</formula>
    </cfRule>
  </conditionalFormatting>
  <conditionalFormatting sqref="R5:R7 R9:R17">
    <cfRule type="cellIs" dxfId="21" priority="20" operator="greaterThan">
      <formula>155</formula>
    </cfRule>
    <cfRule type="cellIs" dxfId="20" priority="21" operator="greaterThan">
      <formula>0.00179398148148148</formula>
    </cfRule>
    <cfRule type="cellIs" dxfId="19" priority="22" operator="greaterThan">
      <formula>#REF!</formula>
    </cfRule>
  </conditionalFormatting>
  <conditionalFormatting sqref="R5:R7 R9:R17">
    <cfRule type="cellIs" dxfId="18" priority="19" operator="lessThan">
      <formula>0.8</formula>
    </cfRule>
  </conditionalFormatting>
  <conditionalFormatting sqref="V5:Z17">
    <cfRule type="cellIs" dxfId="17" priority="17" stopIfTrue="1" operator="greaterThan">
      <formula>0.00196759259259259</formula>
    </cfRule>
  </conditionalFormatting>
  <conditionalFormatting sqref="V5:Z17">
    <cfRule type="cellIs" dxfId="16" priority="18" operator="greaterThan">
      <formula>155</formula>
    </cfRule>
  </conditionalFormatting>
  <conditionalFormatting sqref="R8">
    <cfRule type="cellIs" dxfId="15" priority="13" stopIfTrue="1" operator="greaterThan">
      <formula>0.00196759259259259</formula>
    </cfRule>
  </conditionalFormatting>
  <conditionalFormatting sqref="T8">
    <cfRule type="cellIs" dxfId="14" priority="14" operator="lessThan">
      <formula>0.85</formula>
    </cfRule>
  </conditionalFormatting>
  <conditionalFormatting sqref="T8">
    <cfRule type="cellIs" dxfId="13" priority="15" operator="greaterThan">
      <formula>0.8499</formula>
    </cfRule>
  </conditionalFormatting>
  <conditionalFormatting sqref="U8">
    <cfRule type="cellIs" dxfId="12" priority="16" operator="lessThan">
      <formula>0.02</formula>
    </cfRule>
  </conditionalFormatting>
  <conditionalFormatting sqref="R8">
    <cfRule type="cellIs" dxfId="11" priority="10" operator="greaterThan">
      <formula>155</formula>
    </cfRule>
    <cfRule type="cellIs" dxfId="10" priority="11" operator="greaterThan">
      <formula>0.00179398148148148</formula>
    </cfRule>
    <cfRule type="cellIs" dxfId="9" priority="12" operator="greaterThan">
      <formula>#REF!</formula>
    </cfRule>
  </conditionalFormatting>
  <conditionalFormatting sqref="R8">
    <cfRule type="cellIs" dxfId="8" priority="9" operator="lessThan">
      <formula>0.8</formula>
    </cfRule>
  </conditionalFormatting>
  <conditionalFormatting sqref="G8">
    <cfRule type="cellIs" dxfId="7" priority="8" operator="lessThan">
      <formula>0.95</formula>
    </cfRule>
  </conditionalFormatting>
  <conditionalFormatting sqref="G13">
    <cfRule type="cellIs" dxfId="6" priority="7" operator="lessThan">
      <formula>0.95</formula>
    </cfRule>
  </conditionalFormatting>
  <conditionalFormatting sqref="Q5:Q17">
    <cfRule type="cellIs" dxfId="5" priority="5" stopIfTrue="1" operator="greaterThan">
      <formula>0.00196759259259259</formula>
    </cfRule>
  </conditionalFormatting>
  <conditionalFormatting sqref="Q5:Q17">
    <cfRule type="cellIs" dxfId="4" priority="6" operator="greaterThan">
      <formula>155</formula>
    </cfRule>
  </conditionalFormatting>
  <conditionalFormatting sqref="Q5:Q17">
    <cfRule type="cellIs" dxfId="3" priority="4" operator="greaterThan">
      <formula>0.1</formula>
    </cfRule>
  </conditionalFormatting>
  <conditionalFormatting sqref="H5:H17">
    <cfRule type="cellIs" dxfId="2" priority="3" operator="greaterThan">
      <formula>5</formula>
    </cfRule>
  </conditionalFormatting>
  <conditionalFormatting sqref="I5:I17">
    <cfRule type="cellIs" dxfId="1" priority="1" operator="lessThan">
      <formula>430</formula>
    </cfRule>
    <cfRule type="cellIs" dxfId="0" priority="2" operator="greaterThan">
      <formula>430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TOOLY</dc:creator>
  <cp:lastModifiedBy>TOOLY</cp:lastModifiedBy>
  <dcterms:created xsi:type="dcterms:W3CDTF">2023-05-09T09:30:25Z</dcterms:created>
  <dcterms:modified xsi:type="dcterms:W3CDTF">2023-09-04T11:59:47Z</dcterms:modified>
</cp:coreProperties>
</file>