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fec\Documents\GitHub\Ingeco\Docs\"/>
    </mc:Choice>
  </mc:AlternateContent>
  <bookViews>
    <workbookView xWindow="0" yWindow="0" windowWidth="20490" windowHeight="7650" activeTab="5"/>
  </bookViews>
  <sheets>
    <sheet name="Grupo 10-Carbonell-Martinez-T1" sheetId="1" r:id="rId1"/>
    <sheet name="1" sheetId="2" r:id="rId2"/>
    <sheet name="3" sheetId="3" r:id="rId3"/>
    <sheet name="4" sheetId="4" r:id="rId4"/>
    <sheet name="5" sheetId="5" r:id="rId5"/>
    <sheet name="7"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6" l="1"/>
  <c r="D24" i="6"/>
  <c r="D39" i="5" l="1"/>
  <c r="D38" i="5"/>
  <c r="C39" i="5"/>
  <c r="C38" i="5"/>
  <c r="H23" i="5"/>
  <c r="D14" i="5"/>
  <c r="D15" i="5" s="1"/>
  <c r="D16" i="5" s="1"/>
  <c r="D17" i="5" s="1"/>
  <c r="D18" i="5" s="1"/>
  <c r="D19" i="5" s="1"/>
  <c r="D20" i="5" s="1"/>
  <c r="D21" i="5" s="1"/>
  <c r="D22" i="5" s="1"/>
  <c r="D23" i="5" s="1"/>
  <c r="D24" i="5" s="1"/>
  <c r="D13" i="5"/>
  <c r="C40" i="5" l="1"/>
  <c r="D40" i="5" s="1"/>
  <c r="G10" i="4"/>
  <c r="G11" i="4" s="1"/>
  <c r="G12" i="4" s="1"/>
  <c r="G13" i="4" s="1"/>
  <c r="G14" i="4" s="1"/>
  <c r="G15" i="4" s="1"/>
  <c r="G16" i="4" s="1"/>
  <c r="G17" i="4" s="1"/>
  <c r="G18" i="4" s="1"/>
  <c r="G19" i="4" s="1"/>
  <c r="G20" i="4" s="1"/>
  <c r="G21" i="4" s="1"/>
  <c r="G22" i="4" s="1"/>
  <c r="G23" i="4" s="1"/>
  <c r="G24" i="4" s="1"/>
  <c r="G25" i="4" s="1"/>
  <c r="G26" i="4" s="1"/>
  <c r="G27" i="4" s="1"/>
  <c r="G28" i="4" s="1"/>
  <c r="G29" i="4" s="1"/>
  <c r="G30" i="4" s="1"/>
  <c r="G31" i="4" s="1"/>
  <c r="G32" i="4" s="1"/>
  <c r="G33" i="4" s="1"/>
  <c r="G34" i="4" s="1"/>
  <c r="G35" i="4" s="1"/>
  <c r="G36" i="4" s="1"/>
  <c r="G37" i="4" s="1"/>
  <c r="G38" i="4" s="1"/>
  <c r="C41" i="5" l="1"/>
  <c r="D41" i="5" s="1"/>
  <c r="D10" i="4"/>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10" i="3"/>
  <c r="D11" i="3"/>
  <c r="D12" i="3"/>
  <c r="D13" i="3"/>
  <c r="D14" i="3"/>
  <c r="D9" i="3"/>
  <c r="D37" i="2"/>
  <c r="C41" i="2" s="1"/>
  <c r="C42" i="2" s="1"/>
  <c r="C43" i="2" s="1"/>
  <c r="C44" i="2" s="1"/>
  <c r="C45" i="2" s="1"/>
  <c r="C46" i="2" s="1"/>
  <c r="C47" i="2" s="1"/>
  <c r="C48" i="2" s="1"/>
  <c r="C49" i="2" s="1"/>
  <c r="C50" i="2" s="1"/>
  <c r="C51" i="2" s="1"/>
  <c r="C52" i="2" s="1"/>
  <c r="C53" i="2" s="1"/>
  <c r="C54" i="2" s="1"/>
  <c r="C55" i="2" s="1"/>
  <c r="C56" i="2" s="1"/>
  <c r="C57" i="2" s="1"/>
  <c r="C58" i="2" s="1"/>
  <c r="C59" i="2" s="1"/>
  <c r="D11" i="2"/>
  <c r="D12" i="2" s="1"/>
  <c r="D13" i="2" s="1"/>
  <c r="D14" i="2" s="1"/>
  <c r="D15" i="2" s="1"/>
  <c r="D16" i="2" s="1"/>
  <c r="D17" i="2" s="1"/>
  <c r="D18" i="2" s="1"/>
  <c r="D19" i="2" s="1"/>
  <c r="D20" i="2" s="1"/>
  <c r="D21" i="2" s="1"/>
  <c r="D22" i="2" s="1"/>
  <c r="D23" i="2" s="1"/>
  <c r="D24" i="2" s="1"/>
  <c r="D25" i="2" s="1"/>
  <c r="D26" i="2" s="1"/>
  <c r="D27" i="2" s="1"/>
  <c r="D28" i="2" s="1"/>
  <c r="D29" i="2" s="1"/>
  <c r="C42" i="5" l="1"/>
  <c r="D42" i="5"/>
  <c r="C43" i="5" l="1"/>
  <c r="D43" i="5" s="1"/>
  <c r="C44" i="5" l="1"/>
  <c r="D44" i="5" s="1"/>
  <c r="C45" i="5" l="1"/>
  <c r="D45" i="5" s="1"/>
  <c r="C46" i="5" l="1"/>
  <c r="D46" i="5" s="1"/>
  <c r="C47" i="5" l="1"/>
  <c r="D47" i="5" s="1"/>
  <c r="C48" i="5" l="1"/>
  <c r="D48" i="5" s="1"/>
  <c r="C49" i="5" l="1"/>
  <c r="D49" i="5" s="1"/>
</calcChain>
</file>

<file path=xl/sharedStrings.xml><?xml version="1.0" encoding="utf-8"?>
<sst xmlns="http://schemas.openxmlformats.org/spreadsheetml/2006/main" count="96" uniqueCount="71">
  <si>
    <t>Universidad Nacional de  Colombia</t>
  </si>
  <si>
    <t>Sede Bogota</t>
  </si>
  <si>
    <t xml:space="preserve">Facultad de ingenieria </t>
  </si>
  <si>
    <t>Ingenieria Economica</t>
  </si>
  <si>
    <t xml:space="preserve">Grupo 10 </t>
  </si>
  <si>
    <t>Maria Fernanda Carbonell Santos</t>
  </si>
  <si>
    <t xml:space="preserve">Daniela Martinez Mosquera </t>
  </si>
  <si>
    <t>Bogota, 2019</t>
  </si>
  <si>
    <t>1.</t>
  </si>
  <si>
    <t xml:space="preserve">Inflación </t>
  </si>
  <si>
    <t>Calcular cuanto costaria un bien hoy si en el año 2000 costaba 5000, por medio de las tazas de inflacion de cada año.</t>
  </si>
  <si>
    <t xml:space="preserve">a. calcularlo con los datos de inflación año a año. </t>
  </si>
  <si>
    <t>Año</t>
  </si>
  <si>
    <t>Inflación</t>
  </si>
  <si>
    <t>Valor</t>
  </si>
  <si>
    <t>Bibliografia</t>
  </si>
  <si>
    <t>*https://es.wikipedia.org/wiki/Anexo:Variaci%C3%B3n_de_la_inflaci%C3%B3n_de_Colombia_desde_1946</t>
  </si>
  <si>
    <t>Valor de la inflación para el año 2019 es el mismo que para el año</t>
  </si>
  <si>
    <t>Presente (2000):</t>
  </si>
  <si>
    <t>Ecuación usada:</t>
  </si>
  <si>
    <t>Como la inflación no es constante , se expresa la ecuacion de la siguiente manera:</t>
  </si>
  <si>
    <t>Valor futuro de 5000 en el 2019</t>
  </si>
  <si>
    <t>Valor futuro de 5000 después de un año</t>
  </si>
  <si>
    <t>…</t>
  </si>
  <si>
    <t xml:space="preserve">El bien costaria hoy 12.691 teniendo en cuenta que la inflación no es constante </t>
  </si>
  <si>
    <t>Inflación promedio:</t>
  </si>
  <si>
    <t>Donde "inflación" hace referencia a la inflación promedio.</t>
  </si>
  <si>
    <t>b. Calcularlo suponiendo que la inflacion es constante.</t>
  </si>
  <si>
    <t>5.04%</t>
  </si>
  <si>
    <t>3.</t>
  </si>
  <si>
    <t xml:space="preserve">¿Cuánto hubiera valido un carro hace 5 años, que hoy vale 3000000, si la inflación promedio fue de 5%? </t>
  </si>
  <si>
    <t xml:space="preserve">Inflación: </t>
  </si>
  <si>
    <t>N</t>
  </si>
  <si>
    <t>Futuro:</t>
  </si>
  <si>
    <t>4.</t>
  </si>
  <si>
    <t>Evalúe cuánto fue el valor monetario de 1'000.000 de pesos de hoy en el año 1990.Evalúe cuánto es el valor monetario de 1'000.000 de pesos de 1990,hoy.</t>
  </si>
  <si>
    <t xml:space="preserve">Año </t>
  </si>
  <si>
    <t>Presente(1990):</t>
  </si>
  <si>
    <t>Valor (1990 a 2019)</t>
  </si>
  <si>
    <t>valor (2019 a 1990)</t>
  </si>
  <si>
    <t xml:space="preserve">Ecuaciones usadas </t>
  </si>
  <si>
    <t>Futuro(2019):</t>
  </si>
  <si>
    <t>Valor de 1.000.000 hoy en 1990</t>
  </si>
  <si>
    <r>
      <t xml:space="preserve">Valor de 1.000.000 en 1990 </t>
    </r>
    <r>
      <rPr>
        <b/>
        <sz val="11"/>
        <color theme="1"/>
        <rFont val="Calibri"/>
        <family val="2"/>
        <scheme val="minor"/>
      </rPr>
      <t>hoy</t>
    </r>
  </si>
  <si>
    <t>a.¿Se mantiene el valor económico?</t>
  </si>
  <si>
    <t>b. ¿Qué implicaciones tiene esto en las decisiones financieras?</t>
  </si>
  <si>
    <t>c. ¿Qué implicaciones tiene esto en las decisiones económicas? De ejemplos.</t>
  </si>
  <si>
    <t>5.</t>
  </si>
  <si>
    <t xml:space="preserve">Una forma de financiamiento informal es el préstamo gota a gota. En el barrio, un tendero enfrenta problemas de liquidez y no puede pagar a sus proveedores. Para mantener los anaqueles surtidos él decide solicitar un préstamo con un gota a gota por $1’000.000. El acuerdo de pago estipula que el tendero debe pagar $50.000 pesos mensuales de interés al prestamista y puede devolver el principal completo cuando pueda. El principal se mantiene igual durante todo el compromiso financiero. Eso significa que, con las ganancias de invertir el principal, el tendero debe pagar los intereses y ahorrar para pagar el principal lo más rápido posible. El tendero logra pagar el principal en un año. </t>
  </si>
  <si>
    <t>Interes</t>
  </si>
  <si>
    <t xml:space="preserve">Capital </t>
  </si>
  <si>
    <t>Simple</t>
  </si>
  <si>
    <t>a. Calcule la tasa de interés mensual, y el costo de la deuda.</t>
  </si>
  <si>
    <t xml:space="preserve">Ecuacion usada: </t>
  </si>
  <si>
    <r>
      <t>b.</t>
    </r>
    <r>
      <rPr>
        <sz val="7"/>
        <color theme="1"/>
        <rFont val="Times New Roman"/>
        <family val="1"/>
      </rPr>
      <t xml:space="preserve">       </t>
    </r>
    <r>
      <rPr>
        <sz val="11"/>
        <color theme="1"/>
        <rFont val="Calibri"/>
        <family val="2"/>
        <scheme val="minor"/>
      </rPr>
      <t>Evalúe si el tendero debería tomar un préstamo con una entidad financiera formal enfocada en pequeños negocios por $3’000.000 al 1.53% de interés mensual durante un año.</t>
    </r>
  </si>
  <si>
    <t>Capital</t>
  </si>
  <si>
    <t>Tasa de interes:</t>
  </si>
  <si>
    <t>Compuesto</t>
  </si>
  <si>
    <t>Costo de deuda:</t>
  </si>
  <si>
    <t>8.</t>
  </si>
  <si>
    <t>Asumiendo una tasa de interés del 8% compuesto anualmente, responda las siguientes preguntas:</t>
  </si>
  <si>
    <t>a. ¿Cuánto dinero puede ser dado en préstamo ahora si $6.000 serán pagados al final de 5 años?</t>
  </si>
  <si>
    <t xml:space="preserve">Tasa de interes: </t>
  </si>
  <si>
    <t>Ecuacion usada:</t>
  </si>
  <si>
    <t xml:space="preserve">Dinero del prestamo: </t>
  </si>
  <si>
    <t>Valor futuro:</t>
  </si>
  <si>
    <t>Valor presente</t>
  </si>
  <si>
    <t>n:</t>
  </si>
  <si>
    <r>
      <t>b.</t>
    </r>
    <r>
      <rPr>
        <sz val="7"/>
        <color theme="1"/>
        <rFont val="Times New Roman"/>
        <family val="1"/>
      </rPr>
      <t xml:space="preserve">       </t>
    </r>
    <r>
      <rPr>
        <sz val="11"/>
        <color theme="1"/>
        <rFont val="Calibri"/>
        <family val="2"/>
        <scheme val="minor"/>
      </rPr>
      <t>¿Cuándo dinero será requerido en cuatro años para pagar un préstamo de $15.000 tomado ahora?</t>
    </r>
  </si>
  <si>
    <t>Valor presente:</t>
  </si>
  <si>
    <t>Valor requerido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</si>
</sst>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1" formatCode="_-* #,##0_-;\-* #,##0_-;_-* &quot;-&quot;_-;_-@_-"/>
  </numFmts>
  <fonts count="10" x14ac:knownFonts="1">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b/>
      <sz val="20"/>
      <color theme="1"/>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11"/>
      <name val="Calibri"/>
      <family val="2"/>
      <scheme val="minor"/>
    </font>
    <font>
      <sz val="7"/>
      <color theme="1"/>
      <name val="Times New Roman"/>
      <family val="1"/>
    </font>
  </fonts>
  <fills count="7">
    <fill>
      <patternFill patternType="none"/>
    </fill>
    <fill>
      <patternFill patternType="gray125"/>
    </fill>
    <fill>
      <patternFill patternType="solid">
        <fgColor theme="8"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4" tint="0.399975585192419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3">
    <xf numFmtId="0" fontId="0" fillId="0" borderId="0"/>
    <xf numFmtId="41" fontId="1" fillId="0" borderId="0" applyFont="0" applyFill="0" applyBorder="0" applyAlignment="0" applyProtection="0"/>
    <xf numFmtId="9" fontId="1" fillId="0" borderId="0" applyFont="0" applyFill="0" applyBorder="0" applyAlignment="0" applyProtection="0"/>
  </cellStyleXfs>
  <cellXfs count="69">
    <xf numFmtId="0" fontId="0" fillId="0" borderId="0" xfId="0"/>
    <xf numFmtId="0" fontId="6" fillId="0" borderId="0" xfId="0" applyFont="1" applyAlignment="1">
      <alignment horizontal="center" vertical="center"/>
    </xf>
    <xf numFmtId="0" fontId="6" fillId="0" borderId="0" xfId="0" applyFont="1" applyAlignment="1">
      <alignment horizontal="center"/>
    </xf>
    <xf numFmtId="0" fontId="6" fillId="0" borderId="0" xfId="0" applyFont="1" applyFill="1" applyAlignment="1">
      <alignment horizontal="center"/>
    </xf>
    <xf numFmtId="0" fontId="0" fillId="0" borderId="0" xfId="0" applyAlignment="1">
      <alignment horizontal="center"/>
    </xf>
    <xf numFmtId="0" fontId="0" fillId="2" borderId="0" xfId="0" applyFill="1" applyAlignment="1">
      <alignment horizontal="center"/>
    </xf>
    <xf numFmtId="0" fontId="5" fillId="0" borderId="0" xfId="0" applyFont="1" applyAlignment="1">
      <alignment horizontal="center"/>
    </xf>
    <xf numFmtId="0" fontId="3" fillId="0" borderId="0" xfId="0" applyFont="1"/>
    <xf numFmtId="0" fontId="2" fillId="0" borderId="0" xfId="0" applyFont="1" applyAlignment="1">
      <alignment horizontal="center"/>
    </xf>
    <xf numFmtId="10" fontId="0" fillId="0" borderId="0" xfId="0" applyNumberFormat="1" applyAlignment="1">
      <alignment horizontal="center"/>
    </xf>
    <xf numFmtId="0" fontId="2" fillId="0" borderId="1" xfId="0" applyFont="1" applyBorder="1" applyAlignment="1">
      <alignment horizontal="center"/>
    </xf>
    <xf numFmtId="0" fontId="0" fillId="0" borderId="1" xfId="0" applyBorder="1" applyAlignment="1">
      <alignment horizontal="center"/>
    </xf>
    <xf numFmtId="10" fontId="0" fillId="0" borderId="1" xfId="0" applyNumberFormat="1" applyBorder="1" applyAlignment="1">
      <alignment horizontal="center"/>
    </xf>
    <xf numFmtId="41" fontId="5" fillId="0" borderId="0" xfId="1" applyFont="1" applyAlignment="1">
      <alignment horizontal="center"/>
    </xf>
    <xf numFmtId="0" fontId="0" fillId="0" borderId="1" xfId="0" applyFill="1" applyBorder="1" applyAlignment="1">
      <alignment horizontal="center"/>
    </xf>
    <xf numFmtId="10" fontId="0" fillId="0" borderId="1" xfId="0" applyNumberFormat="1" applyBorder="1"/>
    <xf numFmtId="41" fontId="0" fillId="0" borderId="1" xfId="1" applyFont="1" applyBorder="1"/>
    <xf numFmtId="41" fontId="0" fillId="0" borderId="1" xfId="1" applyFont="1" applyBorder="1" applyAlignment="1">
      <alignment vertical="center"/>
    </xf>
    <xf numFmtId="41" fontId="0" fillId="3" borderId="1" xfId="1" applyFont="1" applyFill="1" applyBorder="1" applyAlignment="1">
      <alignment vertical="center"/>
    </xf>
    <xf numFmtId="0" fontId="0" fillId="0" borderId="0" xfId="0" applyFill="1" applyBorder="1" applyAlignment="1">
      <alignment horizontal="center"/>
    </xf>
    <xf numFmtId="10" fontId="0" fillId="0" borderId="0" xfId="0" applyNumberFormat="1" applyBorder="1"/>
    <xf numFmtId="0" fontId="0" fillId="0" borderId="0" xfId="0" applyBorder="1" applyAlignment="1">
      <alignment horizontal="left"/>
    </xf>
    <xf numFmtId="0" fontId="0" fillId="0" borderId="0" xfId="0" applyAlignment="1">
      <alignment horizontal="left"/>
    </xf>
    <xf numFmtId="41" fontId="0" fillId="0" borderId="0" xfId="1" applyFont="1" applyFill="1" applyBorder="1" applyAlignment="1">
      <alignment vertical="center"/>
    </xf>
    <xf numFmtId="0" fontId="5" fillId="0" borderId="0" xfId="0" applyFont="1" applyAlignment="1"/>
    <xf numFmtId="41" fontId="0" fillId="0" borderId="0" xfId="1" applyFont="1" applyAlignment="1">
      <alignment horizontal="center"/>
    </xf>
    <xf numFmtId="0" fontId="5" fillId="2" borderId="0" xfId="0" applyFont="1" applyFill="1" applyAlignment="1">
      <alignment horizontal="center"/>
    </xf>
    <xf numFmtId="9" fontId="0" fillId="0" borderId="0" xfId="0" applyNumberFormat="1" applyAlignment="1">
      <alignment horizontal="center"/>
    </xf>
    <xf numFmtId="0" fontId="2" fillId="0" borderId="0" xfId="0" applyFont="1" applyAlignment="1">
      <alignment horizontal="center" vertical="center"/>
    </xf>
    <xf numFmtId="41" fontId="0" fillId="0" borderId="0" xfId="1" applyFont="1"/>
    <xf numFmtId="41" fontId="8" fillId="3" borderId="1" xfId="1" applyFont="1" applyFill="1" applyBorder="1"/>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0" fontId="0" fillId="0" borderId="0" xfId="0" applyAlignment="1">
      <alignment horizontal="center"/>
    </xf>
    <xf numFmtId="41" fontId="0" fillId="3" borderId="1" xfId="1" applyFont="1" applyFill="1" applyBorder="1"/>
    <xf numFmtId="0" fontId="0" fillId="0" borderId="0" xfId="0" applyAlignment="1">
      <alignment horizontal="center"/>
    </xf>
    <xf numFmtId="0" fontId="2" fillId="0" borderId="0" xfId="0" applyFont="1" applyAlignment="1">
      <alignment horizontal="center"/>
    </xf>
    <xf numFmtId="0" fontId="0" fillId="0" borderId="0" xfId="0" applyAlignment="1">
      <alignment wrapText="1"/>
    </xf>
    <xf numFmtId="0" fontId="0" fillId="0" borderId="1" xfId="0" applyFont="1" applyBorder="1" applyAlignment="1">
      <alignment horizontal="center"/>
    </xf>
    <xf numFmtId="41" fontId="0" fillId="0" borderId="1" xfId="1" applyFont="1" applyBorder="1" applyAlignment="1">
      <alignment horizontal="center"/>
    </xf>
    <xf numFmtId="0" fontId="0" fillId="0" borderId="0" xfId="0" applyFill="1" applyAlignment="1">
      <alignment horizontal="center" vertical="center" wrapText="1"/>
    </xf>
    <xf numFmtId="10" fontId="0" fillId="0" borderId="0" xfId="0" applyNumberFormat="1" applyFill="1" applyAlignment="1">
      <alignment horizontal="center" vertical="center" wrapText="1"/>
    </xf>
    <xf numFmtId="0" fontId="2" fillId="0" borderId="0" xfId="0" applyFont="1" applyFill="1" applyAlignment="1">
      <alignment horizontal="center" vertical="center"/>
    </xf>
    <xf numFmtId="0" fontId="0" fillId="3" borderId="0" xfId="0" applyFill="1"/>
    <xf numFmtId="9" fontId="0" fillId="3" borderId="0" xfId="2" applyFont="1" applyFill="1" applyAlignment="1">
      <alignment horizontal="center"/>
    </xf>
    <xf numFmtId="0" fontId="4" fillId="3" borderId="0" xfId="0" applyFont="1" applyFill="1" applyAlignment="1">
      <alignment horizontal="center"/>
    </xf>
    <xf numFmtId="0" fontId="0" fillId="0" borderId="0" xfId="0" applyAlignment="1">
      <alignment horizontal="center"/>
    </xf>
    <xf numFmtId="0" fontId="3" fillId="0" borderId="0" xfId="0" applyFont="1" applyAlignment="1">
      <alignment horizontal="center"/>
    </xf>
    <xf numFmtId="0" fontId="0" fillId="0" borderId="2" xfId="0" applyBorder="1" applyAlignment="1">
      <alignment horizontal="left"/>
    </xf>
    <xf numFmtId="0" fontId="0" fillId="0" borderId="0" xfId="0" applyAlignment="1">
      <alignment horizontal="left"/>
    </xf>
    <xf numFmtId="0" fontId="0" fillId="0" borderId="0" xfId="0" applyAlignment="1">
      <alignment horizontal="left" vertical="top"/>
    </xf>
    <xf numFmtId="0" fontId="2" fillId="0" borderId="0" xfId="0" applyFont="1" applyAlignment="1">
      <alignment horizontal="center"/>
    </xf>
    <xf numFmtId="0" fontId="0" fillId="0" borderId="0" xfId="0" applyFont="1" applyAlignment="1">
      <alignment horizontal="left"/>
    </xf>
    <xf numFmtId="0" fontId="7" fillId="3" borderId="0" xfId="0" applyFont="1" applyFill="1" applyAlignment="1">
      <alignment horizontal="center"/>
    </xf>
    <xf numFmtId="0" fontId="0" fillId="0" borderId="0" xfId="0" applyFont="1" applyAlignment="1">
      <alignment horizontal="center"/>
    </xf>
    <xf numFmtId="0" fontId="2" fillId="0" borderId="0" xfId="0" applyFont="1" applyAlignment="1">
      <alignment horizontal="center" vertical="center"/>
    </xf>
    <xf numFmtId="0" fontId="0" fillId="5" borderId="0" xfId="0" applyFill="1" applyAlignment="1">
      <alignment horizontal="center"/>
    </xf>
    <xf numFmtId="0" fontId="0" fillId="4" borderId="0" xfId="0" applyFill="1" applyAlignment="1">
      <alignment horizontal="center" wrapText="1"/>
    </xf>
    <xf numFmtId="0" fontId="0" fillId="4" borderId="3" xfId="0" applyFill="1" applyBorder="1" applyAlignment="1">
      <alignment horizontal="center" wrapText="1"/>
    </xf>
    <xf numFmtId="0" fontId="0" fillId="5" borderId="0" xfId="0" applyFill="1" applyAlignment="1">
      <alignment horizontal="center" vertical="center" wrapText="1"/>
    </xf>
    <xf numFmtId="0" fontId="2" fillId="0" borderId="0" xfId="0" applyFont="1" applyFill="1" applyAlignment="1">
      <alignment horizontal="center" vertical="center"/>
    </xf>
    <xf numFmtId="0" fontId="2" fillId="0" borderId="1" xfId="0" applyFont="1" applyBorder="1" applyAlignment="1">
      <alignment horizontal="center"/>
    </xf>
    <xf numFmtId="0" fontId="0" fillId="0" borderId="0" xfId="0" applyAlignment="1">
      <alignment horizontal="center" wrapText="1"/>
    </xf>
    <xf numFmtId="0" fontId="5" fillId="6" borderId="0" xfId="0" applyFont="1" applyFill="1" applyAlignment="1">
      <alignment horizontal="center"/>
    </xf>
    <xf numFmtId="0" fontId="0" fillId="0" borderId="0" xfId="0" applyAlignment="1">
      <alignment horizontal="left" vertical="center"/>
    </xf>
    <xf numFmtId="0" fontId="0" fillId="0" borderId="0" xfId="0" applyAlignment="1">
      <alignment vertical="center"/>
    </xf>
    <xf numFmtId="41" fontId="0" fillId="0" borderId="0" xfId="1" applyFont="1" applyAlignment="1">
      <alignment vertical="center"/>
    </xf>
    <xf numFmtId="41" fontId="0" fillId="3" borderId="0" xfId="1" applyFont="1" applyFill="1" applyAlignment="1">
      <alignment horizontal="center" vertical="center"/>
    </xf>
  </cellXfs>
  <cellStyles count="3">
    <cellStyle name="Millares [0]" xfId="1" builtinId="6"/>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28575</xdr:colOff>
      <xdr:row>6</xdr:row>
      <xdr:rowOff>19050</xdr:rowOff>
    </xdr:from>
    <xdr:ext cx="1471557" cy="172227"/>
    <mc:AlternateContent xmlns:mc="http://schemas.openxmlformats.org/markup-compatibility/2006" xmlns:a14="http://schemas.microsoft.com/office/drawing/2010/main">
      <mc:Choice Requires="a14">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 name="CuadroTexto 1"/>
            <xdr:cNvSpPr txBox="1"/>
          </xdr:nvSpPr>
          <xdr:spPr>
            <a:xfrm>
              <a:off x="5362575" y="129540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oneCellAnchor>
    <xdr:from>
      <xdr:col>10</xdr:col>
      <xdr:colOff>0</xdr:colOff>
      <xdr:row>7</xdr:row>
      <xdr:rowOff>9525</xdr:rowOff>
    </xdr:from>
    <xdr:ext cx="3068661" cy="172227"/>
    <mc:AlternateContent xmlns:mc="http://schemas.openxmlformats.org/markup-compatibility/2006" xmlns:a14="http://schemas.microsoft.com/office/drawing/2010/main">
      <mc:Choice Requires="a14">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d>
                      <m:dPr>
                        <m:ctrlPr>
                          <a:rPr lang="es-CO" sz="1100" b="0" i="1">
                            <a:latin typeface="Cambria Math" panose="02040503050406030204" pitchFamily="18" charset="0"/>
                          </a:rPr>
                        </m:ctrlPr>
                      </m:dPr>
                      <m:e>
                        <m:r>
                          <a:rPr lang="es-CO" sz="1100" b="0" i="1">
                            <a:latin typeface="Cambria Math" panose="02040503050406030204" pitchFamily="18" charset="0"/>
                          </a:rPr>
                          <m:t>1+</m:t>
                        </m:r>
                        <m:sSub>
                          <m:sSubPr>
                            <m:ctrlPr>
                              <a:rPr lang="es-CO" sz="1100" b="0" i="1">
                                <a:latin typeface="Cambria Math" panose="02040503050406030204" pitchFamily="18" charset="0"/>
                              </a:rPr>
                            </m:ctrlPr>
                          </m:sSubPr>
                          <m:e>
                            <m:r>
                              <a:rPr lang="es-CO" sz="1100" b="0" i="1">
                                <a:latin typeface="Cambria Math" panose="02040503050406030204" pitchFamily="18" charset="0"/>
                              </a:rPr>
                              <m:t>𝑖𝑛𝑓</m:t>
                            </m:r>
                          </m:e>
                          <m:sub>
                            <m:r>
                              <a:rPr lang="es-CO" sz="1100" b="0" i="1">
                                <a:latin typeface="Cambria Math" panose="02040503050406030204" pitchFamily="18" charset="0"/>
                              </a:rPr>
                              <m:t>2000</m:t>
                            </m:r>
                          </m:sub>
                        </m:sSub>
                      </m:e>
                    </m:d>
                    <m:r>
                      <a:rPr lang="es-CO" sz="1100" b="0" i="1">
                        <a:latin typeface="Cambria Math" panose="02040503050406030204" pitchFamily="18" charset="0"/>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2001</m:t>
                            </m:r>
                          </m:sub>
                        </m:sSub>
                      </m:e>
                    </m:d>
                    <m:r>
                      <a:rPr lang="es-CO" sz="1100" b="0" i="1">
                        <a:solidFill>
                          <a:schemeClr val="tx1"/>
                        </a:solidFill>
                        <a:effectLst/>
                        <a:latin typeface="Cambria Math" panose="02040503050406030204" pitchFamily="18" charset="0"/>
                        <a:ea typeface="+mn-ea"/>
                        <a:cs typeface="+mn-cs"/>
                      </a:rPr>
                      <m:t>…</m:t>
                    </m:r>
                    <m:d>
                      <m:dPr>
                        <m:ctrlPr>
                          <a:rPr lang="es-CO" sz="1100" b="0" i="1">
                            <a:solidFill>
                              <a:schemeClr val="tx1"/>
                            </a:solidFill>
                            <a:effectLst/>
                            <a:latin typeface="Cambria Math" panose="02040503050406030204" pitchFamily="18" charset="0"/>
                            <a:ea typeface="+mn-ea"/>
                            <a:cs typeface="+mn-cs"/>
                          </a:rPr>
                        </m:ctrlPr>
                      </m:dPr>
                      <m:e>
                        <m:r>
                          <a:rPr lang="es-CO" sz="1100" b="0" i="1">
                            <a:solidFill>
                              <a:schemeClr val="tx1"/>
                            </a:solidFill>
                            <a:effectLst/>
                            <a:latin typeface="Cambria Math" panose="02040503050406030204" pitchFamily="18" charset="0"/>
                            <a:ea typeface="+mn-ea"/>
                            <a:cs typeface="+mn-cs"/>
                          </a:rPr>
                          <m:t>1+</m:t>
                        </m:r>
                        <m:sSub>
                          <m:sSubPr>
                            <m:ctrlPr>
                              <a:rPr lang="es-CO" sz="1100" b="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panose="02040503050406030204" pitchFamily="18" charset="0"/>
                                <a:ea typeface="+mn-ea"/>
                                <a:cs typeface="+mn-cs"/>
                              </a:rPr>
                              <m:t>𝑖𝑛𝑓</m:t>
                            </m:r>
                          </m:e>
                          <m:sub>
                            <m:r>
                              <a:rPr lang="es-CO" sz="1100" b="0" i="1">
                                <a:solidFill>
                                  <a:schemeClr val="tx1"/>
                                </a:solidFill>
                                <a:effectLst/>
                                <a:latin typeface="Cambria Math" panose="02040503050406030204" pitchFamily="18" charset="0"/>
                                <a:ea typeface="+mn-ea"/>
                                <a:cs typeface="+mn-cs"/>
                              </a:rPr>
                              <m:t>2018</m:t>
                            </m:r>
                          </m:sub>
                        </m:sSub>
                      </m:e>
                    </m:d>
                  </m:oMath>
                </m:oMathPara>
              </a14:m>
              <a:endParaRPr lang="en-US" sz="1100"/>
            </a:p>
          </xdr:txBody>
        </xdr:sp>
      </mc:Choice>
      <mc:Fallback xmlns="">
        <xdr:sp macro="" textlink="">
          <xdr:nvSpPr>
            <xdr:cNvPr id="3" name="CuadroTexto 2"/>
            <xdr:cNvSpPr txBox="1"/>
          </xdr:nvSpPr>
          <xdr:spPr>
            <a:xfrm>
              <a:off x="7620000" y="1485900"/>
              <a:ext cx="30686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𝑛=𝑃(1+〖𝑖𝑛𝑓〗_2000 )∗</a:t>
              </a:r>
              <a:r>
                <a:rPr lang="es-CO" sz="1100" b="0" i="0">
                  <a:solidFill>
                    <a:schemeClr val="tx1"/>
                  </a:solidFill>
                  <a:effectLst/>
                  <a:latin typeface="+mn-lt"/>
                  <a:ea typeface="+mn-ea"/>
                  <a:cs typeface="+mn-cs"/>
                </a:rPr>
                <a:t>(1+〖𝑖𝑛𝑓〗_200</a:t>
              </a:r>
              <a:r>
                <a:rPr lang="es-CO" sz="1100" b="0" i="0">
                  <a:solidFill>
                    <a:schemeClr val="tx1"/>
                  </a:solidFill>
                  <a:effectLst/>
                  <a:latin typeface="Cambria Math" panose="02040503050406030204" pitchFamily="18" charset="0"/>
                  <a:ea typeface="+mn-ea"/>
                  <a:cs typeface="+mn-cs"/>
                </a:rPr>
                <a:t>1</a:t>
              </a:r>
              <a:r>
                <a:rPr lang="es-CO" sz="1100" b="0" i="0">
                  <a:solidFill>
                    <a:schemeClr val="tx1"/>
                  </a:solidFill>
                  <a:effectLst/>
                  <a:latin typeface="+mn-lt"/>
                  <a:ea typeface="+mn-ea"/>
                  <a:cs typeface="+mn-cs"/>
                </a:rPr>
                <a:t> )</a:t>
              </a:r>
              <a:r>
                <a:rPr lang="es-CO" sz="1100" b="0" i="0">
                  <a:solidFill>
                    <a:schemeClr val="tx1"/>
                  </a:solidFill>
                  <a:effectLst/>
                  <a:latin typeface="Cambria Math" panose="02040503050406030204" pitchFamily="18" charset="0"/>
                  <a:ea typeface="+mn-ea"/>
                  <a:cs typeface="+mn-cs"/>
                </a:rPr>
                <a:t>…</a:t>
              </a:r>
              <a:r>
                <a:rPr lang="es-CO" sz="1100" b="0" i="0">
                  <a:solidFill>
                    <a:schemeClr val="tx1"/>
                  </a:solidFill>
                  <a:effectLst/>
                  <a:latin typeface="+mn-lt"/>
                  <a:ea typeface="+mn-ea"/>
                  <a:cs typeface="+mn-cs"/>
                </a:rPr>
                <a:t>(1+〖𝑖𝑛𝑓〗_20</a:t>
              </a:r>
              <a:r>
                <a:rPr lang="es-CO" sz="1100" b="0" i="0">
                  <a:solidFill>
                    <a:schemeClr val="tx1"/>
                  </a:solidFill>
                  <a:effectLst/>
                  <a:latin typeface="Cambria Math" panose="02040503050406030204" pitchFamily="18" charset="0"/>
                  <a:ea typeface="+mn-ea"/>
                  <a:cs typeface="+mn-cs"/>
                </a:rPr>
                <a:t>18</a:t>
              </a:r>
              <a:r>
                <a:rPr lang="es-CO" sz="1100" b="0" i="0">
                  <a:solidFill>
                    <a:schemeClr val="tx1"/>
                  </a:solidFill>
                  <a:effectLst/>
                  <a:latin typeface="+mn-lt"/>
                  <a:ea typeface="+mn-ea"/>
                  <a:cs typeface="+mn-cs"/>
                </a:rPr>
                <a:t> )</a:t>
              </a:r>
              <a:endParaRPr lang="en-US" sz="1100"/>
            </a:p>
          </xdr:txBody>
        </xdr:sp>
      </mc:Fallback>
    </mc:AlternateContent>
    <xdr:clientData/>
  </xdr:oneCellAnchor>
  <xdr:twoCellAnchor>
    <xdr:from>
      <xdr:col>5</xdr:col>
      <xdr:colOff>9525</xdr:colOff>
      <xdr:row>15</xdr:row>
      <xdr:rowOff>95250</xdr:rowOff>
    </xdr:from>
    <xdr:to>
      <xdr:col>12</xdr:col>
      <xdr:colOff>9525</xdr:colOff>
      <xdr:row>15</xdr:row>
      <xdr:rowOff>104775</xdr:rowOff>
    </xdr:to>
    <xdr:cxnSp macro="">
      <xdr:nvCxnSpPr>
        <xdr:cNvPr id="5" name="Conector recto 4"/>
        <xdr:cNvCxnSpPr/>
      </xdr:nvCxnSpPr>
      <xdr:spPr>
        <a:xfrm>
          <a:off x="3819525" y="3095625"/>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15</xdr:row>
      <xdr:rowOff>0</xdr:rowOff>
    </xdr:from>
    <xdr:to>
      <xdr:col>5</xdr:col>
      <xdr:colOff>0</xdr:colOff>
      <xdr:row>16</xdr:row>
      <xdr:rowOff>0</xdr:rowOff>
    </xdr:to>
    <xdr:cxnSp macro="">
      <xdr:nvCxnSpPr>
        <xdr:cNvPr id="7" name="Conector recto 6"/>
        <xdr:cNvCxnSpPr/>
      </xdr:nvCxnSpPr>
      <xdr:spPr>
        <a:xfrm>
          <a:off x="3810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15</xdr:row>
      <xdr:rowOff>0</xdr:rowOff>
    </xdr:from>
    <xdr:to>
      <xdr:col>5</xdr:col>
      <xdr:colOff>752475</xdr:colOff>
      <xdr:row>16</xdr:row>
      <xdr:rowOff>0</xdr:rowOff>
    </xdr:to>
    <xdr:cxnSp macro="">
      <xdr:nvCxnSpPr>
        <xdr:cNvPr id="8" name="Conector recto 7"/>
        <xdr:cNvCxnSpPr/>
      </xdr:nvCxnSpPr>
      <xdr:spPr>
        <a:xfrm>
          <a:off x="4562475"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15</xdr:row>
      <xdr:rowOff>9525</xdr:rowOff>
    </xdr:from>
    <xdr:to>
      <xdr:col>7</xdr:col>
      <xdr:colOff>0</xdr:colOff>
      <xdr:row>16</xdr:row>
      <xdr:rowOff>9525</xdr:rowOff>
    </xdr:to>
    <xdr:cxnSp macro="">
      <xdr:nvCxnSpPr>
        <xdr:cNvPr id="9" name="Conector recto 8"/>
        <xdr:cNvCxnSpPr/>
      </xdr:nvCxnSpPr>
      <xdr:spPr>
        <a:xfrm>
          <a:off x="5334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15</xdr:row>
      <xdr:rowOff>0</xdr:rowOff>
    </xdr:from>
    <xdr:to>
      <xdr:col>8</xdr:col>
      <xdr:colOff>0</xdr:colOff>
      <xdr:row>16</xdr:row>
      <xdr:rowOff>0</xdr:rowOff>
    </xdr:to>
    <xdr:cxnSp macro="">
      <xdr:nvCxnSpPr>
        <xdr:cNvPr id="10" name="Conector recto 9"/>
        <xdr:cNvCxnSpPr/>
      </xdr:nvCxnSpPr>
      <xdr:spPr>
        <a:xfrm>
          <a:off x="6096000" y="30003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15</xdr:row>
      <xdr:rowOff>9525</xdr:rowOff>
    </xdr:from>
    <xdr:to>
      <xdr:col>9</xdr:col>
      <xdr:colOff>0</xdr:colOff>
      <xdr:row>16</xdr:row>
      <xdr:rowOff>9525</xdr:rowOff>
    </xdr:to>
    <xdr:cxnSp macro="">
      <xdr:nvCxnSpPr>
        <xdr:cNvPr id="11" name="Conector recto 10"/>
        <xdr:cNvCxnSpPr/>
      </xdr:nvCxnSpPr>
      <xdr:spPr>
        <a:xfrm>
          <a:off x="6858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15</xdr:row>
      <xdr:rowOff>9525</xdr:rowOff>
    </xdr:from>
    <xdr:to>
      <xdr:col>10</xdr:col>
      <xdr:colOff>0</xdr:colOff>
      <xdr:row>16</xdr:row>
      <xdr:rowOff>9525</xdr:rowOff>
    </xdr:to>
    <xdr:cxnSp macro="">
      <xdr:nvCxnSpPr>
        <xdr:cNvPr id="12" name="Conector recto 11"/>
        <xdr:cNvCxnSpPr/>
      </xdr:nvCxnSpPr>
      <xdr:spPr>
        <a:xfrm>
          <a:off x="7620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15</xdr:row>
      <xdr:rowOff>9525</xdr:rowOff>
    </xdr:from>
    <xdr:to>
      <xdr:col>11</xdr:col>
      <xdr:colOff>0</xdr:colOff>
      <xdr:row>16</xdr:row>
      <xdr:rowOff>9525</xdr:rowOff>
    </xdr:to>
    <xdr:cxnSp macro="">
      <xdr:nvCxnSpPr>
        <xdr:cNvPr id="13" name="Conector recto 12"/>
        <xdr:cNvCxnSpPr/>
      </xdr:nvCxnSpPr>
      <xdr:spPr>
        <a:xfrm>
          <a:off x="838200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15</xdr:row>
      <xdr:rowOff>9525</xdr:rowOff>
    </xdr:from>
    <xdr:to>
      <xdr:col>12</xdr:col>
      <xdr:colOff>19050</xdr:colOff>
      <xdr:row>16</xdr:row>
      <xdr:rowOff>9525</xdr:rowOff>
    </xdr:to>
    <xdr:cxnSp macro="">
      <xdr:nvCxnSpPr>
        <xdr:cNvPr id="14" name="Conector recto 13"/>
        <xdr:cNvCxnSpPr/>
      </xdr:nvCxnSpPr>
      <xdr:spPr>
        <a:xfrm>
          <a:off x="9163050" y="30099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13</xdr:row>
      <xdr:rowOff>161925</xdr:rowOff>
    </xdr:from>
    <xdr:ext cx="470642" cy="264560"/>
    <xdr:sp macro="" textlink="">
      <xdr:nvSpPr>
        <xdr:cNvPr id="16" name="CuadroTexto 15"/>
        <xdr:cNvSpPr txBox="1"/>
      </xdr:nvSpPr>
      <xdr:spPr>
        <a:xfrm>
          <a:off x="3562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13</xdr:row>
      <xdr:rowOff>161925</xdr:rowOff>
    </xdr:from>
    <xdr:ext cx="470642" cy="264560"/>
    <xdr:sp macro="" textlink="">
      <xdr:nvSpPr>
        <xdr:cNvPr id="17" name="CuadroTexto 16"/>
        <xdr:cNvSpPr txBox="1"/>
      </xdr:nvSpPr>
      <xdr:spPr>
        <a:xfrm>
          <a:off x="4333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13</xdr:row>
      <xdr:rowOff>171450</xdr:rowOff>
    </xdr:from>
    <xdr:ext cx="470642" cy="264560"/>
    <xdr:sp macro="" textlink="">
      <xdr:nvSpPr>
        <xdr:cNvPr id="18" name="CuadroTexto 17"/>
        <xdr:cNvSpPr txBox="1"/>
      </xdr:nvSpPr>
      <xdr:spPr>
        <a:xfrm>
          <a:off x="5124450"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13</xdr:row>
      <xdr:rowOff>161925</xdr:rowOff>
    </xdr:from>
    <xdr:ext cx="470642" cy="264560"/>
    <xdr:sp macro="" textlink="">
      <xdr:nvSpPr>
        <xdr:cNvPr id="19" name="CuadroTexto 18"/>
        <xdr:cNvSpPr txBox="1"/>
      </xdr:nvSpPr>
      <xdr:spPr>
        <a:xfrm>
          <a:off x="5848350"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13</xdr:row>
      <xdr:rowOff>161925</xdr:rowOff>
    </xdr:from>
    <xdr:ext cx="470642" cy="264560"/>
    <xdr:sp macro="" textlink="">
      <xdr:nvSpPr>
        <xdr:cNvPr id="20" name="CuadroTexto 19"/>
        <xdr:cNvSpPr txBox="1"/>
      </xdr:nvSpPr>
      <xdr:spPr>
        <a:xfrm>
          <a:off x="6619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13</xdr:row>
      <xdr:rowOff>180975</xdr:rowOff>
    </xdr:from>
    <xdr:ext cx="470642" cy="264560"/>
    <xdr:sp macro="" textlink="">
      <xdr:nvSpPr>
        <xdr:cNvPr id="21" name="CuadroTexto 20"/>
        <xdr:cNvSpPr txBox="1"/>
      </xdr:nvSpPr>
      <xdr:spPr>
        <a:xfrm>
          <a:off x="8924925" y="280035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13</xdr:row>
      <xdr:rowOff>161925</xdr:rowOff>
    </xdr:from>
    <xdr:ext cx="470642" cy="264560"/>
    <xdr:sp macro="" textlink="">
      <xdr:nvSpPr>
        <xdr:cNvPr id="22" name="CuadroTexto 21"/>
        <xdr:cNvSpPr txBox="1"/>
      </xdr:nvSpPr>
      <xdr:spPr>
        <a:xfrm>
          <a:off x="7381875" y="27813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13</xdr:row>
      <xdr:rowOff>171450</xdr:rowOff>
    </xdr:from>
    <xdr:ext cx="470642" cy="264560"/>
    <xdr:sp macro="" textlink="">
      <xdr:nvSpPr>
        <xdr:cNvPr id="23" name="CuadroTexto 22"/>
        <xdr:cNvSpPr txBox="1"/>
      </xdr:nvSpPr>
      <xdr:spPr>
        <a:xfrm>
          <a:off x="8162925" y="27908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oneCellAnchor>
    <xdr:from>
      <xdr:col>7</xdr:col>
      <xdr:colOff>38100</xdr:colOff>
      <xdr:row>36</xdr:row>
      <xdr:rowOff>19050</xdr:rowOff>
    </xdr:from>
    <xdr:ext cx="1471557" cy="172227"/>
    <mc:AlternateContent xmlns:mc="http://schemas.openxmlformats.org/markup-compatibility/2006" xmlns:a14="http://schemas.microsoft.com/office/drawing/2010/main">
      <mc:Choice Requires="a14">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latin typeface="Cambria Math" panose="02040503050406030204" pitchFamily="18" charset="0"/>
                          </a:rPr>
                        </m:ctrlPr>
                      </m:sSubPr>
                      <m:e>
                        <m:r>
                          <a:rPr lang="es-CO" sz="1100" b="0" i="1">
                            <a:latin typeface="Cambria Math" panose="02040503050406030204" pitchFamily="18" charset="0"/>
                          </a:rPr>
                          <m:t>𝐹</m:t>
                        </m:r>
                      </m:e>
                      <m:sub>
                        <m:r>
                          <a:rPr lang="es-CO" sz="1100" b="0" i="1">
                            <a:latin typeface="Cambria Math" panose="02040503050406030204" pitchFamily="18" charset="0"/>
                          </a:rPr>
                          <m:t>𝑛</m:t>
                        </m:r>
                      </m:sub>
                    </m:sSub>
                    <m:r>
                      <a:rPr lang="es-CO" sz="1100" b="0" i="1">
                        <a:latin typeface="Cambria Math" panose="02040503050406030204" pitchFamily="18" charset="0"/>
                      </a:rPr>
                      <m:t>=</m:t>
                    </m:r>
                    <m:r>
                      <a:rPr lang="es-CO" sz="1100" b="0" i="1">
                        <a:latin typeface="Cambria Math" panose="02040503050406030204" pitchFamily="18" charset="0"/>
                      </a:rPr>
                      <m:t>𝑃</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𝑖𝑛𝑓𝑙𝑎𝑐𝑖</m:t>
                        </m:r>
                        <m:r>
                          <a:rPr lang="es-CO" sz="1100" b="0" i="1">
                            <a:latin typeface="Cambria Math" panose="02040503050406030204" pitchFamily="18" charset="0"/>
                          </a:rPr>
                          <m:t>ó</m:t>
                        </m:r>
                        <m:r>
                          <a:rPr lang="es-CO" sz="1100" b="0" i="1">
                            <a:latin typeface="Cambria Math" panose="02040503050406030204" pitchFamily="18" charset="0"/>
                          </a:rPr>
                          <m:t>𝑛</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mlns="">
        <xdr:sp macro="" textlink="">
          <xdr:nvSpPr>
            <xdr:cNvPr id="24" name="CuadroTexto 23"/>
            <xdr:cNvSpPr txBox="1"/>
          </xdr:nvSpPr>
          <xdr:spPr>
            <a:xfrm>
              <a:off x="5372100" y="6838950"/>
              <a:ext cx="14715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a:t>
              </a:r>
              <a:r>
                <a:rPr lang="en-US" sz="1100" b="0" i="0">
                  <a:latin typeface="Cambria Math" panose="02040503050406030204" pitchFamily="18" charset="0"/>
                </a:rPr>
                <a:t>_</a:t>
              </a:r>
              <a:r>
                <a:rPr lang="es-CO" sz="1100" b="0" i="0">
                  <a:latin typeface="Cambria Math" panose="02040503050406030204" pitchFamily="18" charset="0"/>
                </a:rPr>
                <a:t>𝑛=𝑃〖(1+𝑖𝑛𝑓𝑙𝑎𝑐𝑖ó𝑛)〗^𝑛</a:t>
              </a:r>
              <a:endParaRPr lang="en-US" sz="1100"/>
            </a:p>
          </xdr:txBody>
        </xdr:sp>
      </mc:Fallback>
    </mc:AlternateContent>
    <xdr:clientData/>
  </xdr:oneCellAnchor>
  <xdr:twoCellAnchor>
    <xdr:from>
      <xdr:col>5</xdr:col>
      <xdr:colOff>9525</xdr:colOff>
      <xdr:row>43</xdr:row>
      <xdr:rowOff>95250</xdr:rowOff>
    </xdr:from>
    <xdr:to>
      <xdr:col>12</xdr:col>
      <xdr:colOff>9525</xdr:colOff>
      <xdr:row>43</xdr:row>
      <xdr:rowOff>104775</xdr:rowOff>
    </xdr:to>
    <xdr:cxnSp macro="">
      <xdr:nvCxnSpPr>
        <xdr:cNvPr id="25" name="Conector recto 24"/>
        <xdr:cNvCxnSpPr/>
      </xdr:nvCxnSpPr>
      <xdr:spPr>
        <a:xfrm>
          <a:off x="3819525" y="8458200"/>
          <a:ext cx="5334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43</xdr:row>
      <xdr:rowOff>0</xdr:rowOff>
    </xdr:from>
    <xdr:to>
      <xdr:col>5</xdr:col>
      <xdr:colOff>0</xdr:colOff>
      <xdr:row>44</xdr:row>
      <xdr:rowOff>0</xdr:rowOff>
    </xdr:to>
    <xdr:cxnSp macro="">
      <xdr:nvCxnSpPr>
        <xdr:cNvPr id="26" name="Conector recto 25"/>
        <xdr:cNvCxnSpPr/>
      </xdr:nvCxnSpPr>
      <xdr:spPr>
        <a:xfrm>
          <a:off x="3810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752475</xdr:colOff>
      <xdr:row>43</xdr:row>
      <xdr:rowOff>0</xdr:rowOff>
    </xdr:from>
    <xdr:to>
      <xdr:col>5</xdr:col>
      <xdr:colOff>752475</xdr:colOff>
      <xdr:row>44</xdr:row>
      <xdr:rowOff>0</xdr:rowOff>
    </xdr:to>
    <xdr:cxnSp macro="">
      <xdr:nvCxnSpPr>
        <xdr:cNvPr id="27" name="Conector recto 26"/>
        <xdr:cNvCxnSpPr/>
      </xdr:nvCxnSpPr>
      <xdr:spPr>
        <a:xfrm>
          <a:off x="4562475"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43</xdr:row>
      <xdr:rowOff>9525</xdr:rowOff>
    </xdr:from>
    <xdr:to>
      <xdr:col>7</xdr:col>
      <xdr:colOff>0</xdr:colOff>
      <xdr:row>44</xdr:row>
      <xdr:rowOff>9525</xdr:rowOff>
    </xdr:to>
    <xdr:cxnSp macro="">
      <xdr:nvCxnSpPr>
        <xdr:cNvPr id="28" name="Conector recto 27"/>
        <xdr:cNvCxnSpPr/>
      </xdr:nvCxnSpPr>
      <xdr:spPr>
        <a:xfrm>
          <a:off x="5334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0</xdr:colOff>
      <xdr:row>43</xdr:row>
      <xdr:rowOff>0</xdr:rowOff>
    </xdr:from>
    <xdr:to>
      <xdr:col>8</xdr:col>
      <xdr:colOff>0</xdr:colOff>
      <xdr:row>44</xdr:row>
      <xdr:rowOff>0</xdr:rowOff>
    </xdr:to>
    <xdr:cxnSp macro="">
      <xdr:nvCxnSpPr>
        <xdr:cNvPr id="29" name="Conector recto 28"/>
        <xdr:cNvCxnSpPr/>
      </xdr:nvCxnSpPr>
      <xdr:spPr>
        <a:xfrm>
          <a:off x="6096000" y="836295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43</xdr:row>
      <xdr:rowOff>9525</xdr:rowOff>
    </xdr:from>
    <xdr:to>
      <xdr:col>9</xdr:col>
      <xdr:colOff>0</xdr:colOff>
      <xdr:row>44</xdr:row>
      <xdr:rowOff>9525</xdr:rowOff>
    </xdr:to>
    <xdr:cxnSp macro="">
      <xdr:nvCxnSpPr>
        <xdr:cNvPr id="30" name="Conector recto 29"/>
        <xdr:cNvCxnSpPr/>
      </xdr:nvCxnSpPr>
      <xdr:spPr>
        <a:xfrm>
          <a:off x="6858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43</xdr:row>
      <xdr:rowOff>9525</xdr:rowOff>
    </xdr:from>
    <xdr:to>
      <xdr:col>10</xdr:col>
      <xdr:colOff>0</xdr:colOff>
      <xdr:row>44</xdr:row>
      <xdr:rowOff>9525</xdr:rowOff>
    </xdr:to>
    <xdr:cxnSp macro="">
      <xdr:nvCxnSpPr>
        <xdr:cNvPr id="31" name="Conector recto 30"/>
        <xdr:cNvCxnSpPr/>
      </xdr:nvCxnSpPr>
      <xdr:spPr>
        <a:xfrm>
          <a:off x="7620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43</xdr:row>
      <xdr:rowOff>9525</xdr:rowOff>
    </xdr:from>
    <xdr:to>
      <xdr:col>11</xdr:col>
      <xdr:colOff>0</xdr:colOff>
      <xdr:row>44</xdr:row>
      <xdr:rowOff>9525</xdr:rowOff>
    </xdr:to>
    <xdr:cxnSp macro="">
      <xdr:nvCxnSpPr>
        <xdr:cNvPr id="32" name="Conector recto 31"/>
        <xdr:cNvCxnSpPr/>
      </xdr:nvCxnSpPr>
      <xdr:spPr>
        <a:xfrm>
          <a:off x="838200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xdr:colOff>
      <xdr:row>43</xdr:row>
      <xdr:rowOff>9525</xdr:rowOff>
    </xdr:from>
    <xdr:to>
      <xdr:col>12</xdr:col>
      <xdr:colOff>19050</xdr:colOff>
      <xdr:row>44</xdr:row>
      <xdr:rowOff>9525</xdr:rowOff>
    </xdr:to>
    <xdr:cxnSp macro="">
      <xdr:nvCxnSpPr>
        <xdr:cNvPr id="33" name="Conector recto 32"/>
        <xdr:cNvCxnSpPr/>
      </xdr:nvCxnSpPr>
      <xdr:spPr>
        <a:xfrm>
          <a:off x="9163050" y="83724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514350</xdr:colOff>
      <xdr:row>41</xdr:row>
      <xdr:rowOff>161925</xdr:rowOff>
    </xdr:from>
    <xdr:ext cx="470642" cy="264560"/>
    <xdr:sp macro="" textlink="">
      <xdr:nvSpPr>
        <xdr:cNvPr id="34" name="CuadroTexto 33"/>
        <xdr:cNvSpPr txBox="1"/>
      </xdr:nvSpPr>
      <xdr:spPr>
        <a:xfrm>
          <a:off x="3562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2000</a:t>
          </a:r>
        </a:p>
      </xdr:txBody>
    </xdr:sp>
    <xdr:clientData/>
  </xdr:oneCellAnchor>
  <xdr:oneCellAnchor>
    <xdr:from>
      <xdr:col>5</xdr:col>
      <xdr:colOff>523875</xdr:colOff>
      <xdr:row>41</xdr:row>
      <xdr:rowOff>161925</xdr:rowOff>
    </xdr:from>
    <xdr:ext cx="470642" cy="264560"/>
    <xdr:sp macro="" textlink="">
      <xdr:nvSpPr>
        <xdr:cNvPr id="35" name="CuadroTexto 34"/>
        <xdr:cNvSpPr txBox="1"/>
      </xdr:nvSpPr>
      <xdr:spPr>
        <a:xfrm>
          <a:off x="4333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2001</a:t>
          </a:r>
        </a:p>
      </xdr:txBody>
    </xdr:sp>
    <xdr:clientData/>
  </xdr:oneCellAnchor>
  <xdr:oneCellAnchor>
    <xdr:from>
      <xdr:col>6</xdr:col>
      <xdr:colOff>552450</xdr:colOff>
      <xdr:row>41</xdr:row>
      <xdr:rowOff>171450</xdr:rowOff>
    </xdr:from>
    <xdr:ext cx="470642" cy="264560"/>
    <xdr:sp macro="" textlink="">
      <xdr:nvSpPr>
        <xdr:cNvPr id="36" name="CuadroTexto 35"/>
        <xdr:cNvSpPr txBox="1"/>
      </xdr:nvSpPr>
      <xdr:spPr>
        <a:xfrm>
          <a:off x="5124450"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2002</a:t>
          </a:r>
        </a:p>
      </xdr:txBody>
    </xdr:sp>
    <xdr:clientData/>
  </xdr:oneCellAnchor>
  <xdr:oneCellAnchor>
    <xdr:from>
      <xdr:col>7</xdr:col>
      <xdr:colOff>514350</xdr:colOff>
      <xdr:row>41</xdr:row>
      <xdr:rowOff>161925</xdr:rowOff>
    </xdr:from>
    <xdr:ext cx="470642" cy="264560"/>
    <xdr:sp macro="" textlink="">
      <xdr:nvSpPr>
        <xdr:cNvPr id="37" name="CuadroTexto 36"/>
        <xdr:cNvSpPr txBox="1"/>
      </xdr:nvSpPr>
      <xdr:spPr>
        <a:xfrm>
          <a:off x="5848350"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2003</a:t>
          </a:r>
        </a:p>
      </xdr:txBody>
    </xdr:sp>
    <xdr:clientData/>
  </xdr:oneCellAnchor>
  <xdr:oneCellAnchor>
    <xdr:from>
      <xdr:col>8</xdr:col>
      <xdr:colOff>523875</xdr:colOff>
      <xdr:row>41</xdr:row>
      <xdr:rowOff>161925</xdr:rowOff>
    </xdr:from>
    <xdr:ext cx="470642" cy="264560"/>
    <xdr:sp macro="" textlink="">
      <xdr:nvSpPr>
        <xdr:cNvPr id="38" name="CuadroTexto 37"/>
        <xdr:cNvSpPr txBox="1"/>
      </xdr:nvSpPr>
      <xdr:spPr>
        <a:xfrm>
          <a:off x="6619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clientData/>
  </xdr:oneCellAnchor>
  <xdr:oneCellAnchor>
    <xdr:from>
      <xdr:col>11</xdr:col>
      <xdr:colOff>542925</xdr:colOff>
      <xdr:row>41</xdr:row>
      <xdr:rowOff>180975</xdr:rowOff>
    </xdr:from>
    <xdr:ext cx="470642" cy="264560"/>
    <xdr:sp macro="" textlink="">
      <xdr:nvSpPr>
        <xdr:cNvPr id="39" name="CuadroTexto 38"/>
        <xdr:cNvSpPr txBox="1"/>
      </xdr:nvSpPr>
      <xdr:spPr>
        <a:xfrm>
          <a:off x="8924925" y="81629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clientData/>
  </xdr:oneCellAnchor>
  <xdr:oneCellAnchor>
    <xdr:from>
      <xdr:col>9</xdr:col>
      <xdr:colOff>523875</xdr:colOff>
      <xdr:row>41</xdr:row>
      <xdr:rowOff>161925</xdr:rowOff>
    </xdr:from>
    <xdr:ext cx="470642" cy="264560"/>
    <xdr:sp macro="" textlink="">
      <xdr:nvSpPr>
        <xdr:cNvPr id="40" name="CuadroTexto 39"/>
        <xdr:cNvSpPr txBox="1"/>
      </xdr:nvSpPr>
      <xdr:spPr>
        <a:xfrm>
          <a:off x="7381875" y="814387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clientData/>
  </xdr:oneCellAnchor>
  <xdr:oneCellAnchor>
    <xdr:from>
      <xdr:col>10</xdr:col>
      <xdr:colOff>542925</xdr:colOff>
      <xdr:row>41</xdr:row>
      <xdr:rowOff>171450</xdr:rowOff>
    </xdr:from>
    <xdr:ext cx="470642" cy="264560"/>
    <xdr:sp macro="" textlink="">
      <xdr:nvSpPr>
        <xdr:cNvPr id="41" name="CuadroTexto 40"/>
        <xdr:cNvSpPr txBox="1"/>
      </xdr:nvSpPr>
      <xdr:spPr>
        <a:xfrm>
          <a:off x="8162925" y="81534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7</xdr:col>
      <xdr:colOff>219075</xdr:colOff>
      <xdr:row>4</xdr:row>
      <xdr:rowOff>0</xdr:rowOff>
    </xdr:from>
    <xdr:ext cx="977640" cy="357277"/>
    <mc:AlternateContent xmlns:mc="http://schemas.openxmlformats.org/markup-compatibility/2006" xmlns:a14="http://schemas.microsoft.com/office/drawing/2010/main">
      <mc:Choice Requires="a14">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𝑖𝑛𝑓</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mlns="">
        <xdr:sp macro="" textlink="">
          <xdr:nvSpPr>
            <xdr:cNvPr id="2" name="CuadroTexto 1"/>
            <xdr:cNvSpPr txBox="1"/>
          </xdr:nvSpPr>
          <xdr:spPr>
            <a:xfrm>
              <a:off x="5553075" y="771525"/>
              <a:ext cx="97764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𝑃=𝐹/〖(1+𝑖𝑛𝑓)〗^𝑛 </a:t>
              </a:r>
              <a:endParaRPr lang="en-US" sz="1100"/>
            </a:p>
          </xdr:txBody>
        </xdr:sp>
      </mc:Fallback>
    </mc:AlternateContent>
    <xdr:clientData/>
  </xdr:oneCellAnchor>
  <xdr:twoCellAnchor>
    <xdr:from>
      <xdr:col>5</xdr:col>
      <xdr:colOff>523875</xdr:colOff>
      <xdr:row>7</xdr:row>
      <xdr:rowOff>152400</xdr:rowOff>
    </xdr:from>
    <xdr:to>
      <xdr:col>11</xdr:col>
      <xdr:colOff>251567</xdr:colOff>
      <xdr:row>10</xdr:row>
      <xdr:rowOff>9525</xdr:rowOff>
    </xdr:to>
    <xdr:grpSp>
      <xdr:nvGrpSpPr>
        <xdr:cNvPr id="25" name="Grupo 24"/>
        <xdr:cNvGrpSpPr/>
      </xdr:nvGrpSpPr>
      <xdr:grpSpPr>
        <a:xfrm>
          <a:off x="4333875" y="1495425"/>
          <a:ext cx="4299692" cy="428625"/>
          <a:chOff x="4324350" y="1600200"/>
          <a:chExt cx="4299692" cy="428625"/>
        </a:xfrm>
      </xdr:grpSpPr>
      <xdr:cxnSp macro="">
        <xdr:nvCxnSpPr>
          <xdr:cNvPr id="3" name="Conector recto 2"/>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4" name="Conector recto 3"/>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 name="Conector recto 4"/>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7" name="Conector recto 6"/>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2" name="CuadroTexto 11"/>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2014</a:t>
            </a:r>
          </a:p>
        </xdr:txBody>
      </xdr:sp>
      <xdr:sp macro="" textlink="">
        <xdr:nvSpPr>
          <xdr:cNvPr id="13" name="CuadroTexto 12"/>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2015</a:t>
            </a:r>
          </a:p>
        </xdr:txBody>
      </xdr:sp>
      <xdr:sp macro="" textlink="">
        <xdr:nvSpPr>
          <xdr:cNvPr id="14" name="CuadroTexto 13"/>
          <xdr:cNvSpPr txBox="1"/>
        </xdr:nvSpPr>
        <xdr:spPr>
          <a:xfrm>
            <a:off x="588645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2016</a:t>
            </a:r>
          </a:p>
        </xdr:txBody>
      </xdr:sp>
      <xdr:sp macro="" textlink="">
        <xdr:nvSpPr>
          <xdr:cNvPr id="15" name="CuadroTexto 14"/>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6" name="CuadroTexto 15"/>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8" name="CuadroTexto 17"/>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733425</xdr:colOff>
      <xdr:row>8</xdr:row>
      <xdr:rowOff>19050</xdr:rowOff>
    </xdr:from>
    <xdr:ext cx="3116751" cy="172227"/>
    <mc:AlternateContent xmlns:mc="http://schemas.openxmlformats.org/markup-compatibility/2006" xmlns:a14="http://schemas.microsoft.com/office/drawing/2010/main">
      <mc:Choice Requires="a14">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kumimoji="0" lang="en-US"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𝐹</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𝑛</m:t>
                        </m:r>
                      </m:sub>
                    </m:s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𝑃</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1990</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1991</m:t>
                            </m:r>
                          </m:sub>
                        </m:sSub>
                      </m:e>
                    </m:d>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m:t>
                    </m:r>
                    <m:d>
                      <m:d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d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1+</m:t>
                        </m:r>
                        <m:sSub>
                          <m:sSubPr>
                            <m:ctrlP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ctrlPr>
                          </m:sSubPr>
                          <m:e>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𝑖𝑛𝑓</m:t>
                            </m:r>
                          </m:e>
                          <m:sub>
                            <m:r>
                              <a:rPr kumimoji="0" lang="es-CO" sz="1100" b="0" i="1"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m:t>2018</m:t>
                            </m:r>
                          </m:sub>
                        </m:sSub>
                      </m:e>
                    </m:d>
                  </m:oMath>
                </m:oMathPara>
              </a14:m>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Choice>
      <mc:Fallback xmlns="">
        <xdr:sp macro="" textlink="">
          <xdr:nvSpPr>
            <xdr:cNvPr id="7" name="CuadroTexto 6"/>
            <xdr:cNvSpPr txBox="1"/>
          </xdr:nvSpPr>
          <xdr:spPr>
            <a:xfrm>
              <a:off x="6191250" y="1762125"/>
              <a:ext cx="3116751" cy="172227"/>
            </a:xfrm>
            <a:prstGeom prst="rect">
              <a:avLst/>
            </a:prstGeom>
            <a:noFill/>
            <a:ln>
              <a:noFill/>
            </a:ln>
            <a:effectLst/>
          </xdr:spPr>
          <xdr:txBody>
            <a:bodyPr vertOverflow="clip" horzOverflow="clip" wrap="none" lIns="0" tIns="0" rIns="0" bIns="0"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𝐹</a:t>
              </a:r>
              <a:r>
                <a:rPr kumimoji="0" lang="en-US"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_</a:t>
              </a:r>
              <a:r>
                <a:rPr kumimoji="0" lang="es-CO" sz="1100" b="0" i="0" u="none" strike="noStrike" kern="0" cap="none" spc="0" normalizeH="0" baseline="0" noProof="0" smtClean="0">
                  <a:ln>
                    <a:noFill/>
                  </a:ln>
                  <a:solidFill>
                    <a:sysClr val="windowText" lastClr="000000"/>
                  </a:solidFill>
                  <a:effectLst/>
                  <a:uLnTx/>
                  <a:uFillTx/>
                  <a:latin typeface="Cambria Math" panose="02040503050406030204" pitchFamily="18" charset="0"/>
                  <a:ea typeface="+mn-ea"/>
                  <a:cs typeface="+mn-cs"/>
                </a:rPr>
                <a:t>𝑛=𝑃(1+〖𝑖𝑛𝑓〗_1990 )∗(1+〖𝑖𝑛𝑓〗_1991 )…(1+〖𝑖𝑛𝑓〗_2018 )</a:t>
              </a:r>
              <a:endParaRPr kumimoji="0" lang="en-US" sz="1100" b="0" i="0" u="none" strike="noStrike" kern="0" cap="none" spc="0" normalizeH="0" baseline="0" noProof="0" smtClean="0">
                <a:ln>
                  <a:noFill/>
                </a:ln>
                <a:solidFill>
                  <a:sysClr val="windowText" lastClr="000000"/>
                </a:solidFill>
                <a:effectLst/>
                <a:uLnTx/>
                <a:uFillTx/>
                <a:latin typeface="Calibri" panose="020F0502020204030204"/>
                <a:ea typeface="+mn-ea"/>
                <a:cs typeface="+mn-cs"/>
              </a:endParaRPr>
            </a:p>
          </xdr:txBody>
        </xdr:sp>
      </mc:Fallback>
    </mc:AlternateContent>
    <xdr:clientData/>
  </xdr:oneCellAnchor>
  <xdr:oneCellAnchor>
    <xdr:from>
      <xdr:col>8</xdr:col>
      <xdr:colOff>47625</xdr:colOff>
      <xdr:row>7</xdr:row>
      <xdr:rowOff>19050</xdr:rowOff>
    </xdr:from>
    <xdr:ext cx="2938305" cy="346570"/>
    <mc:AlternateContent xmlns:mc="http://schemas.openxmlformats.org/markup-compatibility/2006" xmlns:a14="http://schemas.microsoft.com/office/drawing/2010/main">
      <mc:Choice Requires="a14">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1990</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1991</m:t>
                                </m:r>
                              </m:sub>
                            </m:sSub>
                          </m:e>
                        </m:d>
                        <m:r>
                          <a:rPr lang="es-CO" sz="1100" b="0" i="1" baseline="0">
                            <a:solidFill>
                              <a:schemeClr val="tx1"/>
                            </a:solidFill>
                            <a:effectLst/>
                            <a:latin typeface="Cambria Math" panose="02040503050406030204" pitchFamily="18" charset="0"/>
                            <a:ea typeface="+mn-ea"/>
                            <a:cs typeface="+mn-cs"/>
                          </a:rPr>
                          <m:t>…</m:t>
                        </m:r>
                        <m:d>
                          <m:dPr>
                            <m:ctrlPr>
                              <a:rPr lang="es-CO" sz="1100" b="0" i="1" baseline="0">
                                <a:solidFill>
                                  <a:schemeClr val="tx1"/>
                                </a:solidFill>
                                <a:effectLst/>
                                <a:latin typeface="Cambria Math" panose="02040503050406030204" pitchFamily="18" charset="0"/>
                                <a:ea typeface="+mn-ea"/>
                                <a:cs typeface="+mn-cs"/>
                              </a:rPr>
                            </m:ctrlPr>
                          </m:dPr>
                          <m:e>
                            <m:r>
                              <a:rPr lang="es-CO" sz="1100" b="0" i="1" baseline="0">
                                <a:solidFill>
                                  <a:schemeClr val="tx1"/>
                                </a:solidFill>
                                <a:effectLst/>
                                <a:latin typeface="Cambria Math" panose="02040503050406030204" pitchFamily="18" charset="0"/>
                                <a:ea typeface="+mn-ea"/>
                                <a:cs typeface="+mn-cs"/>
                              </a:rPr>
                              <m:t>1+</m:t>
                            </m:r>
                            <m:sSub>
                              <m:sSubPr>
                                <m:ctrlPr>
                                  <a:rPr lang="es-CO" sz="1100" b="0" i="1" baseline="0">
                                    <a:solidFill>
                                      <a:schemeClr val="tx1"/>
                                    </a:solidFill>
                                    <a:effectLst/>
                                    <a:latin typeface="Cambria Math" panose="02040503050406030204" pitchFamily="18" charset="0"/>
                                    <a:ea typeface="+mn-ea"/>
                                    <a:cs typeface="+mn-cs"/>
                                  </a:rPr>
                                </m:ctrlPr>
                              </m:sSubPr>
                              <m:e>
                                <m:r>
                                  <a:rPr lang="es-CO" sz="1100" b="0" i="1" baseline="0">
                                    <a:solidFill>
                                      <a:schemeClr val="tx1"/>
                                    </a:solidFill>
                                    <a:effectLst/>
                                    <a:latin typeface="Cambria Math" panose="02040503050406030204" pitchFamily="18" charset="0"/>
                                    <a:ea typeface="+mn-ea"/>
                                    <a:cs typeface="+mn-cs"/>
                                  </a:rPr>
                                  <m:t>𝑖𝑛𝑓</m:t>
                                </m:r>
                              </m:e>
                              <m:sub>
                                <m:r>
                                  <a:rPr lang="es-CO" sz="1100" b="0" i="1" baseline="0">
                                    <a:solidFill>
                                      <a:schemeClr val="tx1"/>
                                    </a:solidFill>
                                    <a:effectLst/>
                                    <a:latin typeface="Cambria Math" panose="02040503050406030204" pitchFamily="18" charset="0"/>
                                    <a:ea typeface="+mn-ea"/>
                                    <a:cs typeface="+mn-cs"/>
                                  </a:rPr>
                                  <m:t>2018</m:t>
                                </m:r>
                              </m:sub>
                            </m:sSub>
                          </m:e>
                        </m:d>
                      </m:den>
                    </m:f>
                  </m:oMath>
                </m:oMathPara>
              </a14:m>
              <a:endParaRPr lang="en-US" sz="1100"/>
            </a:p>
          </xdr:txBody>
        </xdr:sp>
      </mc:Choice>
      <mc:Fallback xmlns="">
        <xdr:sp macro="" textlink="">
          <xdr:nvSpPr>
            <xdr:cNvPr id="10" name="CuadroTexto 9"/>
            <xdr:cNvSpPr txBox="1"/>
          </xdr:nvSpPr>
          <xdr:spPr>
            <a:xfrm>
              <a:off x="6267450" y="1362075"/>
              <a:ext cx="2938305"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CO" sz="1100" b="0" i="0">
                  <a:latin typeface="Cambria Math" panose="02040503050406030204" pitchFamily="18" charset="0"/>
                </a:rPr>
                <a:t>𝑃=𝐹/(</a:t>
              </a:r>
              <a:r>
                <a:rPr lang="es-CO" sz="1100" b="0" i="0" baseline="0">
                  <a:solidFill>
                    <a:schemeClr val="tx1"/>
                  </a:solidFill>
                  <a:effectLst/>
                  <a:latin typeface="+mn-lt"/>
                  <a:ea typeface="+mn-ea"/>
                  <a:cs typeface="+mn-cs"/>
                </a:rPr>
                <a:t>(</a:t>
              </a:r>
              <a:r>
                <a:rPr lang="es-CO" sz="1100" b="0" i="0" baseline="0">
                  <a:solidFill>
                    <a:schemeClr val="tx1"/>
                  </a:solidFill>
                  <a:effectLst/>
                  <a:latin typeface="+mn-lt"/>
                  <a:ea typeface="+mn-ea"/>
                  <a:cs typeface="+mn-cs"/>
                </a:rPr>
                <a:t>1+〖𝑖𝑛𝑓〗_1990 )∗(1+〖𝑖𝑛𝑓〗_1991 )…(1+〖𝑖𝑛𝑓〗_2018 )</a:t>
              </a:r>
              <a:r>
                <a:rPr lang="es-CO" sz="1100" b="0" i="0" baseline="0">
                  <a:solidFill>
                    <a:schemeClr val="tx1"/>
                  </a:solidFill>
                  <a:effectLst/>
                  <a:latin typeface="Cambria Math" panose="02040503050406030204" pitchFamily="18" charset="0"/>
                  <a:ea typeface="+mn-ea"/>
                  <a:cs typeface="+mn-cs"/>
                </a:rPr>
                <a:t> )</a:t>
              </a:r>
              <a:endParaRPr lang="en-US" sz="1100"/>
            </a:p>
          </xdr:txBody>
        </xdr:sp>
      </mc:Fallback>
    </mc:AlternateContent>
    <xdr:clientData/>
  </xdr:oneCellAnchor>
  <xdr:twoCellAnchor>
    <xdr:from>
      <xdr:col>7</xdr:col>
      <xdr:colOff>514350</xdr:colOff>
      <xdr:row>11</xdr:row>
      <xdr:rowOff>28575</xdr:rowOff>
    </xdr:from>
    <xdr:to>
      <xdr:col>13</xdr:col>
      <xdr:colOff>242042</xdr:colOff>
      <xdr:row>13</xdr:row>
      <xdr:rowOff>95250</xdr:rowOff>
    </xdr:to>
    <xdr:grpSp>
      <xdr:nvGrpSpPr>
        <xdr:cNvPr id="4" name="Grupo 3"/>
        <xdr:cNvGrpSpPr/>
      </xdr:nvGrpSpPr>
      <xdr:grpSpPr>
        <a:xfrm>
          <a:off x="5972175" y="2343150"/>
          <a:ext cx="4299692" cy="447675"/>
          <a:chOff x="4324350" y="1581150"/>
          <a:chExt cx="4299692" cy="447675"/>
        </a:xfrm>
      </xdr:grpSpPr>
      <xdr:cxnSp macro="">
        <xdr:nvCxnSpPr>
          <xdr:cNvPr id="5" name="Conector recto 4"/>
          <xdr:cNvCxnSpPr/>
        </xdr:nvCxnSpPr>
        <xdr:spPr>
          <a:xfrm>
            <a:off x="4581525" y="1914525"/>
            <a:ext cx="3810000" cy="9525"/>
          </a:xfrm>
          <a:prstGeom prst="line">
            <a:avLst/>
          </a:prstGeom>
          <a:ln w="28575">
            <a:solidFill>
              <a:schemeClr val="accent1">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6" name="Conector recto 5"/>
          <xdr:cNvCxnSpPr/>
        </xdr:nvCxnSpPr>
        <xdr:spPr>
          <a:xfrm>
            <a:off x="4572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
          <xdr:cNvCxnSpPr/>
        </xdr:nvCxnSpPr>
        <xdr:spPr>
          <a:xfrm>
            <a:off x="5324475"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8"/>
          <xdr:cNvCxnSpPr/>
        </xdr:nvCxnSpPr>
        <xdr:spPr>
          <a:xfrm>
            <a:off x="6096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Conector recto 10"/>
          <xdr:cNvCxnSpPr/>
        </xdr:nvCxnSpPr>
        <xdr:spPr>
          <a:xfrm>
            <a:off x="6858000" y="181927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Conector recto 11"/>
          <xdr:cNvCxnSpPr/>
        </xdr:nvCxnSpPr>
        <xdr:spPr>
          <a:xfrm>
            <a:off x="7620000" y="1828800"/>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3" name="Conector recto 12"/>
          <xdr:cNvCxnSpPr/>
        </xdr:nvCxnSpPr>
        <xdr:spPr>
          <a:xfrm>
            <a:off x="8372475" y="1838325"/>
            <a:ext cx="0" cy="190500"/>
          </a:xfrm>
          <a:prstGeom prst="line">
            <a:avLst/>
          </a:prstGeom>
          <a:ln w="28575">
            <a:solidFill>
              <a:schemeClr val="tx2">
                <a:lumMod val="50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14" name="CuadroTexto 13"/>
          <xdr:cNvSpPr txBox="1"/>
        </xdr:nvSpPr>
        <xdr:spPr>
          <a:xfrm>
            <a:off x="4324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1990</a:t>
            </a:r>
          </a:p>
        </xdr:txBody>
      </xdr:sp>
      <xdr:sp macro="" textlink="">
        <xdr:nvSpPr>
          <xdr:cNvPr id="15" name="CuadroTexto 14"/>
          <xdr:cNvSpPr txBox="1"/>
        </xdr:nvSpPr>
        <xdr:spPr>
          <a:xfrm>
            <a:off x="5095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1991</a:t>
            </a:r>
          </a:p>
        </xdr:txBody>
      </xdr:sp>
      <xdr:sp macro="" textlink="">
        <xdr:nvSpPr>
          <xdr:cNvPr id="16" name="CuadroTexto 15"/>
          <xdr:cNvSpPr txBox="1"/>
        </xdr:nvSpPr>
        <xdr:spPr>
          <a:xfrm>
            <a:off x="5953125" y="1581150"/>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sp macro="" textlink="">
        <xdr:nvSpPr>
          <xdr:cNvPr id="17" name="CuadroTexto 16"/>
          <xdr:cNvSpPr txBox="1"/>
        </xdr:nvSpPr>
        <xdr:spPr>
          <a:xfrm>
            <a:off x="6610350"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2017</a:t>
            </a:r>
          </a:p>
        </xdr:txBody>
      </xdr:sp>
      <xdr:sp macro="" textlink="">
        <xdr:nvSpPr>
          <xdr:cNvPr id="18" name="CuadroTexto 17"/>
          <xdr:cNvSpPr txBox="1"/>
        </xdr:nvSpPr>
        <xdr:spPr>
          <a:xfrm>
            <a:off x="7381875" y="1600200"/>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2018</a:t>
            </a:r>
          </a:p>
        </xdr:txBody>
      </xdr:sp>
      <xdr:sp macro="" textlink="">
        <xdr:nvSpPr>
          <xdr:cNvPr id="19" name="CuadroTexto 18"/>
          <xdr:cNvSpPr txBox="1"/>
        </xdr:nvSpPr>
        <xdr:spPr>
          <a:xfrm>
            <a:off x="8153400" y="1609725"/>
            <a:ext cx="47064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2019</a:t>
            </a:r>
          </a:p>
        </xdr:txBody>
      </xdr:sp>
    </xdr:grpSp>
    <xdr:clientData/>
  </xdr:twoCellAnchor>
  <xdr:oneCellAnchor>
    <xdr:from>
      <xdr:col>9</xdr:col>
      <xdr:colOff>609600</xdr:colOff>
      <xdr:row>13</xdr:row>
      <xdr:rowOff>0</xdr:rowOff>
    </xdr:from>
    <xdr:ext cx="291426" cy="264560"/>
    <xdr:sp macro="" textlink="">
      <xdr:nvSpPr>
        <xdr:cNvPr id="2" name="CuadroTexto 1"/>
        <xdr:cNvSpPr txBox="1"/>
      </xdr:nvSpPr>
      <xdr:spPr>
        <a:xfrm>
          <a:off x="7591425" y="2695575"/>
          <a:ext cx="2914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7</xdr:col>
      <xdr:colOff>152400</xdr:colOff>
      <xdr:row>19</xdr:row>
      <xdr:rowOff>9525</xdr:rowOff>
    </xdr:from>
    <xdr:ext cx="355738" cy="315792"/>
    <mc:AlternateContent xmlns:mc="http://schemas.openxmlformats.org/markup-compatibility/2006" xmlns:a14="http://schemas.microsoft.com/office/drawing/2010/main">
      <mc:Choice Requires="a14">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𝑖</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𝐼</m:t>
                        </m:r>
                      </m:num>
                      <m:den>
                        <m:r>
                          <a:rPr lang="es-CO" sz="1100" b="0" i="1">
                            <a:latin typeface="Cambria Math" panose="02040503050406030204" pitchFamily="18" charset="0"/>
                          </a:rPr>
                          <m:t>𝑃</m:t>
                        </m:r>
                      </m:den>
                    </m:f>
                  </m:oMath>
                </m:oMathPara>
              </a14:m>
              <a:endParaRPr lang="en-US" sz="1100"/>
            </a:p>
          </xdr:txBody>
        </xdr:sp>
      </mc:Choice>
      <mc:Fallback xmlns="">
        <xdr:sp macro="" textlink="">
          <xdr:nvSpPr>
            <xdr:cNvPr id="2" name="CuadroTexto 1"/>
            <xdr:cNvSpPr txBox="1"/>
          </xdr:nvSpPr>
          <xdr:spPr>
            <a:xfrm>
              <a:off x="5486400" y="3448050"/>
              <a:ext cx="355738"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𝑖=𝐼/𝑃</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oneCellAnchor>
    <xdr:from>
      <xdr:col>3</xdr:col>
      <xdr:colOff>304800</xdr:colOff>
      <xdr:row>8</xdr:row>
      <xdr:rowOff>9525</xdr:rowOff>
    </xdr:from>
    <xdr:ext cx="819520" cy="357277"/>
    <mc:AlternateContent xmlns:mc="http://schemas.openxmlformats.org/markup-compatibility/2006">
      <mc:Choice xmlns:a14="http://schemas.microsoft.com/office/drawing/2010/main" Requires="a14">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𝑃</m:t>
                    </m:r>
                    <m:r>
                      <a:rPr lang="es-CO" sz="1100" b="0" i="1">
                        <a:latin typeface="Cambria Math" panose="02040503050406030204" pitchFamily="18" charset="0"/>
                      </a:rPr>
                      <m:t>=</m:t>
                    </m:r>
                    <m:f>
                      <m:fPr>
                        <m:ctrlPr>
                          <a:rPr lang="es-CO" sz="1100" b="0" i="1">
                            <a:latin typeface="Cambria Math" panose="02040503050406030204" pitchFamily="18" charset="0"/>
                          </a:rPr>
                        </m:ctrlPr>
                      </m:fPr>
                      <m:num>
                        <m:r>
                          <a:rPr lang="es-CO" sz="1100" b="0" i="1">
                            <a:latin typeface="Cambria Math" panose="02040503050406030204" pitchFamily="18" charset="0"/>
                          </a:rPr>
                          <m:t>𝐹</m:t>
                        </m:r>
                      </m:num>
                      <m:den>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den>
                    </m:f>
                  </m:oMath>
                </m:oMathPara>
              </a14:m>
              <a:endParaRPr lang="en-US" sz="1100"/>
            </a:p>
          </xdr:txBody>
        </xdr:sp>
      </mc:Choice>
      <mc:Fallback>
        <xdr:sp macro="" textlink="">
          <xdr:nvSpPr>
            <xdr:cNvPr id="2" name="CuadroTexto 1"/>
            <xdr:cNvSpPr txBox="1"/>
          </xdr:nvSpPr>
          <xdr:spPr>
            <a:xfrm>
              <a:off x="2590800" y="1543050"/>
              <a:ext cx="819520" cy="3572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𝑃=𝐹/〖(1+𝑖)〗^𝑛 </a:t>
              </a:r>
              <a:endParaRPr lang="en-US" sz="1100"/>
            </a:p>
          </xdr:txBody>
        </xdr:sp>
      </mc:Fallback>
    </mc:AlternateContent>
    <xdr:clientData/>
  </xdr:oneCellAnchor>
  <xdr:oneCellAnchor>
    <xdr:from>
      <xdr:col>3</xdr:col>
      <xdr:colOff>333375</xdr:colOff>
      <xdr:row>21</xdr:row>
      <xdr:rowOff>9525</xdr:rowOff>
    </xdr:from>
    <xdr:ext cx="874663" cy="172227"/>
    <mc:AlternateContent xmlns:mc="http://schemas.openxmlformats.org/markup-compatibility/2006">
      <mc:Choice xmlns:a14="http://schemas.microsoft.com/office/drawing/2010/main" Requires="a14">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es-CO" sz="1100" b="0" i="1">
                        <a:latin typeface="Cambria Math" panose="02040503050406030204" pitchFamily="18" charset="0"/>
                      </a:rPr>
                      <m:t>𝐹</m:t>
                    </m:r>
                    <m:r>
                      <a:rPr lang="es-CO" sz="1100" b="0" i="1">
                        <a:latin typeface="Cambria Math" panose="02040503050406030204" pitchFamily="18" charset="0"/>
                      </a:rPr>
                      <m:t>=</m:t>
                    </m:r>
                    <m:r>
                      <a:rPr lang="es-CO" sz="1100" b="0" i="1">
                        <a:latin typeface="Cambria Math" panose="02040503050406030204" pitchFamily="18" charset="0"/>
                      </a:rPr>
                      <m:t>𝑝</m:t>
                    </m:r>
                    <m:sSup>
                      <m:sSupPr>
                        <m:ctrlPr>
                          <a:rPr lang="es-CO" sz="1100" b="0" i="1">
                            <a:latin typeface="Cambria Math" panose="02040503050406030204" pitchFamily="18" charset="0"/>
                          </a:rPr>
                        </m:ctrlPr>
                      </m:sSupPr>
                      <m:e>
                        <m:r>
                          <a:rPr lang="es-CO" sz="1100" b="0" i="1">
                            <a:latin typeface="Cambria Math" panose="02040503050406030204" pitchFamily="18" charset="0"/>
                          </a:rPr>
                          <m:t>(1+</m:t>
                        </m:r>
                        <m:r>
                          <a:rPr lang="es-CO" sz="1100" b="0" i="1">
                            <a:latin typeface="Cambria Math" panose="02040503050406030204" pitchFamily="18" charset="0"/>
                          </a:rPr>
                          <m:t>𝑖</m:t>
                        </m:r>
                        <m:r>
                          <a:rPr lang="es-CO" sz="1100" b="0" i="1">
                            <a:latin typeface="Cambria Math" panose="02040503050406030204" pitchFamily="18" charset="0"/>
                          </a:rPr>
                          <m:t>)</m:t>
                        </m:r>
                      </m:e>
                      <m:sup>
                        <m:r>
                          <a:rPr lang="es-CO" sz="1100" b="0" i="1">
                            <a:latin typeface="Cambria Math" panose="02040503050406030204" pitchFamily="18" charset="0"/>
                          </a:rPr>
                          <m:t>𝑛</m:t>
                        </m:r>
                      </m:sup>
                    </m:sSup>
                  </m:oMath>
                </m:oMathPara>
              </a14:m>
              <a:endParaRPr lang="en-US" sz="1100"/>
            </a:p>
          </xdr:txBody>
        </xdr:sp>
      </mc:Choice>
      <mc:Fallback>
        <xdr:sp macro="" textlink="">
          <xdr:nvSpPr>
            <xdr:cNvPr id="3" name="CuadroTexto 2"/>
            <xdr:cNvSpPr txBox="1"/>
          </xdr:nvSpPr>
          <xdr:spPr>
            <a:xfrm>
              <a:off x="2619375" y="4019550"/>
              <a:ext cx="87466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CO" sz="1100" b="0" i="0">
                  <a:latin typeface="Cambria Math" panose="02040503050406030204" pitchFamily="18" charset="0"/>
                </a:rPr>
                <a:t>𝐹=𝑝〖(1+𝑖)〗^𝑛</a:t>
              </a:r>
              <a:endParaRPr lang="en-US" sz="1100"/>
            </a:p>
          </xdr:txBody>
        </xdr:sp>
      </mc:Fallback>
    </mc:AlternateContent>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H17"/>
  <sheetViews>
    <sheetView topLeftCell="A4" workbookViewId="0">
      <selection activeCell="H7" sqref="H7"/>
    </sheetView>
  </sheetViews>
  <sheetFormatPr baseColWidth="10" defaultRowHeight="15" x14ac:dyDescent="0.25"/>
  <sheetData>
    <row r="4" spans="4:8" ht="26.25" x14ac:dyDescent="0.4">
      <c r="D4" s="46" t="s">
        <v>0</v>
      </c>
      <c r="E4" s="46"/>
      <c r="F4" s="46"/>
      <c r="G4" s="46"/>
      <c r="H4" s="46"/>
    </row>
    <row r="6" spans="4:8" ht="21" x14ac:dyDescent="0.35">
      <c r="E6" s="1"/>
      <c r="F6" s="2" t="s">
        <v>1</v>
      </c>
    </row>
    <row r="8" spans="4:8" ht="21" x14ac:dyDescent="0.35">
      <c r="F8" s="2" t="s">
        <v>2</v>
      </c>
    </row>
    <row r="10" spans="4:8" ht="21" x14ac:dyDescent="0.35">
      <c r="F10" s="2" t="s">
        <v>3</v>
      </c>
    </row>
    <row r="12" spans="4:8" ht="21" x14ac:dyDescent="0.35">
      <c r="F12" s="2" t="s">
        <v>4</v>
      </c>
    </row>
    <row r="14" spans="4:8" ht="21" x14ac:dyDescent="0.35">
      <c r="F14" s="3" t="s">
        <v>5</v>
      </c>
    </row>
    <row r="15" spans="4:8" ht="21" x14ac:dyDescent="0.35">
      <c r="F15" s="2" t="s">
        <v>6</v>
      </c>
    </row>
    <row r="17" spans="6:6" ht="21" x14ac:dyDescent="0.35">
      <c r="F17" s="2" t="s">
        <v>7</v>
      </c>
    </row>
  </sheetData>
  <mergeCells count="1">
    <mergeCell ref="D4:H4"/>
  </mergeCell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6" workbookViewId="0">
      <selection activeCell="K10" sqref="K10"/>
    </sheetView>
  </sheetViews>
  <sheetFormatPr baseColWidth="10" defaultRowHeight="15" x14ac:dyDescent="0.25"/>
  <sheetData>
    <row r="1" spans="1:17" ht="23.25" x14ac:dyDescent="0.35">
      <c r="B1" s="54" t="s">
        <v>9</v>
      </c>
      <c r="C1" s="54"/>
      <c r="D1" s="54"/>
      <c r="E1" s="54"/>
      <c r="F1" s="54"/>
    </row>
    <row r="4" spans="1:17" x14ac:dyDescent="0.25">
      <c r="A4" s="5" t="s">
        <v>8</v>
      </c>
      <c r="B4" s="55" t="s">
        <v>10</v>
      </c>
      <c r="C4" s="55"/>
      <c r="D4" s="55"/>
      <c r="E4" s="55"/>
      <c r="F4" s="55"/>
      <c r="G4" s="55"/>
      <c r="H4" s="55"/>
      <c r="I4" s="55"/>
      <c r="J4" s="55"/>
      <c r="K4" s="55"/>
    </row>
    <row r="5" spans="1:17" x14ac:dyDescent="0.25">
      <c r="B5" s="55" t="s">
        <v>11</v>
      </c>
      <c r="C5" s="55"/>
      <c r="D5" s="55"/>
      <c r="E5" s="55"/>
      <c r="F5" s="55"/>
    </row>
    <row r="6" spans="1:17" ht="15.75" x14ac:dyDescent="0.25">
      <c r="B6" s="6"/>
      <c r="C6" s="6"/>
      <c r="D6" s="6"/>
      <c r="E6" s="6"/>
      <c r="F6" s="6"/>
    </row>
    <row r="7" spans="1:17" ht="15.75" x14ac:dyDescent="0.25">
      <c r="B7" s="48" t="s">
        <v>18</v>
      </c>
      <c r="C7" s="48"/>
      <c r="D7" s="13">
        <v>5000</v>
      </c>
      <c r="E7" s="6"/>
      <c r="F7" s="48" t="s">
        <v>19</v>
      </c>
      <c r="G7" s="48"/>
      <c r="H7" s="47"/>
      <c r="I7" s="47"/>
      <c r="K7" s="50" t="s">
        <v>20</v>
      </c>
      <c r="L7" s="50"/>
      <c r="M7" s="50"/>
      <c r="N7" s="50"/>
      <c r="O7" s="50"/>
      <c r="P7" s="50"/>
      <c r="Q7" s="50"/>
    </row>
    <row r="8" spans="1:17" x14ac:dyDescent="0.25">
      <c r="K8" s="47"/>
      <c r="L8" s="47"/>
      <c r="M8" s="47"/>
      <c r="N8" s="47"/>
    </row>
    <row r="9" spans="1:17" x14ac:dyDescent="0.25">
      <c r="B9" s="10" t="s">
        <v>12</v>
      </c>
      <c r="C9" s="10" t="s">
        <v>13</v>
      </c>
      <c r="D9" s="10" t="s">
        <v>14</v>
      </c>
    </row>
    <row r="10" spans="1:17" x14ac:dyDescent="0.25">
      <c r="B10" s="11">
        <v>2000</v>
      </c>
      <c r="C10" s="12">
        <v>8.7499999999999994E-2</v>
      </c>
      <c r="D10" s="17">
        <v>5000</v>
      </c>
    </row>
    <row r="11" spans="1:17" x14ac:dyDescent="0.25">
      <c r="B11" s="11">
        <v>2001</v>
      </c>
      <c r="C11" s="12">
        <v>7.6499999999999999E-2</v>
      </c>
      <c r="D11" s="17">
        <f>$D$7*(1+C10)</f>
        <v>5437.5</v>
      </c>
      <c r="E11" s="49" t="s">
        <v>22</v>
      </c>
      <c r="F11" s="50"/>
      <c r="G11" s="50"/>
      <c r="H11" s="50"/>
    </row>
    <row r="12" spans="1:17" x14ac:dyDescent="0.25">
      <c r="B12" s="11">
        <v>2002</v>
      </c>
      <c r="C12" s="12">
        <v>6.9900000000000004E-2</v>
      </c>
      <c r="D12" s="17">
        <f>D11*(1+C11)</f>
        <v>5853.46875</v>
      </c>
    </row>
    <row r="13" spans="1:17" x14ac:dyDescent="0.25">
      <c r="B13" s="11">
        <v>2003</v>
      </c>
      <c r="C13" s="12">
        <v>6.4899999999999999E-2</v>
      </c>
      <c r="D13" s="17">
        <f t="shared" ref="D13:D29" si="0">D12*(1+C12)</f>
        <v>6262.6262156250004</v>
      </c>
    </row>
    <row r="14" spans="1:17" x14ac:dyDescent="0.25">
      <c r="B14" s="11">
        <v>2004</v>
      </c>
      <c r="C14" s="12">
        <v>5.5E-2</v>
      </c>
      <c r="D14" s="17">
        <f t="shared" si="0"/>
        <v>6669.0706570190623</v>
      </c>
    </row>
    <row r="15" spans="1:17" x14ac:dyDescent="0.25">
      <c r="B15" s="11">
        <v>2005</v>
      </c>
      <c r="C15" s="12">
        <v>4.8500000000000001E-2</v>
      </c>
      <c r="D15" s="17">
        <f t="shared" si="0"/>
        <v>7035.8695431551105</v>
      </c>
    </row>
    <row r="16" spans="1:17" x14ac:dyDescent="0.25">
      <c r="B16" s="11">
        <v>2006</v>
      </c>
      <c r="C16" s="12">
        <v>4.48E-2</v>
      </c>
      <c r="D16" s="17">
        <f t="shared" si="0"/>
        <v>7377.1092159981335</v>
      </c>
    </row>
    <row r="17" spans="2:12" x14ac:dyDescent="0.25">
      <c r="B17" s="11">
        <v>2007</v>
      </c>
      <c r="C17" s="12">
        <v>5.6899999999999999E-2</v>
      </c>
      <c r="D17" s="17">
        <f t="shared" si="0"/>
        <v>7707.6037088748499</v>
      </c>
      <c r="F17" s="9">
        <v>8.7499999999999994E-2</v>
      </c>
      <c r="G17" s="9">
        <v>7.6499999999999999E-2</v>
      </c>
      <c r="H17" s="9">
        <v>6.9900000000000004E-2</v>
      </c>
      <c r="I17" s="4" t="s">
        <v>23</v>
      </c>
      <c r="J17" s="9">
        <v>5.7500000000000002E-2</v>
      </c>
      <c r="K17" s="9">
        <v>4.0899999999999999E-2</v>
      </c>
      <c r="L17" s="9">
        <v>3.1800000000000002E-2</v>
      </c>
    </row>
    <row r="18" spans="2:12" x14ac:dyDescent="0.25">
      <c r="B18" s="11">
        <v>2008</v>
      </c>
      <c r="C18" s="12">
        <v>7.6700000000000004E-2</v>
      </c>
      <c r="D18" s="17">
        <f t="shared" si="0"/>
        <v>8146.1663599098283</v>
      </c>
    </row>
    <row r="19" spans="2:12" x14ac:dyDescent="0.25">
      <c r="B19" s="11">
        <v>2009</v>
      </c>
      <c r="C19" s="12">
        <v>0.02</v>
      </c>
      <c r="D19" s="17">
        <f t="shared" si="0"/>
        <v>8770.9773197149116</v>
      </c>
      <c r="F19" s="51" t="s">
        <v>24</v>
      </c>
      <c r="G19" s="51"/>
      <c r="H19" s="51"/>
      <c r="I19" s="51"/>
      <c r="J19" s="51"/>
      <c r="K19" s="51"/>
      <c r="L19" s="51"/>
    </row>
    <row r="20" spans="2:12" x14ac:dyDescent="0.25">
      <c r="B20" s="11">
        <v>2010</v>
      </c>
      <c r="C20" s="12">
        <v>3.1699999999999999E-2</v>
      </c>
      <c r="D20" s="17">
        <f t="shared" si="0"/>
        <v>8946.3968661092094</v>
      </c>
      <c r="F20" s="51"/>
      <c r="G20" s="51"/>
      <c r="H20" s="51"/>
      <c r="I20" s="51"/>
      <c r="J20" s="51"/>
      <c r="K20" s="51"/>
      <c r="L20" s="51"/>
    </row>
    <row r="21" spans="2:12" x14ac:dyDescent="0.25">
      <c r="B21" s="11">
        <v>2011</v>
      </c>
      <c r="C21" s="12">
        <v>3.73E-2</v>
      </c>
      <c r="D21" s="17">
        <f t="shared" si="0"/>
        <v>9229.9976467648721</v>
      </c>
      <c r="F21" s="51"/>
      <c r="G21" s="51"/>
      <c r="H21" s="51"/>
      <c r="I21" s="51"/>
      <c r="J21" s="51"/>
      <c r="K21" s="51"/>
      <c r="L21" s="51"/>
    </row>
    <row r="22" spans="2:12" x14ac:dyDescent="0.25">
      <c r="B22" s="11">
        <v>2012</v>
      </c>
      <c r="C22" s="12">
        <v>3.44E-2</v>
      </c>
      <c r="D22" s="17">
        <f t="shared" si="0"/>
        <v>9574.2765589892024</v>
      </c>
      <c r="F22" s="51"/>
      <c r="G22" s="51"/>
      <c r="H22" s="51"/>
      <c r="I22" s="51"/>
      <c r="J22" s="51"/>
      <c r="K22" s="51"/>
      <c r="L22" s="51"/>
    </row>
    <row r="23" spans="2:12" x14ac:dyDescent="0.25">
      <c r="B23" s="11">
        <v>2013</v>
      </c>
      <c r="C23" s="12">
        <v>1.9400000000000001E-2</v>
      </c>
      <c r="D23" s="17">
        <f t="shared" si="0"/>
        <v>9903.6316726184305</v>
      </c>
      <c r="F23" s="51"/>
      <c r="G23" s="51"/>
      <c r="H23" s="51"/>
      <c r="I23" s="51"/>
      <c r="J23" s="51"/>
      <c r="K23" s="51"/>
      <c r="L23" s="51"/>
    </row>
    <row r="24" spans="2:12" x14ac:dyDescent="0.25">
      <c r="B24" s="11">
        <v>2014</v>
      </c>
      <c r="C24" s="12">
        <v>3.6600000000000001E-2</v>
      </c>
      <c r="D24" s="17">
        <f t="shared" si="0"/>
        <v>10095.762127067228</v>
      </c>
    </row>
    <row r="25" spans="2:12" x14ac:dyDescent="0.25">
      <c r="B25" s="11">
        <v>2015</v>
      </c>
      <c r="C25" s="12">
        <v>6.7699999999999996E-2</v>
      </c>
      <c r="D25" s="17">
        <f t="shared" si="0"/>
        <v>10465.267020917889</v>
      </c>
    </row>
    <row r="26" spans="2:12" x14ac:dyDescent="0.25">
      <c r="B26" s="11">
        <v>2016</v>
      </c>
      <c r="C26" s="12">
        <v>5.7500000000000002E-2</v>
      </c>
      <c r="D26" s="17">
        <f t="shared" si="0"/>
        <v>11173.765598234031</v>
      </c>
    </row>
    <row r="27" spans="2:12" x14ac:dyDescent="0.25">
      <c r="B27" s="11">
        <v>2017</v>
      </c>
      <c r="C27" s="12">
        <v>4.0899999999999999E-2</v>
      </c>
      <c r="D27" s="17">
        <f t="shared" si="0"/>
        <v>11816.25712013249</v>
      </c>
    </row>
    <row r="28" spans="2:12" x14ac:dyDescent="0.25">
      <c r="B28" s="11">
        <v>2018</v>
      </c>
      <c r="C28" s="12">
        <v>3.1800000000000002E-2</v>
      </c>
      <c r="D28" s="17">
        <f t="shared" si="0"/>
        <v>12299.542036345909</v>
      </c>
    </row>
    <row r="29" spans="2:12" x14ac:dyDescent="0.25">
      <c r="B29" s="14">
        <v>2019</v>
      </c>
      <c r="C29" s="15"/>
      <c r="D29" s="18">
        <f t="shared" si="0"/>
        <v>12690.66747310171</v>
      </c>
      <c r="E29" s="49" t="s">
        <v>21</v>
      </c>
      <c r="F29" s="50"/>
      <c r="G29" s="50"/>
    </row>
    <row r="30" spans="2:12" x14ac:dyDescent="0.25">
      <c r="B30" s="19"/>
      <c r="C30" s="20"/>
      <c r="D30" s="23"/>
      <c r="E30" s="21"/>
      <c r="F30" s="22"/>
      <c r="G30" s="22"/>
    </row>
    <row r="31" spans="2:12" x14ac:dyDescent="0.25">
      <c r="B31" s="47" t="s">
        <v>17</v>
      </c>
      <c r="C31" s="47"/>
      <c r="D31" s="47"/>
      <c r="E31" s="47"/>
      <c r="F31" s="47"/>
    </row>
    <row r="32" spans="2:12" x14ac:dyDescent="0.25">
      <c r="B32" s="4"/>
      <c r="C32" s="4"/>
      <c r="D32" s="4"/>
      <c r="E32" s="4"/>
      <c r="F32" s="4"/>
    </row>
    <row r="33" spans="2:15" x14ac:dyDescent="0.25">
      <c r="B33" s="4"/>
      <c r="C33" s="4"/>
      <c r="D33" s="4"/>
      <c r="E33" s="4"/>
      <c r="F33" s="4"/>
    </row>
    <row r="34" spans="2:15" x14ac:dyDescent="0.25">
      <c r="B34" s="53" t="s">
        <v>27</v>
      </c>
      <c r="C34" s="53"/>
      <c r="D34" s="53"/>
      <c r="E34" s="53"/>
      <c r="F34" s="53"/>
    </row>
    <row r="35" spans="2:15" ht="15.75" x14ac:dyDescent="0.25">
      <c r="B35" s="24"/>
      <c r="C35" s="24"/>
      <c r="D35" s="24"/>
      <c r="E35" s="24"/>
      <c r="F35" s="4"/>
    </row>
    <row r="36" spans="2:15" x14ac:dyDescent="0.25">
      <c r="B36" s="52" t="s">
        <v>18</v>
      </c>
      <c r="C36" s="52"/>
      <c r="D36" s="25">
        <v>5000</v>
      </c>
      <c r="E36" s="4"/>
      <c r="F36" s="4"/>
    </row>
    <row r="37" spans="2:15" ht="15.75" x14ac:dyDescent="0.25">
      <c r="B37" s="52" t="s">
        <v>25</v>
      </c>
      <c r="C37" s="52"/>
      <c r="D37" s="9">
        <f>AVERAGE(C10:C28)</f>
        <v>5.0421052631578943E-2</v>
      </c>
      <c r="E37" s="4"/>
      <c r="F37" s="48" t="s">
        <v>19</v>
      </c>
      <c r="G37" s="48"/>
      <c r="H37" s="47"/>
      <c r="I37" s="47"/>
      <c r="K37" s="50" t="s">
        <v>26</v>
      </c>
      <c r="L37" s="50"/>
      <c r="M37" s="50"/>
      <c r="N37" s="50"/>
      <c r="O37" s="50"/>
    </row>
    <row r="38" spans="2:15" x14ac:dyDescent="0.25">
      <c r="B38" s="8"/>
      <c r="C38" s="8"/>
      <c r="D38" s="9"/>
      <c r="E38" s="4"/>
      <c r="F38" s="4"/>
    </row>
    <row r="39" spans="2:15" x14ac:dyDescent="0.25">
      <c r="B39" s="10" t="s">
        <v>12</v>
      </c>
      <c r="C39" s="10" t="s">
        <v>14</v>
      </c>
      <c r="D39" s="4"/>
      <c r="E39" s="4"/>
    </row>
    <row r="40" spans="2:15" x14ac:dyDescent="0.25">
      <c r="B40" s="11">
        <v>2000</v>
      </c>
      <c r="C40" s="17">
        <v>5000</v>
      </c>
      <c r="D40" s="4"/>
      <c r="E40" s="4"/>
    </row>
    <row r="41" spans="2:15" x14ac:dyDescent="0.25">
      <c r="B41" s="11">
        <v>2001</v>
      </c>
      <c r="C41" s="17">
        <f>$D$36*(1+$D$37)</f>
        <v>5252.105263157895</v>
      </c>
      <c r="D41" s="4"/>
      <c r="E41" s="4"/>
    </row>
    <row r="42" spans="2:15" x14ac:dyDescent="0.25">
      <c r="B42" s="11">
        <v>2002</v>
      </c>
      <c r="C42" s="17">
        <f>C41*(1+$D$37)</f>
        <v>5516.921939058172</v>
      </c>
      <c r="D42" s="4"/>
      <c r="E42" s="4"/>
    </row>
    <row r="43" spans="2:15" x14ac:dyDescent="0.25">
      <c r="B43" s="11">
        <v>2003</v>
      </c>
      <c r="C43" s="17">
        <f t="shared" ref="C43:C59" si="1">C42*(1+$D$37)</f>
        <v>5795.090950511737</v>
      </c>
      <c r="D43" s="4"/>
      <c r="E43" s="4"/>
    </row>
    <row r="44" spans="2:15" x14ac:dyDescent="0.25">
      <c r="B44" s="11">
        <v>2004</v>
      </c>
      <c r="C44" s="17">
        <f t="shared" si="1"/>
        <v>6087.285536332276</v>
      </c>
      <c r="D44" s="4"/>
      <c r="E44" s="4"/>
    </row>
    <row r="45" spans="2:15" x14ac:dyDescent="0.25">
      <c r="B45" s="11">
        <v>2005</v>
      </c>
      <c r="C45" s="17">
        <f t="shared" si="1"/>
        <v>6394.2128807431345</v>
      </c>
      <c r="D45" s="4"/>
      <c r="E45" s="4"/>
      <c r="F45" s="4" t="s">
        <v>28</v>
      </c>
      <c r="G45" s="4" t="s">
        <v>28</v>
      </c>
      <c r="H45" s="4" t="s">
        <v>28</v>
      </c>
      <c r="I45" s="4" t="s">
        <v>23</v>
      </c>
      <c r="J45" s="4" t="s">
        <v>28</v>
      </c>
      <c r="K45" s="4" t="s">
        <v>28</v>
      </c>
      <c r="L45" s="4" t="s">
        <v>28</v>
      </c>
    </row>
    <row r="46" spans="2:15" x14ac:dyDescent="0.25">
      <c r="B46" s="11">
        <v>2006</v>
      </c>
      <c r="C46" s="17">
        <f t="shared" si="1"/>
        <v>6716.6158249406044</v>
      </c>
      <c r="D46" s="4"/>
      <c r="E46" s="4"/>
    </row>
    <row r="47" spans="2:15" x14ac:dyDescent="0.25">
      <c r="B47" s="11">
        <v>2007</v>
      </c>
      <c r="C47" s="17">
        <f t="shared" si="1"/>
        <v>7055.2746649560304</v>
      </c>
      <c r="D47" s="4"/>
      <c r="E47" s="4"/>
    </row>
    <row r="48" spans="2:15" x14ac:dyDescent="0.25">
      <c r="B48" s="11">
        <v>2008</v>
      </c>
      <c r="C48" s="17">
        <f t="shared" si="1"/>
        <v>7411.0090401680236</v>
      </c>
      <c r="D48" s="4"/>
      <c r="E48" s="4"/>
    </row>
    <row r="49" spans="2:10" x14ac:dyDescent="0.25">
      <c r="B49" s="11">
        <v>2009</v>
      </c>
      <c r="C49" s="17">
        <f t="shared" si="1"/>
        <v>7784.6799170354425</v>
      </c>
      <c r="D49" s="4"/>
      <c r="E49" s="4"/>
    </row>
    <row r="50" spans="2:10" x14ac:dyDescent="0.25">
      <c r="B50" s="11">
        <v>2010</v>
      </c>
      <c r="C50" s="17">
        <f t="shared" si="1"/>
        <v>8177.191672852282</v>
      </c>
      <c r="D50" s="4"/>
      <c r="E50" s="4"/>
    </row>
    <row r="51" spans="2:10" x14ac:dyDescent="0.25">
      <c r="B51" s="11">
        <v>2011</v>
      </c>
      <c r="C51" s="17">
        <f t="shared" si="1"/>
        <v>8589.494284567676</v>
      </c>
      <c r="D51" s="4"/>
      <c r="E51" s="4"/>
    </row>
    <row r="52" spans="2:10" x14ac:dyDescent="0.25">
      <c r="B52" s="11">
        <v>2012</v>
      </c>
      <c r="C52" s="17">
        <f t="shared" si="1"/>
        <v>9022.5856279685086</v>
      </c>
      <c r="D52" s="4"/>
      <c r="E52" s="4"/>
    </row>
    <row r="53" spans="2:10" x14ac:dyDescent="0.25">
      <c r="B53" s="11">
        <v>2013</v>
      </c>
      <c r="C53" s="17">
        <f t="shared" si="1"/>
        <v>9477.5138927892367</v>
      </c>
      <c r="D53" s="4"/>
      <c r="E53" s="4"/>
    </row>
    <row r="54" spans="2:10" x14ac:dyDescent="0.25">
      <c r="B54" s="11">
        <v>2014</v>
      </c>
      <c r="C54" s="17">
        <f t="shared" si="1"/>
        <v>9955.3801195940832</v>
      </c>
      <c r="D54" s="4"/>
      <c r="E54" s="4"/>
    </row>
    <row r="55" spans="2:10" x14ac:dyDescent="0.25">
      <c r="B55" s="11">
        <v>2015</v>
      </c>
      <c r="C55" s="17">
        <f t="shared" si="1"/>
        <v>10457.340864571512</v>
      </c>
      <c r="D55" s="4"/>
      <c r="E55" s="4"/>
    </row>
    <row r="56" spans="2:10" x14ac:dyDescent="0.25">
      <c r="B56" s="11">
        <v>2016</v>
      </c>
      <c r="C56" s="17">
        <f t="shared" si="1"/>
        <v>10984.610998690432</v>
      </c>
      <c r="D56" s="4"/>
      <c r="E56" s="4"/>
    </row>
    <row r="57" spans="2:10" x14ac:dyDescent="0.25">
      <c r="B57" s="11">
        <v>2017</v>
      </c>
      <c r="C57" s="17">
        <f t="shared" si="1"/>
        <v>11538.466647992824</v>
      </c>
      <c r="D57" s="4"/>
      <c r="E57" s="4"/>
    </row>
    <row r="58" spans="2:10" x14ac:dyDescent="0.25">
      <c r="B58" s="11">
        <v>2018</v>
      </c>
      <c r="C58" s="17">
        <f t="shared" si="1"/>
        <v>12120.248282138988</v>
      </c>
      <c r="D58" s="4"/>
      <c r="E58" s="4"/>
    </row>
    <row r="59" spans="2:10" x14ac:dyDescent="0.25">
      <c r="B59" s="14">
        <v>2019</v>
      </c>
      <c r="C59" s="18">
        <f t="shared" si="1"/>
        <v>12731.363958680522</v>
      </c>
      <c r="D59" s="4"/>
      <c r="E59" s="4"/>
    </row>
    <row r="60" spans="2:10" x14ac:dyDescent="0.25">
      <c r="B60" s="4"/>
      <c r="C60" s="4"/>
      <c r="D60" s="4"/>
      <c r="E60" s="4"/>
      <c r="F60" s="4"/>
    </row>
    <row r="62" spans="2:10" ht="15.75" x14ac:dyDescent="0.25">
      <c r="B62" s="7" t="s">
        <v>15</v>
      </c>
    </row>
    <row r="63" spans="2:10" x14ac:dyDescent="0.25">
      <c r="B63" s="47" t="s">
        <v>16</v>
      </c>
      <c r="C63" s="47"/>
      <c r="D63" s="47"/>
      <c r="E63" s="47"/>
      <c r="F63" s="47"/>
      <c r="G63" s="47"/>
      <c r="H63" s="47"/>
      <c r="I63" s="47"/>
      <c r="J63" s="47"/>
    </row>
  </sheetData>
  <mergeCells count="19">
    <mergeCell ref="B1:F1"/>
    <mergeCell ref="B4:K4"/>
    <mergeCell ref="B5:F5"/>
    <mergeCell ref="K7:Q7"/>
    <mergeCell ref="K8:N8"/>
    <mergeCell ref="B63:J63"/>
    <mergeCell ref="B31:F31"/>
    <mergeCell ref="B7:C7"/>
    <mergeCell ref="F7:G7"/>
    <mergeCell ref="H7:I7"/>
    <mergeCell ref="E29:G29"/>
    <mergeCell ref="E11:H11"/>
    <mergeCell ref="F19:L23"/>
    <mergeCell ref="B37:C37"/>
    <mergeCell ref="F37:G37"/>
    <mergeCell ref="H37:I37"/>
    <mergeCell ref="K37:O37"/>
    <mergeCell ref="B36:C36"/>
    <mergeCell ref="B34:F34"/>
  </mergeCells>
  <pageMargins left="0.7" right="0.7" top="0.75" bottom="0.75" header="0.3" footer="0.3"/>
  <pageSetup orientation="portrait" horizontalDpi="360" verticalDpi="36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14"/>
  <sheetViews>
    <sheetView workbookViewId="0">
      <selection activeCell="B3" sqref="B3:I3"/>
    </sheetView>
  </sheetViews>
  <sheetFormatPr baseColWidth="10" defaultRowHeight="15" x14ac:dyDescent="0.25"/>
  <sheetData>
    <row r="3" spans="1:12" ht="15.75" x14ac:dyDescent="0.25">
      <c r="A3" s="26" t="s">
        <v>29</v>
      </c>
      <c r="B3" s="50" t="s">
        <v>30</v>
      </c>
      <c r="C3" s="50"/>
      <c r="D3" s="50"/>
      <c r="E3" s="50"/>
      <c r="F3" s="50"/>
      <c r="G3" s="50"/>
      <c r="H3" s="50"/>
      <c r="I3" s="50"/>
    </row>
    <row r="5" spans="1:12" x14ac:dyDescent="0.25">
      <c r="B5" s="8" t="s">
        <v>31</v>
      </c>
      <c r="C5" s="27">
        <v>0.05</v>
      </c>
      <c r="F5" s="56" t="s">
        <v>19</v>
      </c>
      <c r="G5" s="56"/>
      <c r="H5" s="47"/>
      <c r="I5" s="47"/>
    </row>
    <row r="6" spans="1:12" x14ac:dyDescent="0.25">
      <c r="B6" s="8" t="s">
        <v>33</v>
      </c>
      <c r="C6" s="29">
        <v>3000000</v>
      </c>
      <c r="F6" s="56"/>
      <c r="G6" s="56"/>
      <c r="H6" s="47"/>
      <c r="I6" s="47"/>
    </row>
    <row r="7" spans="1:12" x14ac:dyDescent="0.25">
      <c r="F7" s="28"/>
      <c r="G7" s="28"/>
      <c r="H7" s="4"/>
      <c r="I7" s="4"/>
    </row>
    <row r="8" spans="1:12" x14ac:dyDescent="0.25">
      <c r="B8" s="10" t="s">
        <v>32</v>
      </c>
      <c r="C8" s="10" t="s">
        <v>12</v>
      </c>
      <c r="D8" s="10" t="s">
        <v>14</v>
      </c>
    </row>
    <row r="9" spans="1:12" x14ac:dyDescent="0.25">
      <c r="B9" s="11">
        <v>0</v>
      </c>
      <c r="C9" s="11">
        <v>2019</v>
      </c>
      <c r="D9" s="16">
        <f>$C$6/(1+$C$5)^B9</f>
        <v>3000000</v>
      </c>
    </row>
    <row r="10" spans="1:12" x14ac:dyDescent="0.25">
      <c r="B10" s="11">
        <v>1</v>
      </c>
      <c r="C10" s="11">
        <v>2018</v>
      </c>
      <c r="D10" s="16">
        <f t="shared" ref="D10:D14" si="0">$C$6/(1+$C$5)^B10</f>
        <v>2857142.8571428568</v>
      </c>
      <c r="F10" s="29">
        <v>2350578</v>
      </c>
      <c r="L10" s="29">
        <v>3000000</v>
      </c>
    </row>
    <row r="11" spans="1:12" x14ac:dyDescent="0.25">
      <c r="B11" s="11">
        <v>2</v>
      </c>
      <c r="C11" s="11">
        <v>2017</v>
      </c>
      <c r="D11" s="16">
        <f t="shared" si="0"/>
        <v>2721088.4353741496</v>
      </c>
      <c r="G11" s="27">
        <v>0.05</v>
      </c>
      <c r="H11" s="27">
        <v>0.05</v>
      </c>
      <c r="I11" s="27">
        <v>0.05</v>
      </c>
      <c r="J11" s="27">
        <v>0.05</v>
      </c>
      <c r="K11" s="27">
        <v>0.05</v>
      </c>
    </row>
    <row r="12" spans="1:12" x14ac:dyDescent="0.25">
      <c r="B12" s="11">
        <v>3</v>
      </c>
      <c r="C12" s="11">
        <v>2016</v>
      </c>
      <c r="D12" s="16">
        <f t="shared" si="0"/>
        <v>2591512.7955944277</v>
      </c>
    </row>
    <row r="13" spans="1:12" x14ac:dyDescent="0.25">
      <c r="B13" s="11">
        <v>4</v>
      </c>
      <c r="C13" s="11">
        <v>2015</v>
      </c>
      <c r="D13" s="16">
        <f t="shared" si="0"/>
        <v>2468107.4243756458</v>
      </c>
    </row>
    <row r="14" spans="1:12" x14ac:dyDescent="0.25">
      <c r="B14" s="11">
        <v>5</v>
      </c>
      <c r="C14" s="11">
        <v>2014</v>
      </c>
      <c r="D14" s="30">
        <f t="shared" si="0"/>
        <v>2350578.4994053771</v>
      </c>
    </row>
  </sheetData>
  <mergeCells count="3">
    <mergeCell ref="B3:I3"/>
    <mergeCell ref="H5:I6"/>
    <mergeCell ref="F5:G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54"/>
  <sheetViews>
    <sheetView topLeftCell="B1" workbookViewId="0">
      <selection activeCell="J38" sqref="J38:Q42"/>
    </sheetView>
  </sheetViews>
  <sheetFormatPr baseColWidth="10" defaultRowHeight="15" x14ac:dyDescent="0.25"/>
  <cols>
    <col min="4" max="4" width="12.140625" customWidth="1"/>
    <col min="5" max="5" width="12.5703125" customWidth="1"/>
  </cols>
  <sheetData>
    <row r="3" spans="1:14" ht="15.75" x14ac:dyDescent="0.25">
      <c r="A3" s="26" t="s">
        <v>34</v>
      </c>
      <c r="B3" s="53" t="s">
        <v>35</v>
      </c>
      <c r="C3" s="53"/>
      <c r="D3" s="53"/>
      <c r="E3" s="53"/>
      <c r="F3" s="53"/>
      <c r="G3" s="53"/>
      <c r="H3" s="53"/>
      <c r="I3" s="53"/>
      <c r="J3" s="53"/>
      <c r="K3" s="53"/>
      <c r="L3" s="53"/>
      <c r="M3" s="53"/>
      <c r="N3" s="53"/>
    </row>
    <row r="4" spans="1:14" x14ac:dyDescent="0.25">
      <c r="B4" t="s">
        <v>37</v>
      </c>
    </row>
    <row r="6" spans="1:14" x14ac:dyDescent="0.25">
      <c r="B6" s="52" t="s">
        <v>37</v>
      </c>
      <c r="C6" s="52"/>
      <c r="D6" s="29">
        <v>1000000</v>
      </c>
      <c r="F6" s="52" t="s">
        <v>41</v>
      </c>
      <c r="G6" s="52"/>
      <c r="H6" s="29">
        <v>1000000</v>
      </c>
    </row>
    <row r="7" spans="1:14" x14ac:dyDescent="0.25">
      <c r="I7" s="52" t="s">
        <v>40</v>
      </c>
      <c r="J7" s="47"/>
      <c r="K7" s="47"/>
      <c r="L7" s="47"/>
    </row>
    <row r="8" spans="1:14" ht="31.5" customHeight="1" x14ac:dyDescent="0.25">
      <c r="B8" s="31" t="s">
        <v>36</v>
      </c>
      <c r="C8" s="31" t="s">
        <v>13</v>
      </c>
      <c r="D8" s="32" t="s">
        <v>38</v>
      </c>
      <c r="E8" s="31" t="s">
        <v>36</v>
      </c>
      <c r="F8" s="31" t="s">
        <v>13</v>
      </c>
      <c r="G8" s="33" t="s">
        <v>39</v>
      </c>
      <c r="I8" s="47"/>
      <c r="J8" s="47"/>
      <c r="K8" s="47"/>
      <c r="L8" s="47"/>
    </row>
    <row r="9" spans="1:14" x14ac:dyDescent="0.25">
      <c r="B9" s="11">
        <v>1990</v>
      </c>
      <c r="C9" s="12">
        <v>0.32369999999999999</v>
      </c>
      <c r="D9" s="16">
        <v>1000000</v>
      </c>
      <c r="E9" s="11">
        <v>2019</v>
      </c>
      <c r="G9" s="16">
        <v>1000000</v>
      </c>
      <c r="I9" s="47"/>
      <c r="J9" s="47"/>
      <c r="K9" s="47"/>
      <c r="L9" s="47"/>
    </row>
    <row r="10" spans="1:14" x14ac:dyDescent="0.25">
      <c r="B10" s="11">
        <v>1991</v>
      </c>
      <c r="C10" s="12">
        <v>0.26819999999999999</v>
      </c>
      <c r="D10" s="16">
        <f>$D$6*(1+C9)</f>
        <v>1323700</v>
      </c>
      <c r="E10" s="11">
        <v>2018</v>
      </c>
      <c r="F10" s="12">
        <v>3.1800000000000002E-2</v>
      </c>
      <c r="G10" s="16">
        <f>G9/(1+F10)</f>
        <v>969180.07365768554</v>
      </c>
    </row>
    <row r="11" spans="1:14" x14ac:dyDescent="0.25">
      <c r="B11" s="11">
        <v>1992</v>
      </c>
      <c r="C11" s="12">
        <v>0.25140000000000001</v>
      </c>
      <c r="D11" s="16">
        <f>D10*(1+C10)</f>
        <v>1678716.34</v>
      </c>
      <c r="E11" s="11">
        <v>2017</v>
      </c>
      <c r="F11" s="12">
        <v>4.0899999999999999E-2</v>
      </c>
      <c r="G11" s="16">
        <f>G10/(1+F11)</f>
        <v>931098.15895637008</v>
      </c>
    </row>
    <row r="12" spans="1:14" x14ac:dyDescent="0.25">
      <c r="B12" s="11">
        <v>1993</v>
      </c>
      <c r="C12" s="12">
        <v>0.2261</v>
      </c>
      <c r="D12" s="16">
        <f t="shared" ref="D12:D38" si="0">D11*(1+C11)</f>
        <v>2100745.627876</v>
      </c>
      <c r="E12" s="11">
        <v>2016</v>
      </c>
      <c r="F12" s="12">
        <v>5.7500000000000002E-2</v>
      </c>
      <c r="G12" s="16">
        <f t="shared" ref="G12:G38" si="1">G11/(1+F12)</f>
        <v>880471.07229916786</v>
      </c>
    </row>
    <row r="13" spans="1:14" x14ac:dyDescent="0.25">
      <c r="B13" s="11">
        <v>1994</v>
      </c>
      <c r="C13" s="12">
        <v>0.22600000000000001</v>
      </c>
      <c r="D13" s="16">
        <f t="shared" si="0"/>
        <v>2575724.2143387636</v>
      </c>
      <c r="E13" s="11">
        <v>2015</v>
      </c>
      <c r="F13" s="12">
        <v>6.7699999999999996E-2</v>
      </c>
      <c r="G13" s="16">
        <f t="shared" si="1"/>
        <v>824642.75760903605</v>
      </c>
    </row>
    <row r="14" spans="1:14" x14ac:dyDescent="0.25">
      <c r="B14" s="11">
        <v>1995</v>
      </c>
      <c r="C14" s="12">
        <v>0.19470000000000001</v>
      </c>
      <c r="D14" s="16">
        <f t="shared" si="0"/>
        <v>3157837.8867793242</v>
      </c>
      <c r="E14" s="11">
        <v>2014</v>
      </c>
      <c r="F14" s="12">
        <v>3.6600000000000001E-2</v>
      </c>
      <c r="G14" s="16">
        <f t="shared" si="1"/>
        <v>795526.48814300215</v>
      </c>
      <c r="I14" s="9">
        <v>0.32369999999999999</v>
      </c>
      <c r="J14" s="9">
        <v>0.26819999999999999</v>
      </c>
      <c r="K14" s="9">
        <v>5.7500000000000002E-2</v>
      </c>
      <c r="L14" s="9">
        <v>4.4900000000000002E-2</v>
      </c>
      <c r="M14" s="9">
        <v>3.1800000000000002E-2</v>
      </c>
    </row>
    <row r="15" spans="1:14" x14ac:dyDescent="0.25">
      <c r="B15" s="11">
        <v>1996</v>
      </c>
      <c r="C15" s="12">
        <v>0.21640000000000001</v>
      </c>
      <c r="D15" s="16">
        <f t="shared" si="0"/>
        <v>3772668.9233352588</v>
      </c>
      <c r="E15" s="11">
        <v>2013</v>
      </c>
      <c r="F15" s="12">
        <v>1.9400000000000001E-2</v>
      </c>
      <c r="G15" s="16">
        <f t="shared" si="1"/>
        <v>780386.98071709054</v>
      </c>
    </row>
    <row r="16" spans="1:14" x14ac:dyDescent="0.25">
      <c r="B16" s="11">
        <v>1997</v>
      </c>
      <c r="C16" s="12">
        <v>0.17680000000000001</v>
      </c>
      <c r="D16" s="16">
        <f t="shared" si="0"/>
        <v>4589074.4783450086</v>
      </c>
      <c r="E16" s="11">
        <v>2012</v>
      </c>
      <c r="F16" s="12">
        <v>3.44E-2</v>
      </c>
      <c r="G16" s="16">
        <f t="shared" si="1"/>
        <v>754434.43611474335</v>
      </c>
    </row>
    <row r="17" spans="2:15" x14ac:dyDescent="0.25">
      <c r="B17" s="11">
        <v>1998</v>
      </c>
      <c r="C17" s="12">
        <v>0.16700000000000001</v>
      </c>
      <c r="D17" s="16">
        <f t="shared" si="0"/>
        <v>5400422.8461164068</v>
      </c>
      <c r="E17" s="11">
        <v>2011</v>
      </c>
      <c r="F17" s="12">
        <v>3.73E-2</v>
      </c>
      <c r="G17" s="16">
        <f t="shared" si="1"/>
        <v>727305.92510820716</v>
      </c>
      <c r="I17" s="50"/>
      <c r="J17" s="50"/>
      <c r="K17" s="50"/>
      <c r="L17" s="50"/>
      <c r="M17" s="50"/>
      <c r="N17" s="50"/>
      <c r="O17" s="50"/>
    </row>
    <row r="18" spans="2:15" x14ac:dyDescent="0.25">
      <c r="B18" s="11">
        <v>1999</v>
      </c>
      <c r="C18" s="12">
        <v>9.2299999999999993E-2</v>
      </c>
      <c r="D18" s="16">
        <f t="shared" si="0"/>
        <v>6302293.4614178473</v>
      </c>
      <c r="E18" s="11">
        <v>2010</v>
      </c>
      <c r="F18" s="12">
        <v>3.1699999999999999E-2</v>
      </c>
      <c r="G18" s="16">
        <f t="shared" si="1"/>
        <v>704958.73326374637</v>
      </c>
      <c r="I18" s="50"/>
      <c r="J18" s="50"/>
      <c r="K18" s="50"/>
      <c r="L18" s="50"/>
      <c r="M18" s="50"/>
      <c r="N18" s="50"/>
      <c r="O18" s="50"/>
    </row>
    <row r="19" spans="2:15" x14ac:dyDescent="0.25">
      <c r="B19" s="11">
        <v>2000</v>
      </c>
      <c r="C19" s="12">
        <v>8.7499999999999994E-2</v>
      </c>
      <c r="D19" s="16">
        <f t="shared" si="0"/>
        <v>6883995.1479067151</v>
      </c>
      <c r="E19" s="11">
        <v>2009</v>
      </c>
      <c r="F19" s="12">
        <v>0.02</v>
      </c>
      <c r="G19" s="16">
        <f t="shared" si="1"/>
        <v>691136.01300367294</v>
      </c>
      <c r="I19" s="50"/>
      <c r="J19" s="50"/>
      <c r="K19" s="50"/>
      <c r="L19" s="50"/>
      <c r="M19" s="50"/>
      <c r="N19" s="50"/>
      <c r="O19" s="50"/>
    </row>
    <row r="20" spans="2:15" x14ac:dyDescent="0.25">
      <c r="B20" s="11">
        <v>2001</v>
      </c>
      <c r="C20" s="12">
        <v>7.6499999999999999E-2</v>
      </c>
      <c r="D20" s="16">
        <f t="shared" si="0"/>
        <v>7486344.7233485524</v>
      </c>
      <c r="E20" s="11">
        <v>2008</v>
      </c>
      <c r="F20" s="12">
        <v>7.6700000000000004E-2</v>
      </c>
      <c r="G20" s="16">
        <f t="shared" si="1"/>
        <v>641902.12037120177</v>
      </c>
      <c r="I20" s="50"/>
      <c r="J20" s="50"/>
      <c r="K20" s="50"/>
      <c r="L20" s="50"/>
      <c r="M20" s="50"/>
      <c r="N20" s="50"/>
      <c r="O20" s="50"/>
    </row>
    <row r="21" spans="2:15" x14ac:dyDescent="0.25">
      <c r="B21" s="11">
        <v>2002</v>
      </c>
      <c r="C21" s="12">
        <v>6.9900000000000004E-2</v>
      </c>
      <c r="D21" s="16">
        <f t="shared" si="0"/>
        <v>8059050.0946847163</v>
      </c>
      <c r="E21" s="11">
        <v>2007</v>
      </c>
      <c r="F21" s="12">
        <v>5.6899999999999999E-2</v>
      </c>
      <c r="G21" s="16">
        <f t="shared" si="1"/>
        <v>607344.23348585656</v>
      </c>
      <c r="I21" s="50"/>
      <c r="J21" s="50"/>
      <c r="K21" s="50"/>
      <c r="L21" s="50"/>
      <c r="M21" s="50"/>
      <c r="N21" s="50"/>
      <c r="O21" s="50"/>
    </row>
    <row r="22" spans="2:15" x14ac:dyDescent="0.25">
      <c r="B22" s="11">
        <v>2003</v>
      </c>
      <c r="C22" s="12">
        <v>6.4899999999999999E-2</v>
      </c>
      <c r="D22" s="16">
        <f t="shared" si="0"/>
        <v>8622377.6963031795</v>
      </c>
      <c r="E22" s="11">
        <v>2006</v>
      </c>
      <c r="F22" s="12">
        <v>4.48E-2</v>
      </c>
      <c r="G22" s="16">
        <f t="shared" si="1"/>
        <v>581301.9080071369</v>
      </c>
      <c r="I22" s="50"/>
      <c r="J22" s="50"/>
      <c r="K22" s="50"/>
      <c r="L22" s="50"/>
      <c r="M22" s="50"/>
      <c r="N22" s="50"/>
      <c r="O22" s="50"/>
    </row>
    <row r="23" spans="2:15" x14ac:dyDescent="0.25">
      <c r="B23" s="11">
        <v>2004</v>
      </c>
      <c r="C23" s="12">
        <v>5.5E-2</v>
      </c>
      <c r="D23" s="16">
        <f t="shared" si="0"/>
        <v>9181970.0087932553</v>
      </c>
      <c r="E23" s="11">
        <v>2005</v>
      </c>
      <c r="F23" s="12">
        <v>4.8500000000000001E-2</v>
      </c>
      <c r="G23" s="16">
        <f t="shared" si="1"/>
        <v>554412.88317323499</v>
      </c>
      <c r="I23" s="50"/>
      <c r="J23" s="50"/>
      <c r="K23" s="50"/>
      <c r="L23" s="50"/>
      <c r="M23" s="50"/>
      <c r="N23" s="50"/>
      <c r="O23" s="50"/>
    </row>
    <row r="24" spans="2:15" x14ac:dyDescent="0.25">
      <c r="B24" s="11">
        <v>2005</v>
      </c>
      <c r="C24" s="12">
        <v>4.8500000000000001E-2</v>
      </c>
      <c r="D24" s="16">
        <f t="shared" si="0"/>
        <v>9686978.3592768833</v>
      </c>
      <c r="E24" s="11">
        <v>2004</v>
      </c>
      <c r="F24" s="12">
        <v>5.5E-2</v>
      </c>
      <c r="G24" s="16">
        <f t="shared" si="1"/>
        <v>525509.84187036497</v>
      </c>
      <c r="I24" s="50"/>
      <c r="J24" s="50"/>
      <c r="K24" s="50"/>
      <c r="L24" s="50"/>
      <c r="M24" s="50"/>
      <c r="N24" s="50"/>
      <c r="O24" s="50"/>
    </row>
    <row r="25" spans="2:15" x14ac:dyDescent="0.25">
      <c r="B25" s="11">
        <v>2006</v>
      </c>
      <c r="C25" s="12">
        <v>4.48E-2</v>
      </c>
      <c r="D25" s="16">
        <f t="shared" si="0"/>
        <v>10156796.809701812</v>
      </c>
      <c r="E25" s="11">
        <v>2003</v>
      </c>
      <c r="F25" s="12">
        <v>6.4899999999999999E-2</v>
      </c>
      <c r="G25" s="16">
        <f t="shared" si="1"/>
        <v>493482.80765364354</v>
      </c>
      <c r="I25" s="50"/>
      <c r="J25" s="50"/>
      <c r="K25" s="50"/>
      <c r="L25" s="50"/>
      <c r="M25" s="50"/>
      <c r="N25" s="50"/>
      <c r="O25" s="50"/>
    </row>
    <row r="26" spans="2:15" x14ac:dyDescent="0.25">
      <c r="B26" s="11">
        <v>2007</v>
      </c>
      <c r="C26" s="12">
        <v>5.6899999999999999E-2</v>
      </c>
      <c r="D26" s="16">
        <f t="shared" si="0"/>
        <v>10611821.306776453</v>
      </c>
      <c r="E26" s="11">
        <v>2002</v>
      </c>
      <c r="F26" s="12">
        <v>6.9900000000000004E-2</v>
      </c>
      <c r="G26" s="16">
        <f t="shared" si="1"/>
        <v>461241.99238587113</v>
      </c>
      <c r="I26" s="50"/>
      <c r="J26" s="50"/>
      <c r="K26" s="50"/>
      <c r="L26" s="50"/>
      <c r="M26" s="50"/>
      <c r="N26" s="50"/>
      <c r="O26" s="50"/>
    </row>
    <row r="27" spans="2:15" x14ac:dyDescent="0.25">
      <c r="B27" s="11">
        <v>2008</v>
      </c>
      <c r="C27" s="12">
        <v>7.6700000000000004E-2</v>
      </c>
      <c r="D27" s="16">
        <f t="shared" si="0"/>
        <v>11215633.939132033</v>
      </c>
      <c r="E27" s="11">
        <v>2001</v>
      </c>
      <c r="F27" s="12">
        <v>7.6499999999999999E-2</v>
      </c>
      <c r="G27" s="16">
        <f t="shared" si="1"/>
        <v>428464.46111088817</v>
      </c>
      <c r="I27" s="50"/>
      <c r="J27" s="50"/>
      <c r="K27" s="50"/>
      <c r="L27" s="50"/>
      <c r="M27" s="50"/>
      <c r="N27" s="50"/>
      <c r="O27" s="50"/>
    </row>
    <row r="28" spans="2:15" x14ac:dyDescent="0.25">
      <c r="B28" s="11">
        <v>2009</v>
      </c>
      <c r="C28" s="12">
        <v>0.02</v>
      </c>
      <c r="D28" s="16">
        <f t="shared" si="0"/>
        <v>12075873.062263459</v>
      </c>
      <c r="E28" s="11">
        <v>2000</v>
      </c>
      <c r="F28" s="12">
        <v>8.7499999999999994E-2</v>
      </c>
      <c r="G28" s="16">
        <f t="shared" si="1"/>
        <v>393990.30906748341</v>
      </c>
      <c r="I28" s="50"/>
      <c r="J28" s="50"/>
      <c r="K28" s="50"/>
      <c r="L28" s="50"/>
      <c r="M28" s="50"/>
      <c r="N28" s="50"/>
      <c r="O28" s="50"/>
    </row>
    <row r="29" spans="2:15" x14ac:dyDescent="0.25">
      <c r="B29" s="11">
        <v>2010</v>
      </c>
      <c r="C29" s="12">
        <v>3.1699999999999999E-2</v>
      </c>
      <c r="D29" s="16">
        <f t="shared" si="0"/>
        <v>12317390.523508728</v>
      </c>
      <c r="E29" s="11">
        <v>1999</v>
      </c>
      <c r="F29" s="12">
        <v>9.2299999999999993E-2</v>
      </c>
      <c r="G29" s="16">
        <f t="shared" si="1"/>
        <v>360697.89349765028</v>
      </c>
      <c r="I29" s="50"/>
      <c r="J29" s="50"/>
      <c r="K29" s="50"/>
      <c r="L29" s="50"/>
      <c r="M29" s="50"/>
      <c r="N29" s="50"/>
      <c r="O29" s="50"/>
    </row>
    <row r="30" spans="2:15" x14ac:dyDescent="0.25">
      <c r="B30" s="11">
        <v>2011</v>
      </c>
      <c r="C30" s="12">
        <v>3.73E-2</v>
      </c>
      <c r="D30" s="16">
        <f t="shared" si="0"/>
        <v>12707851.803103955</v>
      </c>
      <c r="E30" s="11">
        <v>1998</v>
      </c>
      <c r="F30" s="12">
        <v>0.16700000000000001</v>
      </c>
      <c r="G30" s="16">
        <f t="shared" si="1"/>
        <v>309081.3140511142</v>
      </c>
    </row>
    <row r="31" spans="2:15" x14ac:dyDescent="0.25">
      <c r="B31" s="11">
        <v>2012</v>
      </c>
      <c r="C31" s="12">
        <v>3.44E-2</v>
      </c>
      <c r="D31" s="16">
        <f t="shared" si="0"/>
        <v>13181854.675359735</v>
      </c>
      <c r="E31" s="11">
        <v>1997</v>
      </c>
      <c r="F31" s="12">
        <v>0.17680000000000001</v>
      </c>
      <c r="G31" s="16">
        <f t="shared" si="1"/>
        <v>262645.57618211606</v>
      </c>
      <c r="I31" s="57" t="s">
        <v>44</v>
      </c>
      <c r="J31" s="57"/>
      <c r="K31" s="57"/>
    </row>
    <row r="32" spans="2:15" x14ac:dyDescent="0.25">
      <c r="B32" s="11">
        <v>2013</v>
      </c>
      <c r="C32" s="12">
        <v>1.9400000000000001E-2</v>
      </c>
      <c r="D32" s="16">
        <f t="shared" si="0"/>
        <v>13635310.476192109</v>
      </c>
      <c r="E32" s="11">
        <v>1996</v>
      </c>
      <c r="F32" s="12">
        <v>0.21640000000000001</v>
      </c>
      <c r="G32" s="16">
        <f t="shared" si="1"/>
        <v>215920.40133353838</v>
      </c>
      <c r="I32" s="50"/>
      <c r="J32" s="50"/>
      <c r="K32" s="50"/>
      <c r="L32" s="50"/>
      <c r="M32" s="50"/>
      <c r="N32" s="50"/>
      <c r="O32" s="50"/>
    </row>
    <row r="33" spans="2:17" x14ac:dyDescent="0.25">
      <c r="B33" s="11">
        <v>2014</v>
      </c>
      <c r="C33" s="12">
        <v>3.6600000000000001E-2</v>
      </c>
      <c r="D33" s="16">
        <f t="shared" si="0"/>
        <v>13899835.499430237</v>
      </c>
      <c r="E33" s="11">
        <v>1995</v>
      </c>
      <c r="F33" s="12">
        <v>0.19470000000000001</v>
      </c>
      <c r="G33" s="16">
        <f t="shared" si="1"/>
        <v>180731.90033777381</v>
      </c>
      <c r="I33" s="50"/>
      <c r="J33" s="50"/>
      <c r="K33" s="50"/>
      <c r="L33" s="50"/>
      <c r="M33" s="50"/>
      <c r="N33" s="50"/>
      <c r="O33" s="50"/>
    </row>
    <row r="34" spans="2:17" x14ac:dyDescent="0.25">
      <c r="B34" s="11">
        <v>2015</v>
      </c>
      <c r="C34" s="12">
        <v>6.7699999999999996E-2</v>
      </c>
      <c r="D34" s="16">
        <f t="shared" si="0"/>
        <v>14408569.478709383</v>
      </c>
      <c r="E34" s="11">
        <v>1994</v>
      </c>
      <c r="F34" s="12">
        <v>0.22600000000000001</v>
      </c>
      <c r="G34" s="16">
        <f t="shared" si="1"/>
        <v>147415.90565886933</v>
      </c>
      <c r="I34" s="50"/>
      <c r="J34" s="50"/>
      <c r="K34" s="50"/>
      <c r="L34" s="50"/>
      <c r="M34" s="50"/>
      <c r="N34" s="50"/>
      <c r="O34" s="50"/>
    </row>
    <row r="35" spans="2:17" x14ac:dyDescent="0.25">
      <c r="B35" s="11">
        <v>2016</v>
      </c>
      <c r="C35" s="12">
        <v>5.7500000000000002E-2</v>
      </c>
      <c r="D35" s="16">
        <f t="shared" si="0"/>
        <v>15384029.63241801</v>
      </c>
      <c r="E35" s="11">
        <v>1993</v>
      </c>
      <c r="F35" s="12">
        <v>0.2261</v>
      </c>
      <c r="G35" s="16">
        <f t="shared" si="1"/>
        <v>120231.55179746296</v>
      </c>
      <c r="I35" s="50"/>
      <c r="J35" s="50"/>
      <c r="K35" s="50"/>
      <c r="L35" s="50"/>
      <c r="M35" s="50"/>
      <c r="N35" s="50"/>
      <c r="O35" s="50"/>
    </row>
    <row r="36" spans="2:17" x14ac:dyDescent="0.25">
      <c r="B36" s="11">
        <v>2017</v>
      </c>
      <c r="C36" s="12">
        <v>4.0899999999999999E-2</v>
      </c>
      <c r="D36" s="16">
        <f t="shared" si="0"/>
        <v>16268611.336282048</v>
      </c>
      <c r="E36" s="11">
        <v>1992</v>
      </c>
      <c r="F36" s="12">
        <v>0.25140000000000001</v>
      </c>
      <c r="G36" s="16">
        <f t="shared" si="1"/>
        <v>96077.634487344534</v>
      </c>
    </row>
    <row r="37" spans="2:17" x14ac:dyDescent="0.25">
      <c r="B37" s="11">
        <v>2018</v>
      </c>
      <c r="C37" s="12">
        <v>3.1800000000000002E-2</v>
      </c>
      <c r="D37" s="16">
        <f t="shared" si="0"/>
        <v>16933997.539935984</v>
      </c>
      <c r="E37" s="11">
        <v>1991</v>
      </c>
      <c r="F37" s="12">
        <v>0.26819999999999999</v>
      </c>
      <c r="G37" s="16">
        <f t="shared" si="1"/>
        <v>75759.055738325609</v>
      </c>
      <c r="J37" s="57" t="s">
        <v>45</v>
      </c>
      <c r="K37" s="57"/>
      <c r="L37" s="57"/>
      <c r="M37" s="57"/>
      <c r="N37" s="57"/>
    </row>
    <row r="38" spans="2:17" x14ac:dyDescent="0.25">
      <c r="B38" s="11">
        <v>2019</v>
      </c>
      <c r="C38" s="11"/>
      <c r="D38" s="35">
        <f t="shared" si="0"/>
        <v>17472498.661705948</v>
      </c>
      <c r="E38" s="11">
        <v>1990</v>
      </c>
      <c r="F38" s="12">
        <v>0.32369999999999999</v>
      </c>
      <c r="G38" s="35">
        <f t="shared" si="1"/>
        <v>57232.798774892806</v>
      </c>
      <c r="J38" s="47"/>
      <c r="K38" s="47"/>
      <c r="L38" s="47"/>
      <c r="M38" s="47"/>
      <c r="N38" s="47"/>
      <c r="O38" s="47"/>
      <c r="P38" s="47"/>
      <c r="Q38" s="47"/>
    </row>
    <row r="39" spans="2:17" x14ac:dyDescent="0.25">
      <c r="D39" s="59" t="s">
        <v>43</v>
      </c>
      <c r="E39" s="59"/>
      <c r="G39" s="58" t="s">
        <v>42</v>
      </c>
      <c r="H39" s="58"/>
      <c r="J39" s="47"/>
      <c r="K39" s="47"/>
      <c r="L39" s="47"/>
      <c r="M39" s="47"/>
      <c r="N39" s="47"/>
      <c r="O39" s="47"/>
      <c r="P39" s="47"/>
      <c r="Q39" s="47"/>
    </row>
    <row r="40" spans="2:17" x14ac:dyDescent="0.25">
      <c r="D40" s="58"/>
      <c r="E40" s="58"/>
      <c r="G40" s="58"/>
      <c r="H40" s="58"/>
      <c r="J40" s="47"/>
      <c r="K40" s="47"/>
      <c r="L40" s="47"/>
      <c r="M40" s="47"/>
      <c r="N40" s="47"/>
      <c r="O40" s="47"/>
      <c r="P40" s="47"/>
      <c r="Q40" s="47"/>
    </row>
    <row r="41" spans="2:17" x14ac:dyDescent="0.25">
      <c r="J41" s="47"/>
      <c r="K41" s="47"/>
      <c r="L41" s="47"/>
      <c r="M41" s="47"/>
      <c r="N41" s="47"/>
      <c r="O41" s="47"/>
      <c r="P41" s="47"/>
      <c r="Q41" s="47"/>
    </row>
    <row r="42" spans="2:17" x14ac:dyDescent="0.25">
      <c r="G42" s="34"/>
      <c r="H42" s="34"/>
      <c r="I42" s="34"/>
      <c r="J42" s="47"/>
      <c r="K42" s="47"/>
      <c r="L42" s="47"/>
      <c r="M42" s="47"/>
      <c r="N42" s="47"/>
      <c r="O42" s="47"/>
      <c r="P42" s="47"/>
      <c r="Q42" s="47"/>
    </row>
    <row r="44" spans="2:17" x14ac:dyDescent="0.25">
      <c r="I44" s="57" t="s">
        <v>46</v>
      </c>
      <c r="J44" s="57"/>
      <c r="K44" s="57"/>
      <c r="L44" s="57"/>
      <c r="M44" s="57"/>
      <c r="N44" s="57"/>
    </row>
    <row r="45" spans="2:17" x14ac:dyDescent="0.25">
      <c r="I45" s="47"/>
      <c r="J45" s="47"/>
      <c r="K45" s="47"/>
      <c r="L45" s="47"/>
      <c r="M45" s="47"/>
      <c r="N45" s="47"/>
      <c r="O45" s="47"/>
      <c r="P45" s="47"/>
      <c r="Q45" s="47"/>
    </row>
    <row r="46" spans="2:17" x14ac:dyDescent="0.25">
      <c r="I46" s="47"/>
      <c r="J46" s="47"/>
      <c r="K46" s="47"/>
      <c r="L46" s="47"/>
      <c r="M46" s="47"/>
      <c r="N46" s="47"/>
      <c r="O46" s="47"/>
      <c r="P46" s="47"/>
      <c r="Q46" s="47"/>
    </row>
    <row r="47" spans="2:17" x14ac:dyDescent="0.25">
      <c r="I47" s="47"/>
      <c r="J47" s="47"/>
      <c r="K47" s="47"/>
      <c r="L47" s="47"/>
      <c r="M47" s="47"/>
      <c r="N47" s="47"/>
      <c r="O47" s="47"/>
      <c r="P47" s="47"/>
      <c r="Q47" s="47"/>
    </row>
    <row r="48" spans="2:17" x14ac:dyDescent="0.25">
      <c r="I48" s="47"/>
      <c r="J48" s="47"/>
      <c r="K48" s="47"/>
      <c r="L48" s="47"/>
      <c r="M48" s="47"/>
      <c r="N48" s="47"/>
      <c r="O48" s="47"/>
      <c r="P48" s="47"/>
      <c r="Q48" s="47"/>
    </row>
    <row r="49" spans="9:17" x14ac:dyDescent="0.25">
      <c r="I49" s="47"/>
      <c r="J49" s="47"/>
      <c r="K49" s="47"/>
      <c r="L49" s="47"/>
      <c r="M49" s="47"/>
      <c r="N49" s="47"/>
      <c r="O49" s="47"/>
      <c r="P49" s="47"/>
      <c r="Q49" s="47"/>
    </row>
    <row r="50" spans="9:17" x14ac:dyDescent="0.25">
      <c r="I50" s="47"/>
      <c r="J50" s="47"/>
      <c r="K50" s="47"/>
      <c r="L50" s="47"/>
      <c r="M50" s="47"/>
      <c r="N50" s="47"/>
      <c r="O50" s="47"/>
      <c r="P50" s="47"/>
      <c r="Q50" s="47"/>
    </row>
    <row r="51" spans="9:17" x14ac:dyDescent="0.25">
      <c r="I51" s="47"/>
      <c r="J51" s="47"/>
      <c r="K51" s="47"/>
      <c r="L51" s="47"/>
      <c r="M51" s="47"/>
      <c r="N51" s="47"/>
      <c r="O51" s="47"/>
      <c r="P51" s="47"/>
      <c r="Q51" s="47"/>
    </row>
    <row r="52" spans="9:17" x14ac:dyDescent="0.25">
      <c r="I52" s="47"/>
      <c r="J52" s="47"/>
      <c r="K52" s="47"/>
      <c r="L52" s="47"/>
      <c r="M52" s="47"/>
      <c r="N52" s="47"/>
      <c r="O52" s="47"/>
      <c r="P52" s="47"/>
      <c r="Q52" s="47"/>
    </row>
    <row r="53" spans="9:17" x14ac:dyDescent="0.25">
      <c r="I53" s="47"/>
      <c r="J53" s="47"/>
      <c r="K53" s="47"/>
      <c r="L53" s="47"/>
      <c r="M53" s="47"/>
      <c r="N53" s="47"/>
      <c r="O53" s="47"/>
      <c r="P53" s="47"/>
      <c r="Q53" s="47"/>
    </row>
    <row r="54" spans="9:17" x14ac:dyDescent="0.25">
      <c r="I54" s="47"/>
      <c r="J54" s="47"/>
      <c r="K54" s="47"/>
      <c r="L54" s="47"/>
      <c r="M54" s="47"/>
      <c r="N54" s="47"/>
      <c r="O54" s="47"/>
      <c r="P54" s="47"/>
      <c r="Q54" s="47"/>
    </row>
  </sheetData>
  <mergeCells count="15">
    <mergeCell ref="I44:N44"/>
    <mergeCell ref="I45:Q54"/>
    <mergeCell ref="B3:N3"/>
    <mergeCell ref="I7:L7"/>
    <mergeCell ref="I8:L8"/>
    <mergeCell ref="I9:L9"/>
    <mergeCell ref="B6:C6"/>
    <mergeCell ref="F6:G6"/>
    <mergeCell ref="G39:H40"/>
    <mergeCell ref="D39:E40"/>
    <mergeCell ref="I17:O29"/>
    <mergeCell ref="I31:K31"/>
    <mergeCell ref="I32:O35"/>
    <mergeCell ref="J37:N37"/>
    <mergeCell ref="J38:Q42"/>
  </mergeCells>
  <pageMargins left="0.7" right="0.7" top="0.75" bottom="0.75" header="0.3" footer="0.3"/>
  <pageSetup orientation="portrait" horizontalDpi="360" verticalDpi="36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O49"/>
  <sheetViews>
    <sheetView topLeftCell="A27" workbookViewId="0">
      <selection activeCell="H25" sqref="H25"/>
    </sheetView>
  </sheetViews>
  <sheetFormatPr baseColWidth="10" defaultRowHeight="15" x14ac:dyDescent="0.25"/>
  <sheetData>
    <row r="3" spans="1:13" ht="15.75" customHeight="1" x14ac:dyDescent="0.25">
      <c r="A3" s="26" t="s">
        <v>47</v>
      </c>
      <c r="B3" s="63" t="s">
        <v>48</v>
      </c>
      <c r="C3" s="63"/>
      <c r="D3" s="63"/>
      <c r="E3" s="63"/>
      <c r="F3" s="63"/>
      <c r="G3" s="63"/>
      <c r="H3" s="63"/>
      <c r="I3" s="63"/>
      <c r="J3" s="63"/>
      <c r="K3" s="63"/>
      <c r="L3" s="63"/>
      <c r="M3" s="38"/>
    </row>
    <row r="4" spans="1:13" x14ac:dyDescent="0.25">
      <c r="B4" s="63"/>
      <c r="C4" s="63"/>
      <c r="D4" s="63"/>
      <c r="E4" s="63"/>
      <c r="F4" s="63"/>
      <c r="G4" s="63"/>
      <c r="H4" s="63"/>
      <c r="I4" s="63"/>
      <c r="J4" s="63"/>
      <c r="K4" s="63"/>
      <c r="L4" s="63"/>
      <c r="M4" s="38"/>
    </row>
    <row r="5" spans="1:13" x14ac:dyDescent="0.25">
      <c r="B5" s="63"/>
      <c r="C5" s="63"/>
      <c r="D5" s="63"/>
      <c r="E5" s="63"/>
      <c r="F5" s="63"/>
      <c r="G5" s="63"/>
      <c r="H5" s="63"/>
      <c r="I5" s="63"/>
      <c r="J5" s="63"/>
      <c r="K5" s="63"/>
      <c r="L5" s="63"/>
      <c r="M5" s="38"/>
    </row>
    <row r="6" spans="1:13" x14ac:dyDescent="0.25">
      <c r="B6" s="63"/>
      <c r="C6" s="63"/>
      <c r="D6" s="63"/>
      <c r="E6" s="63"/>
      <c r="F6" s="63"/>
      <c r="G6" s="63"/>
      <c r="H6" s="63"/>
      <c r="I6" s="63"/>
      <c r="J6" s="63"/>
      <c r="K6" s="63"/>
      <c r="L6" s="63"/>
      <c r="M6" s="38"/>
    </row>
    <row r="7" spans="1:13" x14ac:dyDescent="0.25">
      <c r="B7" s="63"/>
      <c r="C7" s="63"/>
      <c r="D7" s="63"/>
      <c r="E7" s="63"/>
      <c r="F7" s="63"/>
      <c r="G7" s="63"/>
      <c r="H7" s="63"/>
      <c r="I7" s="63"/>
      <c r="J7" s="63"/>
      <c r="K7" s="63"/>
      <c r="L7" s="63"/>
      <c r="M7" s="38"/>
    </row>
    <row r="8" spans="1:13" x14ac:dyDescent="0.25">
      <c r="B8" s="38"/>
      <c r="C8" s="38"/>
      <c r="D8" s="38"/>
      <c r="E8" s="38"/>
      <c r="F8" s="38"/>
      <c r="G8" s="38"/>
      <c r="H8" s="38"/>
      <c r="I8" s="38"/>
      <c r="J8" s="38"/>
      <c r="K8" s="38"/>
      <c r="L8" s="38"/>
      <c r="M8" s="38"/>
    </row>
    <row r="10" spans="1:13" x14ac:dyDescent="0.25">
      <c r="B10" s="62" t="s">
        <v>51</v>
      </c>
      <c r="C10" s="62"/>
      <c r="D10" s="62"/>
      <c r="F10" s="50"/>
      <c r="G10" s="50"/>
      <c r="H10" s="50"/>
      <c r="I10" s="50"/>
      <c r="J10" s="50"/>
      <c r="K10" s="50"/>
      <c r="L10" s="50"/>
    </row>
    <row r="11" spans="1:13" x14ac:dyDescent="0.25">
      <c r="B11" s="10" t="s">
        <v>32</v>
      </c>
      <c r="C11" s="10" t="s">
        <v>49</v>
      </c>
      <c r="D11" s="10" t="s">
        <v>50</v>
      </c>
      <c r="F11" s="50"/>
      <c r="G11" s="50"/>
      <c r="H11" s="50"/>
      <c r="I11" s="50"/>
      <c r="J11" s="50"/>
      <c r="K11" s="50"/>
      <c r="L11" s="50"/>
    </row>
    <row r="12" spans="1:13" x14ac:dyDescent="0.25">
      <c r="B12" s="39">
        <v>0</v>
      </c>
      <c r="C12" s="39"/>
      <c r="D12" s="40">
        <v>1000000</v>
      </c>
      <c r="F12" s="50"/>
      <c r="G12" s="50"/>
      <c r="H12" s="50"/>
      <c r="I12" s="50"/>
      <c r="J12" s="50"/>
      <c r="K12" s="50"/>
      <c r="L12" s="50"/>
    </row>
    <row r="13" spans="1:13" x14ac:dyDescent="0.25">
      <c r="B13" s="11">
        <v>1</v>
      </c>
      <c r="C13" s="16">
        <v>50000</v>
      </c>
      <c r="D13" s="16">
        <f>D12+C13</f>
        <v>1050000</v>
      </c>
      <c r="F13" s="50"/>
      <c r="G13" s="50"/>
      <c r="H13" s="50"/>
      <c r="I13" s="50"/>
      <c r="J13" s="50"/>
      <c r="K13" s="50"/>
      <c r="L13" s="50"/>
    </row>
    <row r="14" spans="1:13" x14ac:dyDescent="0.25">
      <c r="B14" s="11">
        <v>2</v>
      </c>
      <c r="C14" s="16">
        <v>50000</v>
      </c>
      <c r="D14" s="16">
        <f t="shared" ref="D14:D24" si="0">D13+C14</f>
        <v>1100000</v>
      </c>
      <c r="F14" s="50"/>
      <c r="G14" s="50"/>
      <c r="H14" s="50"/>
      <c r="I14" s="50"/>
      <c r="J14" s="50"/>
      <c r="K14" s="50"/>
      <c r="L14" s="50"/>
    </row>
    <row r="15" spans="1:13" x14ac:dyDescent="0.25">
      <c r="B15" s="11">
        <v>3</v>
      </c>
      <c r="C15" s="16">
        <v>50000</v>
      </c>
      <c r="D15" s="16">
        <f t="shared" si="0"/>
        <v>1150000</v>
      </c>
      <c r="F15" s="50"/>
      <c r="G15" s="50"/>
      <c r="H15" s="50"/>
      <c r="I15" s="50"/>
      <c r="J15" s="50"/>
      <c r="K15" s="50"/>
      <c r="L15" s="50"/>
    </row>
    <row r="16" spans="1:13" x14ac:dyDescent="0.25">
      <c r="B16" s="11">
        <v>4</v>
      </c>
      <c r="C16" s="16">
        <v>50000</v>
      </c>
      <c r="D16" s="16">
        <f t="shared" si="0"/>
        <v>1200000</v>
      </c>
      <c r="F16" s="50"/>
      <c r="G16" s="50"/>
      <c r="H16" s="50"/>
      <c r="I16" s="50"/>
      <c r="J16" s="50"/>
      <c r="K16" s="50"/>
      <c r="L16" s="50"/>
    </row>
    <row r="17" spans="2:15" x14ac:dyDescent="0.25">
      <c r="B17" s="11">
        <v>5</v>
      </c>
      <c r="C17" s="16">
        <v>50000</v>
      </c>
      <c r="D17" s="16">
        <f t="shared" si="0"/>
        <v>1250000</v>
      </c>
    </row>
    <row r="18" spans="2:15" x14ac:dyDescent="0.25">
      <c r="B18" s="11">
        <v>6</v>
      </c>
      <c r="C18" s="16">
        <v>50000</v>
      </c>
      <c r="D18" s="16">
        <f t="shared" si="0"/>
        <v>1300000</v>
      </c>
      <c r="F18" s="57" t="s">
        <v>52</v>
      </c>
      <c r="G18" s="57"/>
      <c r="H18" s="57"/>
      <c r="I18" s="57"/>
      <c r="J18" s="57"/>
    </row>
    <row r="19" spans="2:15" x14ac:dyDescent="0.25">
      <c r="B19" s="11">
        <v>7</v>
      </c>
      <c r="C19" s="16">
        <v>50000</v>
      </c>
      <c r="D19" s="16">
        <f t="shared" si="0"/>
        <v>1350000</v>
      </c>
    </row>
    <row r="20" spans="2:15" x14ac:dyDescent="0.25">
      <c r="B20" s="11">
        <v>8</v>
      </c>
      <c r="C20" s="16">
        <v>50000</v>
      </c>
      <c r="D20" s="16">
        <f t="shared" si="0"/>
        <v>1400000</v>
      </c>
      <c r="F20" s="56" t="s">
        <v>53</v>
      </c>
      <c r="G20" s="56"/>
      <c r="H20" s="47"/>
      <c r="J20" s="50"/>
      <c r="K20" s="50"/>
      <c r="L20" s="50"/>
      <c r="M20" s="50"/>
      <c r="N20" s="50"/>
      <c r="O20" s="50"/>
    </row>
    <row r="21" spans="2:15" x14ac:dyDescent="0.25">
      <c r="B21" s="11">
        <v>9</v>
      </c>
      <c r="C21" s="16">
        <v>50000</v>
      </c>
      <c r="D21" s="16">
        <f t="shared" si="0"/>
        <v>1450000</v>
      </c>
      <c r="F21" s="56"/>
      <c r="G21" s="56"/>
      <c r="H21" s="47"/>
      <c r="J21" s="50"/>
      <c r="K21" s="50"/>
      <c r="L21" s="50"/>
      <c r="M21" s="50"/>
      <c r="N21" s="50"/>
      <c r="O21" s="50"/>
    </row>
    <row r="22" spans="2:15" x14ac:dyDescent="0.25">
      <c r="B22" s="11">
        <v>10</v>
      </c>
      <c r="C22" s="16">
        <v>50000</v>
      </c>
      <c r="D22" s="16">
        <f t="shared" si="0"/>
        <v>1500000</v>
      </c>
      <c r="J22" s="50"/>
      <c r="K22" s="50"/>
      <c r="L22" s="50"/>
      <c r="M22" s="50"/>
      <c r="N22" s="50"/>
      <c r="O22" s="50"/>
    </row>
    <row r="23" spans="2:15" x14ac:dyDescent="0.25">
      <c r="B23" s="11">
        <v>11</v>
      </c>
      <c r="C23" s="16">
        <v>50000</v>
      </c>
      <c r="D23" s="16">
        <f t="shared" si="0"/>
        <v>1550000</v>
      </c>
      <c r="F23" s="52" t="s">
        <v>56</v>
      </c>
      <c r="G23" s="52"/>
      <c r="H23" s="45">
        <f>C24/D12</f>
        <v>0.05</v>
      </c>
      <c r="J23" s="50"/>
      <c r="K23" s="50"/>
      <c r="L23" s="50"/>
      <c r="M23" s="50"/>
      <c r="N23" s="50"/>
      <c r="O23" s="50"/>
    </row>
    <row r="24" spans="2:15" x14ac:dyDescent="0.25">
      <c r="B24" s="11">
        <v>12</v>
      </c>
      <c r="C24" s="16">
        <v>50000</v>
      </c>
      <c r="D24" s="16">
        <f t="shared" si="0"/>
        <v>1600000</v>
      </c>
      <c r="J24" s="50"/>
      <c r="K24" s="50"/>
      <c r="L24" s="50"/>
      <c r="M24" s="50"/>
      <c r="N24" s="50"/>
      <c r="O24" s="50"/>
    </row>
    <row r="25" spans="2:15" x14ac:dyDescent="0.25">
      <c r="F25" s="52" t="s">
        <v>58</v>
      </c>
      <c r="G25" s="52"/>
      <c r="H25" s="44"/>
      <c r="J25" s="50"/>
      <c r="K25" s="50"/>
      <c r="L25" s="50"/>
      <c r="M25" s="50"/>
      <c r="N25" s="50"/>
      <c r="O25" s="50"/>
    </row>
    <row r="26" spans="2:15" x14ac:dyDescent="0.25">
      <c r="J26" s="50"/>
      <c r="K26" s="50"/>
      <c r="L26" s="50"/>
      <c r="M26" s="50"/>
      <c r="N26" s="50"/>
      <c r="O26" s="50"/>
    </row>
    <row r="29" spans="2:15" ht="15" customHeight="1" x14ac:dyDescent="0.25">
      <c r="B29" s="60" t="s">
        <v>54</v>
      </c>
      <c r="C29" s="60"/>
      <c r="D29" s="60"/>
      <c r="E29" s="60"/>
      <c r="F29" s="60"/>
      <c r="G29" s="60"/>
      <c r="H29" s="60"/>
      <c r="I29" s="60"/>
    </row>
    <row r="30" spans="2:15" x14ac:dyDescent="0.25">
      <c r="B30" s="60"/>
      <c r="C30" s="60"/>
      <c r="D30" s="60"/>
      <c r="E30" s="60"/>
      <c r="F30" s="60"/>
      <c r="G30" s="60"/>
      <c r="H30" s="60"/>
      <c r="I30" s="60"/>
    </row>
    <row r="31" spans="2:15" x14ac:dyDescent="0.25">
      <c r="B31" s="60"/>
      <c r="C31" s="60"/>
      <c r="D31" s="60"/>
      <c r="E31" s="60"/>
      <c r="F31" s="60"/>
      <c r="G31" s="60"/>
      <c r="H31" s="60"/>
      <c r="I31" s="60"/>
    </row>
    <row r="32" spans="2:15" ht="15.75" customHeight="1" x14ac:dyDescent="0.25">
      <c r="B32" s="41"/>
      <c r="C32" s="41"/>
      <c r="D32" s="41"/>
      <c r="E32" s="41"/>
      <c r="F32" s="41"/>
      <c r="G32" s="41"/>
      <c r="H32" s="41"/>
      <c r="I32" s="41"/>
    </row>
    <row r="33" spans="2:13" ht="15" customHeight="1" x14ac:dyDescent="0.25">
      <c r="B33" s="61" t="s">
        <v>56</v>
      </c>
      <c r="C33" s="61"/>
      <c r="D33" s="42">
        <v>1.5299999999999999E-2</v>
      </c>
      <c r="E33" s="41"/>
      <c r="F33" s="41"/>
      <c r="G33" s="41"/>
      <c r="H33" s="41"/>
      <c r="I33" s="41"/>
    </row>
    <row r="34" spans="2:13" ht="15" customHeight="1" x14ac:dyDescent="0.25">
      <c r="B34" s="43"/>
      <c r="C34" s="43"/>
      <c r="D34" s="42"/>
      <c r="E34" s="41"/>
      <c r="F34" s="41"/>
      <c r="G34" s="41"/>
      <c r="H34" s="41"/>
      <c r="I34" s="41"/>
    </row>
    <row r="35" spans="2:13" x14ac:dyDescent="0.25">
      <c r="B35" s="62" t="s">
        <v>57</v>
      </c>
      <c r="C35" s="62"/>
      <c r="D35" s="62"/>
    </row>
    <row r="36" spans="2:13" x14ac:dyDescent="0.25">
      <c r="B36" s="10" t="s">
        <v>32</v>
      </c>
      <c r="C36" s="10" t="s">
        <v>49</v>
      </c>
      <c r="D36" s="10" t="s">
        <v>55</v>
      </c>
      <c r="F36" s="47"/>
      <c r="G36" s="47"/>
      <c r="H36" s="47"/>
      <c r="I36" s="47"/>
      <c r="J36" s="47"/>
      <c r="K36" s="47"/>
      <c r="L36" s="47"/>
      <c r="M36" s="47"/>
    </row>
    <row r="37" spans="2:13" x14ac:dyDescent="0.25">
      <c r="B37" s="11">
        <v>0</v>
      </c>
      <c r="C37" s="16"/>
      <c r="D37" s="16">
        <v>3000000</v>
      </c>
      <c r="F37" s="47"/>
      <c r="G37" s="47"/>
      <c r="H37" s="47"/>
      <c r="I37" s="47"/>
      <c r="J37" s="47"/>
      <c r="K37" s="47"/>
      <c r="L37" s="47"/>
      <c r="M37" s="47"/>
    </row>
    <row r="38" spans="2:13" x14ac:dyDescent="0.25">
      <c r="B38" s="11">
        <v>1</v>
      </c>
      <c r="C38" s="16">
        <f>D37*$D$33</f>
        <v>45900</v>
      </c>
      <c r="D38" s="16">
        <f>D37+C38</f>
        <v>3045900</v>
      </c>
      <c r="F38" s="47"/>
      <c r="G38" s="47"/>
      <c r="H38" s="47"/>
      <c r="I38" s="47"/>
      <c r="J38" s="47"/>
      <c r="K38" s="47"/>
      <c r="L38" s="47"/>
      <c r="M38" s="47"/>
    </row>
    <row r="39" spans="2:13" x14ac:dyDescent="0.25">
      <c r="B39" s="11">
        <v>2</v>
      </c>
      <c r="C39" s="16">
        <f t="shared" ref="C39:C49" si="1">D38*$D$33</f>
        <v>46602.27</v>
      </c>
      <c r="D39" s="16">
        <f t="shared" ref="D39:D49" si="2">D38+C39</f>
        <v>3092502.27</v>
      </c>
      <c r="F39" s="47"/>
      <c r="G39" s="47"/>
      <c r="H39" s="47"/>
      <c r="I39" s="47"/>
      <c r="J39" s="47"/>
      <c r="K39" s="47"/>
      <c r="L39" s="47"/>
      <c r="M39" s="47"/>
    </row>
    <row r="40" spans="2:13" x14ac:dyDescent="0.25">
      <c r="B40" s="11">
        <v>3</v>
      </c>
      <c r="C40" s="16">
        <f t="shared" si="1"/>
        <v>47315.284731</v>
      </c>
      <c r="D40" s="16">
        <f t="shared" si="2"/>
        <v>3139817.5547310002</v>
      </c>
      <c r="F40" s="47"/>
      <c r="G40" s="47"/>
      <c r="H40" s="47"/>
      <c r="I40" s="47"/>
      <c r="J40" s="47"/>
      <c r="K40" s="47"/>
      <c r="L40" s="47"/>
      <c r="M40" s="47"/>
    </row>
    <row r="41" spans="2:13" x14ac:dyDescent="0.25">
      <c r="B41" s="11">
        <v>4</v>
      </c>
      <c r="C41" s="16">
        <f t="shared" si="1"/>
        <v>48039.208587384303</v>
      </c>
      <c r="D41" s="16">
        <f t="shared" si="2"/>
        <v>3187856.7633183845</v>
      </c>
      <c r="F41" s="47"/>
      <c r="G41" s="47"/>
      <c r="H41" s="47"/>
      <c r="I41" s="47"/>
      <c r="J41" s="47"/>
      <c r="K41" s="47"/>
      <c r="L41" s="47"/>
      <c r="M41" s="47"/>
    </row>
    <row r="42" spans="2:13" x14ac:dyDescent="0.25">
      <c r="B42" s="11">
        <v>5</v>
      </c>
      <c r="C42" s="16">
        <f t="shared" si="1"/>
        <v>48774.208478771281</v>
      </c>
      <c r="D42" s="16">
        <f t="shared" si="2"/>
        <v>3236630.9717971557</v>
      </c>
      <c r="F42" s="47"/>
      <c r="G42" s="47"/>
      <c r="H42" s="47"/>
      <c r="I42" s="47"/>
      <c r="J42" s="47"/>
      <c r="K42" s="47"/>
      <c r="L42" s="47"/>
      <c r="M42" s="47"/>
    </row>
    <row r="43" spans="2:13" x14ac:dyDescent="0.25">
      <c r="B43" s="11">
        <v>6</v>
      </c>
      <c r="C43" s="16">
        <f t="shared" si="1"/>
        <v>49520.453868496479</v>
      </c>
      <c r="D43" s="16">
        <f t="shared" si="2"/>
        <v>3286151.4256656524</v>
      </c>
      <c r="F43" s="47"/>
      <c r="G43" s="47"/>
      <c r="H43" s="47"/>
      <c r="I43" s="47"/>
      <c r="J43" s="47"/>
      <c r="K43" s="47"/>
      <c r="L43" s="47"/>
      <c r="M43" s="47"/>
    </row>
    <row r="44" spans="2:13" x14ac:dyDescent="0.25">
      <c r="B44" s="11">
        <v>7</v>
      </c>
      <c r="C44" s="16">
        <f t="shared" si="1"/>
        <v>50278.116812684479</v>
      </c>
      <c r="D44" s="16">
        <f t="shared" si="2"/>
        <v>3336429.542478337</v>
      </c>
      <c r="F44" s="47"/>
      <c r="G44" s="47"/>
      <c r="H44" s="47"/>
      <c r="I44" s="47"/>
      <c r="J44" s="47"/>
      <c r="K44" s="47"/>
      <c r="L44" s="47"/>
      <c r="M44" s="47"/>
    </row>
    <row r="45" spans="2:13" x14ac:dyDescent="0.25">
      <c r="B45" s="11">
        <v>8</v>
      </c>
      <c r="C45" s="16">
        <f t="shared" si="1"/>
        <v>51047.371999918556</v>
      </c>
      <c r="D45" s="16">
        <f t="shared" si="2"/>
        <v>3387476.9144782554</v>
      </c>
      <c r="F45" s="47"/>
      <c r="G45" s="47"/>
      <c r="H45" s="47"/>
      <c r="I45" s="47"/>
      <c r="J45" s="47"/>
      <c r="K45" s="47"/>
      <c r="L45" s="47"/>
      <c r="M45" s="47"/>
    </row>
    <row r="46" spans="2:13" x14ac:dyDescent="0.25">
      <c r="B46" s="11">
        <v>9</v>
      </c>
      <c r="C46" s="16">
        <f t="shared" si="1"/>
        <v>51828.396791517305</v>
      </c>
      <c r="D46" s="16">
        <f t="shared" si="2"/>
        <v>3439305.3112697727</v>
      </c>
      <c r="F46" s="47"/>
      <c r="G46" s="47"/>
      <c r="H46" s="47"/>
      <c r="I46" s="47"/>
      <c r="J46" s="47"/>
      <c r="K46" s="47"/>
      <c r="L46" s="47"/>
      <c r="M46" s="47"/>
    </row>
    <row r="47" spans="2:13" x14ac:dyDescent="0.25">
      <c r="B47" s="11">
        <v>10</v>
      </c>
      <c r="C47" s="16">
        <f t="shared" si="1"/>
        <v>52621.371262427521</v>
      </c>
      <c r="D47" s="16">
        <f t="shared" si="2"/>
        <v>3491926.6825322001</v>
      </c>
      <c r="F47" s="47"/>
      <c r="G47" s="47"/>
      <c r="H47" s="47"/>
      <c r="I47" s="47"/>
      <c r="J47" s="47"/>
      <c r="K47" s="47"/>
      <c r="L47" s="47"/>
      <c r="M47" s="47"/>
    </row>
    <row r="48" spans="2:13" x14ac:dyDescent="0.25">
      <c r="B48" s="11">
        <v>11</v>
      </c>
      <c r="C48" s="16">
        <f t="shared" si="1"/>
        <v>53426.478242742662</v>
      </c>
      <c r="D48" s="16">
        <f t="shared" si="2"/>
        <v>3545353.160774943</v>
      </c>
      <c r="F48" s="47"/>
      <c r="G48" s="47"/>
      <c r="H48" s="47"/>
      <c r="I48" s="47"/>
      <c r="J48" s="47"/>
      <c r="K48" s="47"/>
      <c r="L48" s="47"/>
      <c r="M48" s="47"/>
    </row>
    <row r="49" spans="2:4" x14ac:dyDescent="0.25">
      <c r="B49" s="11">
        <v>12</v>
      </c>
      <c r="C49" s="16">
        <f t="shared" si="1"/>
        <v>54243.903359856624</v>
      </c>
      <c r="D49" s="16">
        <f t="shared" si="2"/>
        <v>3599597.0641347994</v>
      </c>
    </row>
  </sheetData>
  <mergeCells count="13">
    <mergeCell ref="B3:L7"/>
    <mergeCell ref="B10:D10"/>
    <mergeCell ref="F10:L16"/>
    <mergeCell ref="B29:I31"/>
    <mergeCell ref="B33:C33"/>
    <mergeCell ref="F36:M48"/>
    <mergeCell ref="B35:D35"/>
    <mergeCell ref="F18:J18"/>
    <mergeCell ref="H20:H21"/>
    <mergeCell ref="F20:G21"/>
    <mergeCell ref="F23:G23"/>
    <mergeCell ref="J20:O26"/>
    <mergeCell ref="F25:G25"/>
  </mergeCells>
  <pageMargins left="0.7" right="0.7" top="0.75" bottom="0.75" header="0.3" footer="0.3"/>
  <pageSetup orientation="portrait"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K26"/>
  <sheetViews>
    <sheetView tabSelected="1" workbookViewId="0">
      <selection activeCell="F21" sqref="F21:K26"/>
    </sheetView>
  </sheetViews>
  <sheetFormatPr baseColWidth="10" defaultRowHeight="15" x14ac:dyDescent="0.25"/>
  <sheetData>
    <row r="3" spans="1:11" ht="15.75" x14ac:dyDescent="0.25">
      <c r="A3" s="64" t="s">
        <v>59</v>
      </c>
      <c r="B3" s="65" t="s">
        <v>60</v>
      </c>
      <c r="C3" s="65"/>
      <c r="D3" s="65"/>
      <c r="E3" s="65"/>
      <c r="F3" s="65"/>
      <c r="G3" s="65"/>
      <c r="H3" s="65"/>
      <c r="I3" s="65"/>
    </row>
    <row r="4" spans="1:11" x14ac:dyDescent="0.25">
      <c r="B4" s="60" t="s">
        <v>61</v>
      </c>
      <c r="C4" s="60"/>
      <c r="D4" s="60"/>
      <c r="E4" s="60"/>
      <c r="F4" s="60"/>
      <c r="G4" s="66"/>
      <c r="H4" s="66"/>
      <c r="I4" s="66"/>
    </row>
    <row r="5" spans="1:11" x14ac:dyDescent="0.25">
      <c r="B5" s="60"/>
      <c r="C5" s="60"/>
      <c r="D5" s="60"/>
      <c r="E5" s="60"/>
      <c r="F5" s="60"/>
      <c r="G5" s="66"/>
      <c r="H5" s="66"/>
      <c r="I5" s="66"/>
    </row>
    <row r="7" spans="1:11" x14ac:dyDescent="0.25">
      <c r="B7" s="52" t="s">
        <v>62</v>
      </c>
      <c r="C7" s="52"/>
      <c r="D7" s="27">
        <v>0.08</v>
      </c>
      <c r="F7" s="52" t="s">
        <v>65</v>
      </c>
      <c r="G7" s="52"/>
      <c r="H7" s="29">
        <v>6000</v>
      </c>
    </row>
    <row r="8" spans="1:11" x14ac:dyDescent="0.25">
      <c r="F8" s="37" t="s">
        <v>67</v>
      </c>
      <c r="G8" s="36">
        <v>5</v>
      </c>
    </row>
    <row r="9" spans="1:11" x14ac:dyDescent="0.25">
      <c r="B9" s="56" t="s">
        <v>63</v>
      </c>
      <c r="C9" s="56"/>
      <c r="D9" s="47"/>
      <c r="E9" s="47"/>
    </row>
    <row r="10" spans="1:11" x14ac:dyDescent="0.25">
      <c r="B10" s="56"/>
      <c r="C10" s="56"/>
      <c r="D10" s="47"/>
      <c r="E10" s="47"/>
      <c r="F10" s="47"/>
      <c r="G10" s="47"/>
      <c r="H10" s="47"/>
      <c r="I10" s="47"/>
      <c r="J10" s="47"/>
      <c r="K10" s="47"/>
    </row>
    <row r="11" spans="1:11" x14ac:dyDescent="0.25">
      <c r="F11" s="47"/>
      <c r="G11" s="47"/>
      <c r="H11" s="47"/>
      <c r="I11" s="47"/>
      <c r="J11" s="47"/>
      <c r="K11" s="47"/>
    </row>
    <row r="12" spans="1:11" x14ac:dyDescent="0.25">
      <c r="B12" s="56" t="s">
        <v>64</v>
      </c>
      <c r="C12" s="56"/>
      <c r="D12" s="68">
        <f>H7/(1+D7)^G8</f>
        <v>4083.4991822025181</v>
      </c>
      <c r="E12" s="67"/>
      <c r="F12" s="47"/>
      <c r="G12" s="47"/>
      <c r="H12" s="47"/>
      <c r="I12" s="47"/>
      <c r="J12" s="47"/>
      <c r="K12" s="47"/>
    </row>
    <row r="13" spans="1:11" x14ac:dyDescent="0.25">
      <c r="B13" s="56" t="s">
        <v>66</v>
      </c>
      <c r="C13" s="56"/>
      <c r="D13" s="68"/>
      <c r="E13" s="67"/>
      <c r="F13" s="47"/>
      <c r="G13" s="47"/>
      <c r="H13" s="47"/>
      <c r="I13" s="47"/>
      <c r="J13" s="47"/>
      <c r="K13" s="47"/>
    </row>
    <row r="14" spans="1:11" x14ac:dyDescent="0.25">
      <c r="F14" s="47"/>
      <c r="G14" s="47"/>
      <c r="H14" s="47"/>
      <c r="I14" s="47"/>
      <c r="J14" s="47"/>
      <c r="K14" s="47"/>
    </row>
    <row r="16" spans="1:11" x14ac:dyDescent="0.25">
      <c r="B16" s="60" t="s">
        <v>68</v>
      </c>
      <c r="C16" s="60"/>
      <c r="D16" s="60"/>
      <c r="E16" s="60"/>
      <c r="F16" s="60"/>
      <c r="G16" s="60"/>
    </row>
    <row r="17" spans="2:11" x14ac:dyDescent="0.25">
      <c r="B17" s="60"/>
      <c r="C17" s="60"/>
      <c r="D17" s="60"/>
      <c r="E17" s="60"/>
      <c r="F17" s="60"/>
      <c r="G17" s="60"/>
    </row>
    <row r="19" spans="2:11" x14ac:dyDescent="0.25">
      <c r="B19" s="52" t="s">
        <v>62</v>
      </c>
      <c r="C19" s="52"/>
      <c r="D19" s="27">
        <v>0.08</v>
      </c>
      <c r="F19" s="37" t="s">
        <v>67</v>
      </c>
      <c r="G19" s="36">
        <v>5</v>
      </c>
    </row>
    <row r="20" spans="2:11" x14ac:dyDescent="0.25">
      <c r="B20" s="52" t="s">
        <v>69</v>
      </c>
      <c r="C20" s="52"/>
      <c r="D20" s="29">
        <v>15000</v>
      </c>
    </row>
    <row r="21" spans="2:11" x14ac:dyDescent="0.25">
      <c r="F21" s="47"/>
      <c r="G21" s="47"/>
      <c r="H21" s="47"/>
      <c r="I21" s="47"/>
      <c r="J21" s="47"/>
      <c r="K21" s="47"/>
    </row>
    <row r="22" spans="2:11" x14ac:dyDescent="0.25">
      <c r="B22" s="52" t="s">
        <v>63</v>
      </c>
      <c r="C22" s="52"/>
      <c r="D22" s="47"/>
      <c r="E22" s="47"/>
      <c r="F22" s="47"/>
      <c r="G22" s="47"/>
      <c r="H22" s="47"/>
      <c r="I22" s="47"/>
      <c r="J22" s="47"/>
      <c r="K22" s="47"/>
    </row>
    <row r="23" spans="2:11" x14ac:dyDescent="0.25">
      <c r="F23" s="47"/>
      <c r="G23" s="47"/>
      <c r="H23" s="47"/>
      <c r="I23" s="47"/>
      <c r="J23" s="47"/>
      <c r="K23" s="47"/>
    </row>
    <row r="24" spans="2:11" x14ac:dyDescent="0.25">
      <c r="B24" s="47" t="s">
        <v>70</v>
      </c>
      <c r="C24" s="47"/>
      <c r="D24" s="68">
        <f>D20*(1+D19)^G19</f>
        <v>22039.921152000006</v>
      </c>
      <c r="F24" s="47"/>
      <c r="G24" s="47"/>
      <c r="H24" s="47"/>
      <c r="I24" s="47"/>
      <c r="J24" s="47"/>
      <c r="K24" s="47"/>
    </row>
    <row r="25" spans="2:11" x14ac:dyDescent="0.25">
      <c r="B25" s="47" t="s">
        <v>65</v>
      </c>
      <c r="C25" s="47"/>
      <c r="D25" s="68"/>
      <c r="F25" s="47"/>
      <c r="G25" s="47"/>
      <c r="H25" s="47"/>
      <c r="I25" s="47"/>
      <c r="J25" s="47"/>
      <c r="K25" s="47"/>
    </row>
    <row r="26" spans="2:11" x14ac:dyDescent="0.25">
      <c r="F26" s="47"/>
      <c r="G26" s="47"/>
      <c r="H26" s="47"/>
      <c r="I26" s="47"/>
      <c r="J26" s="47"/>
      <c r="K26" s="47"/>
    </row>
  </sheetData>
  <mergeCells count="19">
    <mergeCell ref="B24:C24"/>
    <mergeCell ref="B25:C25"/>
    <mergeCell ref="D24:D25"/>
    <mergeCell ref="F10:K14"/>
    <mergeCell ref="F21:K26"/>
    <mergeCell ref="B19:C19"/>
    <mergeCell ref="B20:C20"/>
    <mergeCell ref="B22:C22"/>
    <mergeCell ref="D22:E22"/>
    <mergeCell ref="B12:C12"/>
    <mergeCell ref="B13:C13"/>
    <mergeCell ref="F7:G7"/>
    <mergeCell ref="D12:D13"/>
    <mergeCell ref="B16:G17"/>
    <mergeCell ref="B3:I3"/>
    <mergeCell ref="B4:F5"/>
    <mergeCell ref="B7:C7"/>
    <mergeCell ref="B9:C10"/>
    <mergeCell ref="D9:E10"/>
  </mergeCells>
  <pageMargins left="0.7" right="0.7" top="0.75" bottom="0.75" header="0.3" footer="0.3"/>
  <pageSetup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Grupo 10-Carbonell-Martinez-T1</vt:lpstr>
      <vt:lpstr>1</vt:lpstr>
      <vt:lpstr>3</vt:lpstr>
      <vt:lpstr>4</vt:lpstr>
      <vt:lpstr>5</vt:lpstr>
      <vt:lpstr>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 fernanda carbonell santos</dc:creator>
  <cp:lastModifiedBy>maria fernanda carbonell santos</cp:lastModifiedBy>
  <dcterms:created xsi:type="dcterms:W3CDTF">2019-09-14T15:46:09Z</dcterms:created>
  <dcterms:modified xsi:type="dcterms:W3CDTF">2019-09-16T22:05:27Z</dcterms:modified>
</cp:coreProperties>
</file>