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ts\Documents\Back up 11-08-2019\Matjhabeng local municipality\Matjhabeng Audit file Information 2015\2015-2016\2017-2018\Prescribed debt\"/>
    </mc:Choice>
  </mc:AlternateContent>
  <xr:revisionPtr revIDLastSave="0" documentId="13_ncr:1_{1B0366D6-8DB0-4687-92E2-5FF0BBCC76A9}" xr6:coauthVersionLast="41" xr6:coauthVersionMax="41" xr10:uidLastSave="{00000000-0000-0000-0000-000000000000}"/>
  <bookViews>
    <workbookView xWindow="-120" yWindow="-120" windowWidth="24240" windowHeight="13140" xr2:uid="{8081D24E-8189-4D64-8198-31509DA2A73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3" i="1" l="1"/>
  <c r="G113" i="1" s="1"/>
  <c r="D117" i="1" s="1"/>
  <c r="F112" i="1"/>
  <c r="D116" i="1" s="1"/>
  <c r="D118" i="1" s="1"/>
  <c r="E123" i="1" s="1"/>
  <c r="E112" i="1"/>
  <c r="G112" i="1" l="1"/>
  <c r="G114" i="1" s="1"/>
  <c r="D123" i="1" s="1"/>
  <c r="F123" i="1"/>
  <c r="D108" i="1"/>
  <c r="D107" i="1"/>
  <c r="D109" i="1" s="1"/>
  <c r="G105" i="1"/>
  <c r="D96" i="1"/>
  <c r="G94" i="1"/>
  <c r="D86" i="1"/>
  <c r="D85" i="1"/>
  <c r="D87" i="1" s="1"/>
  <c r="G84" i="1"/>
  <c r="D73" i="1"/>
  <c r="D72" i="1"/>
  <c r="D74" i="1" s="1"/>
  <c r="G70" i="1"/>
  <c r="E74" i="1" s="1"/>
  <c r="F70" i="1"/>
  <c r="E70" i="1"/>
  <c r="D59" i="1"/>
  <c r="D58" i="1"/>
  <c r="D57" i="1"/>
  <c r="G55" i="1"/>
  <c r="D46" i="1"/>
  <c r="D45" i="1"/>
  <c r="D44" i="1"/>
  <c r="G43" i="1"/>
  <c r="D34" i="1"/>
  <c r="D33" i="1"/>
  <c r="D35" i="1" s="1"/>
  <c r="G31" i="1"/>
  <c r="E35" i="1" s="1"/>
  <c r="H26" i="1"/>
  <c r="D19" i="1"/>
  <c r="G16" i="1"/>
  <c r="H15" i="1"/>
  <c r="H13" i="1"/>
  <c r="H11" i="1"/>
  <c r="H9" i="1"/>
  <c r="D18" i="1" s="1"/>
  <c r="D20" i="1" s="1"/>
  <c r="H7" i="1"/>
  <c r="H5" i="1"/>
  <c r="H3" i="1"/>
  <c r="H16" i="1" s="1"/>
  <c r="E20" i="1" l="1"/>
</calcChain>
</file>

<file path=xl/sharedStrings.xml><?xml version="1.0" encoding="utf-8"?>
<sst xmlns="http://schemas.openxmlformats.org/spreadsheetml/2006/main" count="522" uniqueCount="34">
  <si>
    <t>ACCOUNT NO</t>
  </si>
  <si>
    <t>CONSOLIDATED BALANCE</t>
  </si>
  <si>
    <t>Name</t>
  </si>
  <si>
    <t>Impair Cat</t>
  </si>
  <si>
    <t>Less than 3 Years</t>
  </si>
  <si>
    <t>3 Years +</t>
  </si>
  <si>
    <t>Total Debt</t>
  </si>
  <si>
    <t>LIGIA PAPER INDUSTRIES (PTY) LTD</t>
  </si>
  <si>
    <t>Electricity</t>
  </si>
  <si>
    <t>Interest</t>
  </si>
  <si>
    <t>Rates</t>
  </si>
  <si>
    <t>Refuse</t>
  </si>
  <si>
    <t>Sewerage</t>
  </si>
  <si>
    <t>Sundries</t>
  </si>
  <si>
    <t>Water</t>
  </si>
  <si>
    <t>Debt older than three year on servrices excluding Rates</t>
  </si>
  <si>
    <t xml:space="preserve">Interest </t>
  </si>
  <si>
    <t>Proposed writt off</t>
  </si>
  <si>
    <t>EDEN CHRISTELIKE BEDIENINGE</t>
  </si>
  <si>
    <t>Interest write off</t>
  </si>
  <si>
    <t>Proposed write off</t>
  </si>
  <si>
    <t>FLAMINGO LAKE DEVELOPMENT (PTY) LTD</t>
  </si>
  <si>
    <t>F THE NORTHERN FREE STATE ADULTCARE CENT</t>
  </si>
  <si>
    <t>WELKOM LANDBOUGENOOTSKAP</t>
  </si>
  <si>
    <t>ERF 1210 WELKOM INVESTMENTS PTY LTD</t>
  </si>
  <si>
    <t>PH DEAS</t>
  </si>
  <si>
    <t>Proposed write off  - Interest</t>
  </si>
  <si>
    <t>ME AMAJUBA LODGE(ESTATE LATE)</t>
  </si>
  <si>
    <t xml:space="preserve">TOTAL WRITE OFF </t>
  </si>
  <si>
    <t>TOTAL DEBT</t>
  </si>
  <si>
    <t>REMAINING BALANCE</t>
  </si>
  <si>
    <t>10267808</t>
  </si>
  <si>
    <t>DEFCOR (PTY) LTD</t>
  </si>
  <si>
    <t>Services excluding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</si>
</sst>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double">
        <color indexed="64"/>
      </bottom>
      <diagonal/>
    </border>
    <border>
      <left style="thin">
        <color rgb="FFD0D7E5"/>
      </left>
      <right/>
      <top style="thin">
        <color indexed="64"/>
      </top>
      <bottom style="double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double">
        <color indexed="64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 style="thin">
        <color rgb="FFD0D7E5"/>
      </right>
      <top/>
      <bottom style="thin">
        <color rgb="FFD0D7E5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</xf>
    <xf numFmtId="43" fontId="0" fillId="0" borderId="0" xfId="1" applyFont="1"/>
    <xf numFmtId="0" fontId="4" fillId="0" borderId="1" xfId="0" applyFont="1" applyFill="1" applyBorder="1" applyAlignment="1" applyProtection="1">
      <alignment horizontal="right" vertical="center" wrapText="1"/>
    </xf>
    <xf numFmtId="4" fontId="4" fillId="0" borderId="1" xfId="0" applyNumberFormat="1" applyFont="1" applyFill="1" applyBorder="1" applyAlignment="1" applyProtection="1">
      <alignment horizontal="right" vertical="center" wrapText="1"/>
    </xf>
    <xf numFmtId="0" fontId="4" fillId="0" borderId="1" xfId="0" applyFont="1" applyFill="1" applyBorder="1" applyAlignment="1" applyProtection="1">
      <alignment vertical="center" wrapText="1"/>
    </xf>
    <xf numFmtId="4" fontId="4" fillId="3" borderId="1" xfId="0" applyNumberFormat="1" applyFont="1" applyFill="1" applyBorder="1" applyAlignment="1" applyProtection="1">
      <alignment horizontal="right" vertical="center" wrapText="1"/>
    </xf>
    <xf numFmtId="43" fontId="5" fillId="3" borderId="0" xfId="1" applyFont="1" applyFill="1"/>
    <xf numFmtId="4" fontId="4" fillId="4" borderId="1" xfId="0" applyNumberFormat="1" applyFont="1" applyFill="1" applyBorder="1" applyAlignment="1" applyProtection="1">
      <alignment horizontal="right" vertical="center" wrapText="1"/>
    </xf>
    <xf numFmtId="43" fontId="5" fillId="4" borderId="0" xfId="1" applyFont="1" applyFill="1"/>
    <xf numFmtId="43" fontId="5" fillId="0" borderId="0" xfId="1" applyFont="1"/>
    <xf numFmtId="4" fontId="4" fillId="5" borderId="1" xfId="0" applyNumberFormat="1" applyFont="1" applyFill="1" applyBorder="1" applyAlignment="1" applyProtection="1">
      <alignment horizontal="right" vertical="center" wrapText="1"/>
    </xf>
    <xf numFmtId="43" fontId="5" fillId="5" borderId="0" xfId="1" applyFont="1" applyFill="1"/>
    <xf numFmtId="4" fontId="4" fillId="6" borderId="1" xfId="0" applyNumberFormat="1" applyFont="1" applyFill="1" applyBorder="1" applyAlignment="1" applyProtection="1">
      <alignment horizontal="right" vertical="center" wrapText="1"/>
    </xf>
    <xf numFmtId="43" fontId="5" fillId="6" borderId="0" xfId="1" applyFont="1" applyFill="1"/>
    <xf numFmtId="4" fontId="4" fillId="7" borderId="1" xfId="0" applyNumberFormat="1" applyFont="1" applyFill="1" applyBorder="1" applyAlignment="1" applyProtection="1">
      <alignment horizontal="right" vertical="center" wrapText="1"/>
    </xf>
    <xf numFmtId="43" fontId="5" fillId="7" borderId="0" xfId="1" applyFont="1" applyFill="1"/>
    <xf numFmtId="4" fontId="4" fillId="8" borderId="1" xfId="0" applyNumberFormat="1" applyFont="1" applyFill="1" applyBorder="1" applyAlignment="1" applyProtection="1">
      <alignment horizontal="right" vertical="center" wrapText="1"/>
    </xf>
    <xf numFmtId="43" fontId="5" fillId="8" borderId="0" xfId="1" applyFont="1" applyFill="1"/>
    <xf numFmtId="0" fontId="4" fillId="0" borderId="2" xfId="0" applyFont="1" applyFill="1" applyBorder="1" applyAlignment="1" applyProtection="1">
      <alignment horizontal="right" vertical="center" wrapText="1"/>
    </xf>
    <xf numFmtId="4" fontId="4" fillId="0" borderId="2" xfId="0" applyNumberFormat="1" applyFont="1" applyFill="1" applyBorder="1" applyAlignment="1" applyProtection="1">
      <alignment horizontal="right" vertical="center" wrapText="1"/>
    </xf>
    <xf numFmtId="0" fontId="4" fillId="0" borderId="2" xfId="0" applyFont="1" applyFill="1" applyBorder="1" applyAlignment="1" applyProtection="1">
      <alignment vertical="center" wrapText="1"/>
    </xf>
    <xf numFmtId="4" fontId="3" fillId="0" borderId="3" xfId="0" applyNumberFormat="1" applyFont="1" applyFill="1" applyBorder="1" applyAlignment="1" applyProtection="1">
      <alignment horizontal="right" vertical="center" wrapText="1"/>
    </xf>
    <xf numFmtId="43" fontId="6" fillId="0" borderId="4" xfId="1" applyFont="1" applyBorder="1"/>
    <xf numFmtId="0" fontId="4" fillId="0" borderId="5" xfId="0" applyFont="1" applyFill="1" applyBorder="1" applyAlignment="1" applyProtection="1">
      <alignment horizontal="right" vertical="center" wrapText="1"/>
    </xf>
    <xf numFmtId="4" fontId="4" fillId="0" borderId="5" xfId="0" applyNumberFormat="1" applyFont="1" applyFill="1" applyBorder="1" applyAlignment="1" applyProtection="1">
      <alignment horizontal="right" vertical="center" wrapText="1"/>
    </xf>
    <xf numFmtId="0" fontId="4" fillId="0" borderId="6" xfId="0" applyFont="1" applyFill="1" applyBorder="1" applyAlignment="1" applyProtection="1">
      <alignment vertical="center" wrapText="1"/>
    </xf>
    <xf numFmtId="4" fontId="4" fillId="0" borderId="7" xfId="0" applyNumberFormat="1" applyFont="1" applyFill="1" applyBorder="1" applyAlignment="1" applyProtection="1">
      <alignment horizontal="right" vertical="center" wrapText="1"/>
    </xf>
    <xf numFmtId="0" fontId="3" fillId="0" borderId="1" xfId="0" applyFont="1" applyFill="1" applyBorder="1" applyAlignment="1" applyProtection="1">
      <alignment vertical="center" wrapText="1"/>
    </xf>
    <xf numFmtId="43" fontId="4" fillId="0" borderId="1" xfId="0" applyNumberFormat="1" applyFont="1" applyFill="1" applyBorder="1" applyAlignment="1" applyProtection="1">
      <alignment vertical="center" wrapText="1"/>
    </xf>
    <xf numFmtId="4" fontId="4" fillId="0" borderId="8" xfId="0" applyNumberFormat="1" applyFont="1" applyFill="1" applyBorder="1" applyAlignment="1" applyProtection="1">
      <alignment horizontal="right" vertical="center" wrapText="1"/>
    </xf>
    <xf numFmtId="0" fontId="3" fillId="0" borderId="9" xfId="0" applyFont="1" applyFill="1" applyBorder="1" applyAlignment="1" applyProtection="1">
      <alignment vertical="center" wrapText="1"/>
    </xf>
    <xf numFmtId="43" fontId="3" fillId="0" borderId="3" xfId="0" applyNumberFormat="1" applyFont="1" applyFill="1" applyBorder="1" applyAlignment="1" applyProtection="1">
      <alignment vertical="center" wrapText="1"/>
    </xf>
    <xf numFmtId="0" fontId="4" fillId="0" borderId="5" xfId="0" applyFont="1" applyFill="1" applyBorder="1" applyAlignment="1" applyProtection="1">
      <alignment vertical="center" wrapText="1"/>
    </xf>
    <xf numFmtId="0" fontId="3" fillId="0" borderId="7" xfId="0" applyFont="1" applyFill="1" applyBorder="1" applyAlignment="1" applyProtection="1">
      <alignment vertical="center" wrapText="1"/>
    </xf>
    <xf numFmtId="4" fontId="3" fillId="0" borderId="9" xfId="0" applyNumberFormat="1" applyFont="1" applyFill="1" applyBorder="1" applyAlignment="1" applyProtection="1">
      <alignment horizontal="right" vertical="center" wrapText="1"/>
    </xf>
    <xf numFmtId="4" fontId="4" fillId="0" borderId="1" xfId="0" applyNumberFormat="1" applyFont="1" applyFill="1" applyBorder="1" applyAlignment="1" applyProtection="1">
      <alignment vertical="center" wrapText="1"/>
    </xf>
    <xf numFmtId="4" fontId="3" fillId="0" borderId="3" xfId="0" applyNumberFormat="1" applyFont="1" applyFill="1" applyBorder="1" applyAlignment="1" applyProtection="1">
      <alignment vertical="center" wrapText="1"/>
    </xf>
    <xf numFmtId="0" fontId="4" fillId="0" borderId="10" xfId="0" applyFont="1" applyFill="1" applyBorder="1" applyAlignment="1" applyProtection="1">
      <alignment vertical="center" wrapText="1"/>
    </xf>
    <xf numFmtId="4" fontId="4" fillId="0" borderId="11" xfId="0" applyNumberFormat="1" applyFont="1" applyFill="1" applyBorder="1" applyAlignment="1" applyProtection="1">
      <alignment horizontal="right" vertical="center" wrapText="1"/>
    </xf>
    <xf numFmtId="4" fontId="3" fillId="0" borderId="9" xfId="0" applyNumberFormat="1" applyFont="1" applyFill="1" applyBorder="1" applyAlignment="1" applyProtection="1">
      <alignment vertical="center" wrapText="1"/>
    </xf>
    <xf numFmtId="0" fontId="3" fillId="0" borderId="10" xfId="0" applyFont="1" applyFill="1" applyBorder="1" applyAlignment="1" applyProtection="1">
      <alignment vertical="center" wrapText="1"/>
    </xf>
    <xf numFmtId="4" fontId="3" fillId="0" borderId="10" xfId="0" applyNumberFormat="1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horizontal="right" vertical="center" wrapText="1"/>
    </xf>
    <xf numFmtId="0" fontId="3" fillId="0" borderId="12" xfId="0" applyFont="1" applyFill="1" applyBorder="1" applyAlignment="1" applyProtection="1">
      <alignment vertical="center" wrapText="1"/>
    </xf>
    <xf numFmtId="4" fontId="3" fillId="0" borderId="12" xfId="0" applyNumberFormat="1" applyFont="1" applyFill="1" applyBorder="1" applyAlignment="1" applyProtection="1">
      <alignment vertical="center" wrapText="1"/>
    </xf>
    <xf numFmtId="4" fontId="4" fillId="0" borderId="0" xfId="0" applyNumberFormat="1" applyFont="1" applyFill="1" applyBorder="1" applyAlignment="1" applyProtection="1">
      <alignment horizontal="right" vertical="center" wrapText="1"/>
    </xf>
    <xf numFmtId="4" fontId="4" fillId="0" borderId="6" xfId="0" applyNumberFormat="1" applyFont="1" applyFill="1" applyBorder="1" applyAlignment="1" applyProtection="1">
      <alignment horizontal="right" vertical="center" wrapText="1"/>
    </xf>
    <xf numFmtId="0" fontId="2" fillId="0" borderId="0" xfId="0" applyFont="1"/>
    <xf numFmtId="0" fontId="4" fillId="0" borderId="0" xfId="0" applyFont="1" applyFill="1" applyBorder="1" applyAlignment="1" applyProtection="1">
      <alignment vertical="center" wrapText="1"/>
    </xf>
    <xf numFmtId="49" fontId="5" fillId="0" borderId="1" xfId="0" applyNumberFormat="1" applyFont="1" applyBorder="1" applyAlignment="1">
      <alignment horizontal="right" vertical="center"/>
    </xf>
    <xf numFmtId="43" fontId="5" fillId="0" borderId="1" xfId="1" applyFont="1" applyBorder="1"/>
    <xf numFmtId="0" fontId="5" fillId="0" borderId="1" xfId="0" applyFont="1" applyBorder="1"/>
    <xf numFmtId="0" fontId="6" fillId="0" borderId="1" xfId="0" applyFont="1" applyBorder="1"/>
    <xf numFmtId="43" fontId="5" fillId="0" borderId="1" xfId="0" applyNumberFormat="1" applyFont="1" applyBorder="1" applyAlignment="1">
      <alignment horizontal="right" vertical="center"/>
    </xf>
    <xf numFmtId="4" fontId="6" fillId="0" borderId="14" xfId="0" applyNumberFormat="1" applyFont="1" applyBorder="1"/>
    <xf numFmtId="4" fontId="5" fillId="0" borderId="1" xfId="0" applyNumberFormat="1" applyFont="1" applyBorder="1"/>
    <xf numFmtId="43" fontId="5" fillId="0" borderId="1" xfId="0" applyNumberFormat="1" applyFont="1" applyBorder="1"/>
    <xf numFmtId="4" fontId="6" fillId="0" borderId="4" xfId="0" applyNumberFormat="1" applyFont="1" applyBorder="1"/>
    <xf numFmtId="0" fontId="3" fillId="0" borderId="0" xfId="0" applyFont="1" applyFill="1" applyBorder="1" applyAlignment="1" applyProtection="1">
      <alignment vertical="center" wrapText="1"/>
    </xf>
    <xf numFmtId="4" fontId="6" fillId="0" borderId="0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4" fontId="6" fillId="0" borderId="13" xfId="0" applyNumberFormat="1" applyFont="1" applyBorder="1"/>
    <xf numFmtId="43" fontId="6" fillId="0" borderId="13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ints/AppData/Local/Microsoft/Windows/INetCache/Content.Outlook/5CA9PD47/BP108-ADRIR-10267808-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108-ADRIR-10267808-T"/>
    </sheetNames>
    <sheetDataSet>
      <sheetData sheetId="0">
        <row r="154">
          <cell r="K154">
            <v>47604.259999999922</v>
          </cell>
        </row>
        <row r="199">
          <cell r="P199">
            <v>308239.7</v>
          </cell>
        </row>
        <row r="202">
          <cell r="I202">
            <v>817421.51999999979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CDBA-EB7D-4CA4-8DE6-25D8074609E3}">
  <dimension ref="A1:H124"/>
  <sheetViews>
    <sheetView tabSelected="1" topLeftCell="A10" workbookViewId="0">
      <selection activeCell="K6" sqref="K6"/>
    </sheetView>
  </sheetViews>
  <sheetFormatPr defaultRowHeight="15" x14ac:dyDescent="0.25"/>
  <cols>
    <col min="1" max="1" width="10.7109375" bestFit="1" customWidth="1"/>
    <col min="2" max="2" width="19.5703125" bestFit="1" customWidth="1"/>
    <col min="3" max="3" width="37.85546875" customWidth="1"/>
    <col min="4" max="4" width="12.42578125" bestFit="1" customWidth="1"/>
    <col min="5" max="5" width="16.5703125" customWidth="1"/>
    <col min="6" max="6" width="20.28515625" customWidth="1"/>
    <col min="7" max="7" width="11.42578125" bestFit="1" customWidth="1"/>
    <col min="8" max="8" width="14" style="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 s="3">
        <v>12507743</v>
      </c>
      <c r="B2" s="4">
        <v>18216195.59</v>
      </c>
      <c r="C2" s="5" t="s">
        <v>7</v>
      </c>
      <c r="D2" s="5" t="s">
        <v>8</v>
      </c>
      <c r="E2" s="4">
        <v>0</v>
      </c>
      <c r="F2" s="6">
        <v>2056945.22</v>
      </c>
      <c r="G2" s="6">
        <v>2056945.22</v>
      </c>
    </row>
    <row r="3" spans="1:8" x14ac:dyDescent="0.25">
      <c r="A3" s="3">
        <v>10605761</v>
      </c>
      <c r="B3" s="4">
        <v>13214178.85</v>
      </c>
      <c r="C3" s="5" t="s">
        <v>7</v>
      </c>
      <c r="D3" s="5" t="s">
        <v>8</v>
      </c>
      <c r="E3" s="4">
        <v>0</v>
      </c>
      <c r="F3" s="6">
        <v>1352119.58</v>
      </c>
      <c r="G3" s="6">
        <v>1352119.58</v>
      </c>
      <c r="H3" s="7">
        <f>SUM(G2:G3)</f>
        <v>3409064.8</v>
      </c>
    </row>
    <row r="4" spans="1:8" x14ac:dyDescent="0.25">
      <c r="A4" s="3">
        <v>12507743</v>
      </c>
      <c r="B4" s="4">
        <v>18216195.59</v>
      </c>
      <c r="C4" s="5" t="s">
        <v>7</v>
      </c>
      <c r="D4" s="5" t="s">
        <v>9</v>
      </c>
      <c r="E4" s="8">
        <v>0</v>
      </c>
      <c r="F4" s="8">
        <v>5856110.29</v>
      </c>
      <c r="G4" s="8">
        <v>5856110.29</v>
      </c>
    </row>
    <row r="5" spans="1:8" x14ac:dyDescent="0.25">
      <c r="A5" s="3">
        <v>10605761</v>
      </c>
      <c r="B5" s="4">
        <v>13214178.85</v>
      </c>
      <c r="C5" s="5" t="s">
        <v>7</v>
      </c>
      <c r="D5" s="5" t="s">
        <v>9</v>
      </c>
      <c r="E5" s="8">
        <v>1890741.89</v>
      </c>
      <c r="F5" s="8">
        <v>4867585.3099999996</v>
      </c>
      <c r="G5" s="8">
        <v>6758327.2000000002</v>
      </c>
      <c r="H5" s="9">
        <f>SUM(G4:G5)</f>
        <v>12614437.49</v>
      </c>
    </row>
    <row r="6" spans="1:8" x14ac:dyDescent="0.25">
      <c r="A6" s="3">
        <v>12507743</v>
      </c>
      <c r="B6" s="4">
        <v>18216195.59</v>
      </c>
      <c r="C6" s="5" t="s">
        <v>7</v>
      </c>
      <c r="D6" s="5" t="s">
        <v>10</v>
      </c>
      <c r="E6" s="4">
        <v>0</v>
      </c>
      <c r="F6" s="4">
        <v>278876.31</v>
      </c>
      <c r="G6" s="4">
        <v>278876.31</v>
      </c>
    </row>
    <row r="7" spans="1:8" x14ac:dyDescent="0.25">
      <c r="A7" s="3">
        <v>10605761</v>
      </c>
      <c r="B7" s="4">
        <v>13214178.85</v>
      </c>
      <c r="C7" s="5" t="s">
        <v>7</v>
      </c>
      <c r="D7" s="5" t="s">
        <v>10</v>
      </c>
      <c r="E7" s="4">
        <v>652998.42000000004</v>
      </c>
      <c r="F7" s="4">
        <v>676499.35</v>
      </c>
      <c r="G7" s="4">
        <v>1329497.77</v>
      </c>
      <c r="H7" s="10">
        <f>SUM(G6:G7)</f>
        <v>1608374.08</v>
      </c>
    </row>
    <row r="8" spans="1:8" x14ac:dyDescent="0.25">
      <c r="A8" s="3">
        <v>12507743</v>
      </c>
      <c r="B8" s="4">
        <v>18216195.59</v>
      </c>
      <c r="C8" s="5" t="s">
        <v>7</v>
      </c>
      <c r="D8" s="5" t="s">
        <v>11</v>
      </c>
      <c r="E8" s="4">
        <v>0</v>
      </c>
      <c r="F8" s="11">
        <v>49897.120000000003</v>
      </c>
      <c r="G8" s="11">
        <v>49897.120000000003</v>
      </c>
      <c r="H8" s="10"/>
    </row>
    <row r="9" spans="1:8" x14ac:dyDescent="0.25">
      <c r="A9" s="3">
        <v>10605761</v>
      </c>
      <c r="B9" s="4">
        <v>13214178.85</v>
      </c>
      <c r="C9" s="5" t="s">
        <v>7</v>
      </c>
      <c r="D9" s="5" t="s">
        <v>11</v>
      </c>
      <c r="E9" s="4">
        <v>0</v>
      </c>
      <c r="F9" s="11">
        <v>35671.089999999997</v>
      </c>
      <c r="G9" s="11">
        <v>35671.089999999997</v>
      </c>
      <c r="H9" s="12">
        <f>SUM(G8:G9)</f>
        <v>85568.209999999992</v>
      </c>
    </row>
    <row r="10" spans="1:8" x14ac:dyDescent="0.25">
      <c r="A10" s="3">
        <v>12507743</v>
      </c>
      <c r="B10" s="4">
        <v>18216195.59</v>
      </c>
      <c r="C10" s="5" t="s">
        <v>7</v>
      </c>
      <c r="D10" s="5" t="s">
        <v>12</v>
      </c>
      <c r="E10" s="4">
        <v>0</v>
      </c>
      <c r="F10" s="13">
        <v>55320.58</v>
      </c>
      <c r="G10" s="13">
        <v>55320.58</v>
      </c>
      <c r="H10" s="10"/>
    </row>
    <row r="11" spans="1:8" x14ac:dyDescent="0.25">
      <c r="A11" s="3">
        <v>10605761</v>
      </c>
      <c r="B11" s="4">
        <v>13214178.85</v>
      </c>
      <c r="C11" s="5" t="s">
        <v>7</v>
      </c>
      <c r="D11" s="5" t="s">
        <v>12</v>
      </c>
      <c r="E11" s="4">
        <v>0</v>
      </c>
      <c r="F11" s="13">
        <v>38670.51</v>
      </c>
      <c r="G11" s="13">
        <v>38670.51</v>
      </c>
      <c r="H11" s="14">
        <f>SUM(G10:G11)</f>
        <v>93991.09</v>
      </c>
    </row>
    <row r="12" spans="1:8" x14ac:dyDescent="0.25">
      <c r="A12" s="3">
        <v>12507743</v>
      </c>
      <c r="B12" s="4">
        <v>18216195.59</v>
      </c>
      <c r="C12" s="5" t="s">
        <v>7</v>
      </c>
      <c r="D12" s="5" t="s">
        <v>13</v>
      </c>
      <c r="E12" s="4">
        <v>0</v>
      </c>
      <c r="F12" s="15">
        <v>6788.97</v>
      </c>
      <c r="G12" s="15">
        <v>6788.97</v>
      </c>
      <c r="H12" s="10"/>
    </row>
    <row r="13" spans="1:8" x14ac:dyDescent="0.25">
      <c r="A13" s="3">
        <v>10605761</v>
      </c>
      <c r="B13" s="4">
        <v>13214178.85</v>
      </c>
      <c r="C13" s="5" t="s">
        <v>7</v>
      </c>
      <c r="D13" s="5" t="s">
        <v>13</v>
      </c>
      <c r="E13" s="4">
        <v>0</v>
      </c>
      <c r="F13" s="15">
        <v>873.69</v>
      </c>
      <c r="G13" s="15">
        <v>873.69</v>
      </c>
      <c r="H13" s="16">
        <f>SUM(G12:G13)</f>
        <v>7662.66</v>
      </c>
    </row>
    <row r="14" spans="1:8" x14ac:dyDescent="0.25">
      <c r="A14" s="3">
        <v>12507743</v>
      </c>
      <c r="B14" s="4">
        <v>18216195.59</v>
      </c>
      <c r="C14" s="5" t="s">
        <v>7</v>
      </c>
      <c r="D14" s="5" t="s">
        <v>14</v>
      </c>
      <c r="E14" s="4">
        <v>0</v>
      </c>
      <c r="F14" s="17">
        <v>9912257.0999999996</v>
      </c>
      <c r="G14" s="17">
        <v>9912257.0999999996</v>
      </c>
      <c r="H14" s="10"/>
    </row>
    <row r="15" spans="1:8" x14ac:dyDescent="0.25">
      <c r="A15" s="3">
        <v>10605761</v>
      </c>
      <c r="B15" s="4">
        <v>13214178.85</v>
      </c>
      <c r="C15" s="5" t="s">
        <v>7</v>
      </c>
      <c r="D15" s="5" t="s">
        <v>14</v>
      </c>
      <c r="E15" s="4">
        <v>0</v>
      </c>
      <c r="F15" s="17">
        <v>3699019.01</v>
      </c>
      <c r="G15" s="17">
        <v>3699019.01</v>
      </c>
      <c r="H15" s="18">
        <f>SUM(G14:G15)</f>
        <v>13611276.109999999</v>
      </c>
    </row>
    <row r="16" spans="1:8" ht="15.75" thickBot="1" x14ac:dyDescent="0.3">
      <c r="A16" s="19"/>
      <c r="B16" s="20"/>
      <c r="C16" s="21"/>
      <c r="D16" s="21"/>
      <c r="E16" s="20"/>
      <c r="F16" s="20"/>
      <c r="G16" s="22">
        <f>SUM(G2:G15)</f>
        <v>31430374.439999998</v>
      </c>
      <c r="H16" s="23">
        <f>SUM(H3:H15)</f>
        <v>31430374.439999998</v>
      </c>
    </row>
    <row r="17" spans="1:8" ht="15.75" thickTop="1" x14ac:dyDescent="0.25">
      <c r="A17" s="24"/>
      <c r="B17" s="25"/>
      <c r="D17" s="26"/>
      <c r="E17" s="25"/>
      <c r="F17" s="25"/>
      <c r="G17" s="20"/>
    </row>
    <row r="18" spans="1:8" ht="24" x14ac:dyDescent="0.25">
      <c r="A18" s="24"/>
      <c r="B18" s="27"/>
      <c r="C18" s="28" t="s">
        <v>15</v>
      </c>
      <c r="D18" s="29">
        <f>H9+H11+H13+H15+H3</f>
        <v>17207562.870000001</v>
      </c>
      <c r="E18" s="30"/>
      <c r="F18" s="25"/>
      <c r="G18" s="25"/>
    </row>
    <row r="19" spans="1:8" x14ac:dyDescent="0.25">
      <c r="A19" s="24"/>
      <c r="B19" s="27"/>
      <c r="C19" s="28" t="s">
        <v>16</v>
      </c>
      <c r="D19" s="29">
        <f>H5</f>
        <v>12614437.49</v>
      </c>
      <c r="E19" s="30"/>
      <c r="F19" s="25"/>
      <c r="G19" s="25"/>
    </row>
    <row r="20" spans="1:8" ht="15.75" thickBot="1" x14ac:dyDescent="0.3">
      <c r="A20" s="24"/>
      <c r="B20" s="25"/>
      <c r="C20" s="31" t="s">
        <v>17</v>
      </c>
      <c r="D20" s="32">
        <f>SUM(D18:D19)</f>
        <v>29822000.359999999</v>
      </c>
      <c r="E20" s="25">
        <f>H16-D20</f>
        <v>1608374.0799999982</v>
      </c>
      <c r="F20" s="25"/>
      <c r="G20" s="25"/>
    </row>
    <row r="21" spans="1:8" ht="15.75" thickTop="1" x14ac:dyDescent="0.25">
      <c r="A21" s="24"/>
      <c r="B21" s="25"/>
      <c r="C21" s="21"/>
      <c r="D21" s="21"/>
      <c r="E21" s="25"/>
      <c r="F21" s="25"/>
      <c r="G21" s="25"/>
    </row>
    <row r="22" spans="1:8" x14ac:dyDescent="0.25">
      <c r="A22" s="24"/>
      <c r="B22" s="25"/>
      <c r="C22" s="33"/>
      <c r="D22" s="33"/>
      <c r="E22" s="25"/>
      <c r="F22" s="25"/>
      <c r="G22" s="25"/>
    </row>
    <row r="23" spans="1:8" x14ac:dyDescent="0.25">
      <c r="A23" s="24"/>
      <c r="B23" s="25"/>
      <c r="C23" s="34"/>
      <c r="D23" s="33"/>
      <c r="E23" s="25"/>
      <c r="F23" s="25"/>
      <c r="G23" s="20"/>
    </row>
    <row r="24" spans="1:8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</row>
    <row r="25" spans="1:8" x14ac:dyDescent="0.25">
      <c r="A25" s="3">
        <v>11123093</v>
      </c>
      <c r="B25" s="4">
        <v>3744093.42</v>
      </c>
      <c r="C25" s="5" t="s">
        <v>18</v>
      </c>
      <c r="D25" s="5" t="s">
        <v>8</v>
      </c>
      <c r="E25" s="4">
        <v>650550.09</v>
      </c>
      <c r="F25" s="4">
        <v>1295221.33</v>
      </c>
      <c r="G25" s="4">
        <v>1945771.42</v>
      </c>
    </row>
    <row r="26" spans="1:8" x14ac:dyDescent="0.25">
      <c r="A26" s="3">
        <v>11123093</v>
      </c>
      <c r="B26" s="4">
        <v>3744093.42</v>
      </c>
      <c r="C26" s="5" t="s">
        <v>18</v>
      </c>
      <c r="D26" s="5" t="s">
        <v>9</v>
      </c>
      <c r="E26" s="4">
        <v>653213.61</v>
      </c>
      <c r="F26" s="4">
        <v>567836.17000000004</v>
      </c>
      <c r="G26" s="4">
        <v>1221049.78</v>
      </c>
      <c r="H26" s="10">
        <f>SUM(E26:G26)</f>
        <v>2442099.56</v>
      </c>
    </row>
    <row r="27" spans="1:8" x14ac:dyDescent="0.25">
      <c r="A27" s="3">
        <v>11123093</v>
      </c>
      <c r="B27" s="4">
        <v>3744093.42</v>
      </c>
      <c r="C27" s="5" t="s">
        <v>18</v>
      </c>
      <c r="D27" s="5" t="s">
        <v>11</v>
      </c>
      <c r="E27" s="4">
        <v>3156.98</v>
      </c>
      <c r="F27" s="4">
        <v>6340.72</v>
      </c>
      <c r="G27" s="4">
        <v>9497.7000000000007</v>
      </c>
    </row>
    <row r="28" spans="1:8" x14ac:dyDescent="0.25">
      <c r="A28" s="3">
        <v>11123093</v>
      </c>
      <c r="B28" s="4">
        <v>3744093.42</v>
      </c>
      <c r="C28" s="5" t="s">
        <v>18</v>
      </c>
      <c r="D28" s="5" t="s">
        <v>12</v>
      </c>
      <c r="E28" s="4">
        <v>4725.4399999999996</v>
      </c>
      <c r="F28" s="4">
        <v>9492.07</v>
      </c>
      <c r="G28" s="4">
        <v>14217.51</v>
      </c>
    </row>
    <row r="29" spans="1:8" x14ac:dyDescent="0.25">
      <c r="A29" s="3">
        <v>11123093</v>
      </c>
      <c r="B29" s="4">
        <v>3744093.42</v>
      </c>
      <c r="C29" s="5" t="s">
        <v>18</v>
      </c>
      <c r="D29" s="5" t="s">
        <v>13</v>
      </c>
      <c r="E29" s="4">
        <v>7498.32</v>
      </c>
      <c r="F29" s="4">
        <v>10778.96</v>
      </c>
      <c r="G29" s="4">
        <v>18277.28</v>
      </c>
    </row>
    <row r="30" spans="1:8" x14ac:dyDescent="0.25">
      <c r="A30" s="3">
        <v>11123093</v>
      </c>
      <c r="B30" s="4">
        <v>3744093.42</v>
      </c>
      <c r="C30" s="5" t="s">
        <v>18</v>
      </c>
      <c r="D30" s="5" t="s">
        <v>14</v>
      </c>
      <c r="E30" s="4">
        <v>173310.36</v>
      </c>
      <c r="F30" s="4">
        <v>361969.37</v>
      </c>
      <c r="G30" s="4">
        <v>535279.73</v>
      </c>
    </row>
    <row r="31" spans="1:8" ht="15.75" thickBot="1" x14ac:dyDescent="0.3">
      <c r="A31" s="19"/>
      <c r="B31" s="20"/>
      <c r="C31" s="21"/>
      <c r="D31" s="21"/>
      <c r="E31" s="20"/>
      <c r="F31" s="20"/>
      <c r="G31" s="35">
        <f>SUM(G25:G30)</f>
        <v>3744093.42</v>
      </c>
    </row>
    <row r="32" spans="1:8" ht="15.75" thickTop="1" x14ac:dyDescent="0.25">
      <c r="A32" s="24"/>
      <c r="B32" s="25"/>
      <c r="C32" s="26"/>
      <c r="D32" s="26"/>
      <c r="E32" s="25"/>
      <c r="F32" s="25"/>
      <c r="G32" s="20"/>
    </row>
    <row r="33" spans="1:7" ht="24" x14ac:dyDescent="0.25">
      <c r="A33" s="24"/>
      <c r="B33" s="27"/>
      <c r="C33" s="28" t="s">
        <v>15</v>
      </c>
      <c r="D33" s="36">
        <f>F25+F27+F28+F29+F30</f>
        <v>1683802.4500000002</v>
      </c>
      <c r="E33" s="30"/>
      <c r="F33" s="25"/>
      <c r="G33" s="25"/>
    </row>
    <row r="34" spans="1:7" x14ac:dyDescent="0.25">
      <c r="A34" s="24"/>
      <c r="B34" s="27"/>
      <c r="C34" s="28" t="s">
        <v>19</v>
      </c>
      <c r="D34" s="36">
        <f>G26</f>
        <v>1221049.78</v>
      </c>
      <c r="E34" s="30"/>
      <c r="F34" s="25"/>
      <c r="G34" s="25"/>
    </row>
    <row r="35" spans="1:7" ht="15.75" thickBot="1" x14ac:dyDescent="0.3">
      <c r="A35" s="24"/>
      <c r="B35" s="25"/>
      <c r="C35" s="31" t="s">
        <v>20</v>
      </c>
      <c r="D35" s="37">
        <f>SUM(D33:D34)</f>
        <v>2904852.2300000004</v>
      </c>
      <c r="E35" s="25">
        <f>G31-D35</f>
        <v>839241.18999999948</v>
      </c>
      <c r="F35" s="25"/>
      <c r="G35" s="25"/>
    </row>
    <row r="36" spans="1:7" ht="15.75" thickTop="1" x14ac:dyDescent="0.25">
      <c r="A36" s="24"/>
      <c r="B36" s="25"/>
      <c r="C36" s="21"/>
      <c r="D36" s="21"/>
      <c r="E36" s="25"/>
      <c r="F36" s="25"/>
      <c r="G36" s="25"/>
    </row>
    <row r="37" spans="1:7" x14ac:dyDescent="0.25">
      <c r="A37" s="24"/>
      <c r="B37" s="25"/>
      <c r="C37" s="33"/>
      <c r="D37" s="33"/>
      <c r="E37" s="25"/>
      <c r="F37" s="25"/>
      <c r="G37" s="25"/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</row>
    <row r="39" spans="1:7" x14ac:dyDescent="0.25">
      <c r="A39" s="3">
        <v>10593314</v>
      </c>
      <c r="B39" s="4">
        <v>3691456.83</v>
      </c>
      <c r="C39" s="5" t="s">
        <v>21</v>
      </c>
      <c r="D39" s="5" t="s">
        <v>9</v>
      </c>
      <c r="E39" s="4">
        <v>600046.46</v>
      </c>
      <c r="F39" s="4">
        <v>1306792.22</v>
      </c>
      <c r="G39" s="4">
        <v>1906838.68</v>
      </c>
    </row>
    <row r="40" spans="1:7" x14ac:dyDescent="0.25">
      <c r="A40" s="3">
        <v>10593314</v>
      </c>
      <c r="B40" s="4">
        <v>3691456.83</v>
      </c>
      <c r="C40" s="5" t="s">
        <v>21</v>
      </c>
      <c r="D40" s="5" t="s">
        <v>10</v>
      </c>
      <c r="E40" s="4">
        <v>0</v>
      </c>
      <c r="F40" s="4">
        <v>1766571.66</v>
      </c>
      <c r="G40" s="4">
        <v>1766571.66</v>
      </c>
    </row>
    <row r="41" spans="1:7" x14ac:dyDescent="0.25">
      <c r="A41" s="3">
        <v>10593314</v>
      </c>
      <c r="B41" s="4">
        <v>3691456.83</v>
      </c>
      <c r="C41" s="5" t="s">
        <v>21</v>
      </c>
      <c r="D41" s="5" t="s">
        <v>12</v>
      </c>
      <c r="E41" s="4">
        <v>2581.9899999999998</v>
      </c>
      <c r="F41" s="4">
        <v>5730.5</v>
      </c>
      <c r="G41" s="4">
        <v>8312.49</v>
      </c>
    </row>
    <row r="42" spans="1:7" x14ac:dyDescent="0.25">
      <c r="A42" s="3">
        <v>10593314</v>
      </c>
      <c r="B42" s="4">
        <v>3691456.83</v>
      </c>
      <c r="C42" s="5" t="s">
        <v>21</v>
      </c>
      <c r="D42" s="5" t="s">
        <v>14</v>
      </c>
      <c r="E42" s="4">
        <v>6873.88</v>
      </c>
      <c r="F42" s="4">
        <v>2860.12</v>
      </c>
      <c r="G42" s="4">
        <v>9734</v>
      </c>
    </row>
    <row r="43" spans="1:7" ht="15.75" thickBot="1" x14ac:dyDescent="0.3">
      <c r="A43" s="19"/>
      <c r="B43" s="20"/>
      <c r="C43" s="21"/>
      <c r="D43" s="38"/>
      <c r="E43" s="20"/>
      <c r="F43" s="20"/>
      <c r="G43" s="35">
        <f>SUM(G39:G42)</f>
        <v>3691456.83</v>
      </c>
    </row>
    <row r="44" spans="1:7" ht="24.75" thickTop="1" x14ac:dyDescent="0.25">
      <c r="A44" s="19"/>
      <c r="B44" s="20"/>
      <c r="C44" s="28" t="s">
        <v>15</v>
      </c>
      <c r="D44" s="36">
        <f>F41+F42</f>
        <v>8590.619999999999</v>
      </c>
      <c r="E44" s="39"/>
      <c r="F44" s="20"/>
      <c r="G44" s="20"/>
    </row>
    <row r="45" spans="1:7" x14ac:dyDescent="0.25">
      <c r="A45" s="19"/>
      <c r="B45" s="20"/>
      <c r="C45" s="28" t="s">
        <v>19</v>
      </c>
      <c r="D45" s="36">
        <f>G39</f>
        <v>1906838.68</v>
      </c>
      <c r="E45" s="39"/>
      <c r="F45" s="20"/>
      <c r="G45" s="20"/>
    </row>
    <row r="46" spans="1:7" ht="15.75" thickBot="1" x14ac:dyDescent="0.3">
      <c r="A46" s="19"/>
      <c r="B46" s="20"/>
      <c r="C46" s="31" t="s">
        <v>20</v>
      </c>
      <c r="D46" s="40">
        <f>SUM(D44:D45)</f>
        <v>1915429.3</v>
      </c>
      <c r="E46" s="20"/>
      <c r="F46" s="20"/>
      <c r="G46" s="20"/>
    </row>
    <row r="47" spans="1:7" ht="15.75" thickTop="1" x14ac:dyDescent="0.25">
      <c r="A47" s="24"/>
      <c r="B47" s="25"/>
      <c r="C47" s="21"/>
      <c r="D47" s="21"/>
      <c r="E47" s="25"/>
      <c r="F47" s="25"/>
      <c r="G47" s="25"/>
    </row>
    <row r="48" spans="1:7" x14ac:dyDescent="0.25">
      <c r="A48" s="1" t="s">
        <v>0</v>
      </c>
      <c r="B48" s="1" t="s">
        <v>1</v>
      </c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</row>
    <row r="49" spans="1:7" x14ac:dyDescent="0.25">
      <c r="A49" s="3">
        <v>11155892</v>
      </c>
      <c r="B49" s="4">
        <v>2913643</v>
      </c>
      <c r="C49" s="5" t="s">
        <v>22</v>
      </c>
      <c r="D49" s="5" t="s">
        <v>8</v>
      </c>
      <c r="E49" s="4">
        <v>668232.93000000005</v>
      </c>
      <c r="F49" s="4">
        <v>819075.6</v>
      </c>
      <c r="G49" s="4">
        <v>1487308.53</v>
      </c>
    </row>
    <row r="50" spans="1:7" x14ac:dyDescent="0.25">
      <c r="A50" s="3">
        <v>11155892</v>
      </c>
      <c r="B50" s="4">
        <v>2913643</v>
      </c>
      <c r="C50" s="5" t="s">
        <v>22</v>
      </c>
      <c r="D50" s="5" t="s">
        <v>9</v>
      </c>
      <c r="E50" s="4">
        <v>542428.31999999995</v>
      </c>
      <c r="F50" s="4">
        <v>120595.05</v>
      </c>
      <c r="G50" s="4">
        <v>663023.37</v>
      </c>
    </row>
    <row r="51" spans="1:7" x14ac:dyDescent="0.25">
      <c r="A51" s="3">
        <v>11155892</v>
      </c>
      <c r="B51" s="4">
        <v>2913643</v>
      </c>
      <c r="C51" s="5" t="s">
        <v>22</v>
      </c>
      <c r="D51" s="5" t="s">
        <v>10</v>
      </c>
      <c r="E51" s="4">
        <v>2182.11</v>
      </c>
      <c r="F51" s="4">
        <v>727.34</v>
      </c>
      <c r="G51" s="4">
        <v>2909.45</v>
      </c>
    </row>
    <row r="52" spans="1:7" x14ac:dyDescent="0.25">
      <c r="A52" s="3">
        <v>11155892</v>
      </c>
      <c r="B52" s="4">
        <v>2913643</v>
      </c>
      <c r="C52" s="5" t="s">
        <v>22</v>
      </c>
      <c r="D52" s="5" t="s">
        <v>11</v>
      </c>
      <c r="E52" s="4">
        <v>5845.75</v>
      </c>
      <c r="F52" s="4">
        <v>3380.65</v>
      </c>
      <c r="G52" s="4">
        <v>9226.4</v>
      </c>
    </row>
    <row r="53" spans="1:7" x14ac:dyDescent="0.25">
      <c r="A53" s="3">
        <v>11155892</v>
      </c>
      <c r="B53" s="4">
        <v>2913643</v>
      </c>
      <c r="C53" s="5" t="s">
        <v>22</v>
      </c>
      <c r="D53" s="5" t="s">
        <v>12</v>
      </c>
      <c r="E53" s="4">
        <v>108686.13</v>
      </c>
      <c r="F53" s="4">
        <v>131087.70000000001</v>
      </c>
      <c r="G53" s="4">
        <v>239773.83</v>
      </c>
    </row>
    <row r="54" spans="1:7" x14ac:dyDescent="0.25">
      <c r="A54" s="3">
        <v>11155892</v>
      </c>
      <c r="B54" s="4">
        <v>2913643</v>
      </c>
      <c r="C54" s="5" t="s">
        <v>22</v>
      </c>
      <c r="D54" s="5" t="s">
        <v>14</v>
      </c>
      <c r="E54" s="4">
        <v>183950.34</v>
      </c>
      <c r="F54" s="4">
        <v>327451.08</v>
      </c>
      <c r="G54" s="4">
        <v>511401.42</v>
      </c>
    </row>
    <row r="55" spans="1:7" ht="15.75" thickBot="1" x14ac:dyDescent="0.3">
      <c r="A55" s="19"/>
      <c r="B55" s="20"/>
      <c r="C55" s="21"/>
      <c r="D55" s="21"/>
      <c r="E55" s="20"/>
      <c r="F55" s="20"/>
      <c r="G55" s="35">
        <f>SUM(G49:G54)</f>
        <v>2913643</v>
      </c>
    </row>
    <row r="56" spans="1:7" ht="15.75" thickTop="1" x14ac:dyDescent="0.25">
      <c r="A56" s="24"/>
      <c r="B56" s="25"/>
      <c r="C56" s="33"/>
      <c r="D56" s="26"/>
      <c r="E56" s="25"/>
      <c r="F56" s="25"/>
      <c r="G56" s="20"/>
    </row>
    <row r="57" spans="1:7" ht="24" x14ac:dyDescent="0.25">
      <c r="A57" s="24"/>
      <c r="B57" s="25"/>
      <c r="C57" s="28" t="s">
        <v>15</v>
      </c>
      <c r="D57" s="36">
        <f>F49+F52+F53+F54</f>
        <v>1280995.03</v>
      </c>
      <c r="E57" s="30"/>
      <c r="F57" s="25"/>
      <c r="G57" s="25"/>
    </row>
    <row r="58" spans="1:7" x14ac:dyDescent="0.25">
      <c r="A58" s="24"/>
      <c r="B58" s="25"/>
      <c r="C58" s="28" t="s">
        <v>19</v>
      </c>
      <c r="D58" s="36">
        <f>G50</f>
        <v>663023.37</v>
      </c>
      <c r="E58" s="30"/>
      <c r="F58" s="25"/>
      <c r="G58" s="25"/>
    </row>
    <row r="59" spans="1:7" ht="15.75" thickBot="1" x14ac:dyDescent="0.3">
      <c r="A59" s="24"/>
      <c r="B59" s="25"/>
      <c r="C59" s="31" t="s">
        <v>20</v>
      </c>
      <c r="D59" s="40">
        <f>SUM(D57:D58)</f>
        <v>1944018.4</v>
      </c>
      <c r="E59" s="25"/>
      <c r="F59" s="25"/>
      <c r="G59" s="25"/>
    </row>
    <row r="60" spans="1:7" ht="15.75" thickTop="1" x14ac:dyDescent="0.25">
      <c r="A60" s="24"/>
      <c r="B60" s="25"/>
      <c r="C60" s="41"/>
      <c r="D60" s="42"/>
      <c r="E60" s="25"/>
      <c r="F60" s="25"/>
      <c r="G60" s="25"/>
    </row>
    <row r="61" spans="1:7" x14ac:dyDescent="0.25">
      <c r="A61" s="24"/>
      <c r="B61" s="25"/>
      <c r="C61" s="33"/>
      <c r="D61" s="33"/>
      <c r="E61" s="25"/>
      <c r="F61" s="25"/>
      <c r="G61" s="25"/>
    </row>
    <row r="62" spans="1:7" x14ac:dyDescent="0.25">
      <c r="A62" s="24"/>
      <c r="B62" s="25"/>
      <c r="C62" s="33"/>
      <c r="D62" s="33"/>
      <c r="E62" s="25"/>
      <c r="F62" s="25"/>
      <c r="G62" s="25"/>
    </row>
    <row r="63" spans="1:7" x14ac:dyDescent="0.25">
      <c r="A63" s="1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6</v>
      </c>
    </row>
    <row r="64" spans="1:7" x14ac:dyDescent="0.25">
      <c r="A64" s="3">
        <v>10945445</v>
      </c>
      <c r="B64" s="4">
        <v>2467415.19</v>
      </c>
      <c r="C64" s="5" t="s">
        <v>23</v>
      </c>
      <c r="D64" s="5" t="s">
        <v>8</v>
      </c>
      <c r="E64" s="4">
        <v>153144.48000000001</v>
      </c>
      <c r="F64" s="4">
        <v>808916.23</v>
      </c>
      <c r="G64" s="4">
        <v>962060.71</v>
      </c>
    </row>
    <row r="65" spans="1:7" x14ac:dyDescent="0.25">
      <c r="A65" s="3">
        <v>10945445</v>
      </c>
      <c r="B65" s="4">
        <v>2467415.19</v>
      </c>
      <c r="C65" s="5" t="s">
        <v>23</v>
      </c>
      <c r="D65" s="5" t="s">
        <v>9</v>
      </c>
      <c r="E65" s="4">
        <v>361234.99</v>
      </c>
      <c r="F65" s="4">
        <v>708971.93</v>
      </c>
      <c r="G65" s="4">
        <v>1070206.92</v>
      </c>
    </row>
    <row r="66" spans="1:7" x14ac:dyDescent="0.25">
      <c r="A66" s="3">
        <v>10945445</v>
      </c>
      <c r="B66" s="4">
        <v>2467415.19</v>
      </c>
      <c r="C66" s="5" t="s">
        <v>23</v>
      </c>
      <c r="D66" s="5" t="s">
        <v>11</v>
      </c>
      <c r="E66" s="4">
        <v>5845.75</v>
      </c>
      <c r="F66" s="4">
        <v>11837.68</v>
      </c>
      <c r="G66" s="4">
        <v>17683.43</v>
      </c>
    </row>
    <row r="67" spans="1:7" x14ac:dyDescent="0.25">
      <c r="A67" s="3">
        <v>10945445</v>
      </c>
      <c r="B67" s="4">
        <v>2467415.19</v>
      </c>
      <c r="C67" s="5" t="s">
        <v>23</v>
      </c>
      <c r="D67" s="5" t="s">
        <v>12</v>
      </c>
      <c r="E67" s="4">
        <v>102864.39</v>
      </c>
      <c r="F67" s="4">
        <v>208295.22</v>
      </c>
      <c r="G67" s="4">
        <v>311159.61</v>
      </c>
    </row>
    <row r="68" spans="1:7" x14ac:dyDescent="0.25">
      <c r="A68" s="3">
        <v>10945445</v>
      </c>
      <c r="B68" s="4">
        <v>2467415.19</v>
      </c>
      <c r="C68" s="5" t="s">
        <v>23</v>
      </c>
      <c r="D68" s="5" t="s">
        <v>13</v>
      </c>
      <c r="E68" s="4">
        <v>3168.88</v>
      </c>
      <c r="F68" s="4">
        <v>7960.77</v>
      </c>
      <c r="G68" s="4">
        <v>11129.65</v>
      </c>
    </row>
    <row r="69" spans="1:7" x14ac:dyDescent="0.25">
      <c r="A69" s="3">
        <v>10945445</v>
      </c>
      <c r="B69" s="4">
        <v>2467415.19</v>
      </c>
      <c r="C69" s="5" t="s">
        <v>23</v>
      </c>
      <c r="D69" s="5" t="s">
        <v>14</v>
      </c>
      <c r="E69" s="4">
        <v>52323.19</v>
      </c>
      <c r="F69" s="4">
        <v>42851.68</v>
      </c>
      <c r="G69" s="4">
        <v>95174.87</v>
      </c>
    </row>
    <row r="70" spans="1:7" ht="15.75" thickBot="1" x14ac:dyDescent="0.3">
      <c r="A70" s="19"/>
      <c r="B70" s="20"/>
      <c r="C70" s="21"/>
      <c r="D70" s="21"/>
      <c r="E70" s="35">
        <f>SUM(E64:E69)</f>
        <v>678581.67999999993</v>
      </c>
      <c r="F70" s="35">
        <f>SUM(F64:F69)</f>
        <v>1788833.51</v>
      </c>
      <c r="G70" s="35">
        <f>SUM(G64:G69)</f>
        <v>2467415.19</v>
      </c>
    </row>
    <row r="71" spans="1:7" ht="15.75" thickTop="1" x14ac:dyDescent="0.25">
      <c r="A71" s="24"/>
      <c r="B71" s="25"/>
      <c r="C71" s="33"/>
      <c r="D71" s="26"/>
      <c r="E71" s="20"/>
      <c r="F71" s="25"/>
      <c r="G71" s="20"/>
    </row>
    <row r="72" spans="1:7" ht="24" x14ac:dyDescent="0.25">
      <c r="A72" s="24"/>
      <c r="B72" s="25"/>
      <c r="C72" s="28" t="s">
        <v>15</v>
      </c>
      <c r="D72" s="36">
        <f>F64+F66+F67+F68+F69</f>
        <v>1079861.58</v>
      </c>
      <c r="E72" s="30"/>
      <c r="F72" s="25"/>
      <c r="G72" s="25"/>
    </row>
    <row r="73" spans="1:7" x14ac:dyDescent="0.25">
      <c r="A73" s="24"/>
      <c r="B73" s="25"/>
      <c r="C73" s="28" t="s">
        <v>19</v>
      </c>
      <c r="D73" s="36">
        <f>G65</f>
        <v>1070206.92</v>
      </c>
      <c r="E73" s="30"/>
      <c r="F73" s="25"/>
      <c r="G73" s="25"/>
    </row>
    <row r="74" spans="1:7" ht="15.75" thickBot="1" x14ac:dyDescent="0.3">
      <c r="A74" s="24"/>
      <c r="B74" s="25"/>
      <c r="C74" s="31" t="s">
        <v>20</v>
      </c>
      <c r="D74" s="40">
        <f>SUM(D72:D73)</f>
        <v>2150068.5</v>
      </c>
      <c r="E74" s="25">
        <f>G70-D74</f>
        <v>317346.68999999994</v>
      </c>
      <c r="F74" s="25"/>
      <c r="G74" s="25"/>
    </row>
    <row r="75" spans="1:7" ht="15.75" thickTop="1" x14ac:dyDescent="0.25">
      <c r="A75" s="24"/>
      <c r="B75" s="25"/>
      <c r="C75" s="33"/>
      <c r="D75" s="21"/>
      <c r="E75" s="25"/>
      <c r="F75" s="25"/>
      <c r="G75" s="25"/>
    </row>
    <row r="76" spans="1:7" x14ac:dyDescent="0.2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s="1" t="s">
        <v>6</v>
      </c>
    </row>
    <row r="77" spans="1:7" x14ac:dyDescent="0.25">
      <c r="A77" s="3">
        <v>12327242</v>
      </c>
      <c r="B77" s="4">
        <v>2340405.2599999998</v>
      </c>
      <c r="C77" s="5" t="s">
        <v>24</v>
      </c>
      <c r="D77" s="5" t="s">
        <v>8</v>
      </c>
      <c r="E77" s="4">
        <v>0</v>
      </c>
      <c r="F77" s="4">
        <v>1433477.4</v>
      </c>
      <c r="G77" s="4">
        <v>1433477.4</v>
      </c>
    </row>
    <row r="78" spans="1:7" x14ac:dyDescent="0.25">
      <c r="A78" s="3">
        <v>12327242</v>
      </c>
      <c r="B78" s="4">
        <v>2340405.2599999998</v>
      </c>
      <c r="C78" s="5" t="s">
        <v>24</v>
      </c>
      <c r="D78" s="5" t="s">
        <v>9</v>
      </c>
      <c r="E78" s="4">
        <v>43802.37</v>
      </c>
      <c r="F78" s="4">
        <v>583975.59</v>
      </c>
      <c r="G78" s="4">
        <v>627777.96</v>
      </c>
    </row>
    <row r="79" spans="1:7" x14ac:dyDescent="0.25">
      <c r="A79" s="3">
        <v>12327242</v>
      </c>
      <c r="B79" s="4">
        <v>2340405.2599999998</v>
      </c>
      <c r="C79" s="5" t="s">
        <v>24</v>
      </c>
      <c r="D79" s="5" t="s">
        <v>10</v>
      </c>
      <c r="E79" s="4">
        <v>0</v>
      </c>
      <c r="F79" s="4">
        <v>173075.4</v>
      </c>
      <c r="G79" s="4">
        <v>173075.4</v>
      </c>
    </row>
    <row r="80" spans="1:7" x14ac:dyDescent="0.25">
      <c r="A80" s="3">
        <v>12327242</v>
      </c>
      <c r="B80" s="4">
        <v>2340405.2599999998</v>
      </c>
      <c r="C80" s="5" t="s">
        <v>24</v>
      </c>
      <c r="D80" s="5" t="s">
        <v>11</v>
      </c>
      <c r="E80" s="4">
        <v>0</v>
      </c>
      <c r="F80" s="4">
        <v>13652.1</v>
      </c>
      <c r="G80" s="4">
        <v>13652.1</v>
      </c>
    </row>
    <row r="81" spans="1:7" x14ac:dyDescent="0.25">
      <c r="A81" s="3">
        <v>12327242</v>
      </c>
      <c r="B81" s="4">
        <v>2340405.2599999998</v>
      </c>
      <c r="C81" s="5" t="s">
        <v>24</v>
      </c>
      <c r="D81" s="5" t="s">
        <v>12</v>
      </c>
      <c r="E81" s="4">
        <v>0</v>
      </c>
      <c r="F81" s="4">
        <v>71710.559999999998</v>
      </c>
      <c r="G81" s="4">
        <v>71710.559999999998</v>
      </c>
    </row>
    <row r="82" spans="1:7" x14ac:dyDescent="0.25">
      <c r="A82" s="3">
        <v>12327242</v>
      </c>
      <c r="B82" s="4">
        <v>2340405.2599999998</v>
      </c>
      <c r="C82" s="5" t="s">
        <v>24</v>
      </c>
      <c r="D82" s="5" t="s">
        <v>13</v>
      </c>
      <c r="E82" s="4">
        <v>0</v>
      </c>
      <c r="F82" s="4">
        <v>5077.88</v>
      </c>
      <c r="G82" s="4">
        <v>5077.88</v>
      </c>
    </row>
    <row r="83" spans="1:7" x14ac:dyDescent="0.25">
      <c r="A83" s="3">
        <v>12327242</v>
      </c>
      <c r="B83" s="4">
        <v>2340405.2599999998</v>
      </c>
      <c r="C83" s="5" t="s">
        <v>24</v>
      </c>
      <c r="D83" s="5" t="s">
        <v>14</v>
      </c>
      <c r="E83" s="4">
        <v>0</v>
      </c>
      <c r="F83" s="4">
        <v>15633.96</v>
      </c>
      <c r="G83" s="4">
        <v>15633.96</v>
      </c>
    </row>
    <row r="84" spans="1:7" ht="15.75" thickBot="1" x14ac:dyDescent="0.3">
      <c r="A84" s="19"/>
      <c r="B84" s="20"/>
      <c r="C84" s="21"/>
      <c r="D84" s="38"/>
      <c r="E84" s="20"/>
      <c r="F84" s="20"/>
      <c r="G84" s="35">
        <f>SUM(G77:G83)</f>
        <v>2340405.2599999998</v>
      </c>
    </row>
    <row r="85" spans="1:7" ht="24.75" thickTop="1" x14ac:dyDescent="0.25">
      <c r="A85" s="24"/>
      <c r="B85" s="25"/>
      <c r="C85" s="28" t="s">
        <v>15</v>
      </c>
      <c r="D85" s="36">
        <f>F77+F80+F81+F82+F83</f>
        <v>1539551.9</v>
      </c>
      <c r="E85" s="30"/>
      <c r="F85" s="25"/>
      <c r="G85" s="20"/>
    </row>
    <row r="86" spans="1:7" x14ac:dyDescent="0.25">
      <c r="A86" s="24"/>
      <c r="B86" s="25"/>
      <c r="C86" s="28" t="s">
        <v>19</v>
      </c>
      <c r="D86" s="36">
        <f>G78</f>
        <v>627777.96</v>
      </c>
      <c r="E86" s="30"/>
      <c r="F86" s="25"/>
      <c r="G86" s="25"/>
    </row>
    <row r="87" spans="1:7" ht="15.75" thickBot="1" x14ac:dyDescent="0.3">
      <c r="A87" s="24"/>
      <c r="B87" s="25"/>
      <c r="C87" s="31" t="s">
        <v>20</v>
      </c>
      <c r="D87" s="37">
        <f>SUM(D85:D86)</f>
        <v>2167329.86</v>
      </c>
      <c r="E87" s="25"/>
      <c r="F87" s="25"/>
      <c r="G87" s="25"/>
    </row>
    <row r="88" spans="1:7" ht="15.75" thickTop="1" x14ac:dyDescent="0.25">
      <c r="A88" s="24"/>
      <c r="B88" s="25"/>
      <c r="C88" s="41"/>
      <c r="D88" s="42"/>
      <c r="E88" s="25"/>
      <c r="F88" s="25"/>
      <c r="G88" s="25"/>
    </row>
    <row r="89" spans="1:7" x14ac:dyDescent="0.25">
      <c r="A89" s="24"/>
      <c r="B89" s="25"/>
      <c r="C89" s="41"/>
      <c r="D89" s="42"/>
      <c r="E89" s="25"/>
      <c r="F89" s="25"/>
      <c r="G89" s="25"/>
    </row>
    <row r="90" spans="1:7" x14ac:dyDescent="0.25">
      <c r="A90" s="24"/>
      <c r="B90" s="25"/>
      <c r="C90" s="41"/>
      <c r="D90" s="42"/>
      <c r="E90" s="25"/>
      <c r="F90" s="25"/>
      <c r="G90" s="25"/>
    </row>
    <row r="91" spans="1:7" x14ac:dyDescent="0.25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 t="s">
        <v>6</v>
      </c>
    </row>
    <row r="92" spans="1:7" x14ac:dyDescent="0.25">
      <c r="A92" s="3">
        <v>11293577</v>
      </c>
      <c r="B92" s="4">
        <v>2149157.1</v>
      </c>
      <c r="C92" s="5" t="s">
        <v>25</v>
      </c>
      <c r="D92" s="5" t="s">
        <v>9</v>
      </c>
      <c r="E92" s="4">
        <v>312619.94</v>
      </c>
      <c r="F92" s="4">
        <v>910827.25</v>
      </c>
      <c r="G92" s="4">
        <v>1223447.19</v>
      </c>
    </row>
    <row r="93" spans="1:7" x14ac:dyDescent="0.25">
      <c r="A93" s="3">
        <v>11293577</v>
      </c>
      <c r="B93" s="4">
        <v>2149157.1</v>
      </c>
      <c r="C93" s="5" t="s">
        <v>25</v>
      </c>
      <c r="D93" s="5" t="s">
        <v>10</v>
      </c>
      <c r="E93" s="4">
        <v>0</v>
      </c>
      <c r="F93" s="4">
        <v>925709.91</v>
      </c>
      <c r="G93" s="4">
        <v>925709.91</v>
      </c>
    </row>
    <row r="94" spans="1:7" ht="15.75" thickBot="1" x14ac:dyDescent="0.3">
      <c r="A94" s="19"/>
      <c r="B94" s="20"/>
      <c r="C94" s="21"/>
      <c r="D94" s="21"/>
      <c r="E94" s="20"/>
      <c r="F94" s="20"/>
      <c r="G94" s="35">
        <f>SUM(G92:G93)</f>
        <v>2149157.1</v>
      </c>
    </row>
    <row r="95" spans="1:7" ht="15.75" thickTop="1" x14ac:dyDescent="0.25">
      <c r="A95" s="24"/>
      <c r="D95" s="33"/>
      <c r="E95" s="25"/>
      <c r="F95" s="25"/>
      <c r="G95" s="20"/>
    </row>
    <row r="96" spans="1:7" ht="15.75" thickBot="1" x14ac:dyDescent="0.3">
      <c r="A96" s="24"/>
      <c r="C96" s="31" t="s">
        <v>26</v>
      </c>
      <c r="D96" s="40">
        <f>G92</f>
        <v>1223447.19</v>
      </c>
      <c r="E96" s="25"/>
      <c r="F96" s="25"/>
      <c r="G96" s="25"/>
    </row>
    <row r="97" spans="1:7" ht="15.75" thickTop="1" x14ac:dyDescent="0.25">
      <c r="A97" s="43"/>
      <c r="C97" s="44"/>
      <c r="D97" s="45"/>
      <c r="E97" s="46"/>
      <c r="F97" s="46"/>
      <c r="G97" s="46"/>
    </row>
    <row r="98" spans="1:7" x14ac:dyDescent="0.25">
      <c r="A98" s="1" t="s">
        <v>0</v>
      </c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 t="s">
        <v>6</v>
      </c>
    </row>
    <row r="99" spans="1:7" x14ac:dyDescent="0.25">
      <c r="A99" s="3">
        <v>11963270</v>
      </c>
      <c r="B99" s="4">
        <v>2144369.0699999998</v>
      </c>
      <c r="C99" s="5" t="s">
        <v>27</v>
      </c>
      <c r="D99" s="5" t="s">
        <v>8</v>
      </c>
      <c r="E99" s="4">
        <v>291405.32</v>
      </c>
      <c r="F99" s="4">
        <v>120692.18</v>
      </c>
      <c r="G99" s="4">
        <v>412097.5</v>
      </c>
    </row>
    <row r="100" spans="1:7" x14ac:dyDescent="0.25">
      <c r="A100" s="3">
        <v>11963270</v>
      </c>
      <c r="B100" s="4">
        <v>2144369.0699999998</v>
      </c>
      <c r="C100" s="5" t="s">
        <v>27</v>
      </c>
      <c r="D100" s="5" t="s">
        <v>9</v>
      </c>
      <c r="E100" s="4">
        <v>390555.61</v>
      </c>
      <c r="F100" s="4">
        <v>372401.68</v>
      </c>
      <c r="G100" s="4">
        <v>762957.29</v>
      </c>
    </row>
    <row r="101" spans="1:7" x14ac:dyDescent="0.25">
      <c r="A101" s="3">
        <v>11963270</v>
      </c>
      <c r="B101" s="4">
        <v>2144369.0699999998</v>
      </c>
      <c r="C101" s="5" t="s">
        <v>27</v>
      </c>
      <c r="D101" s="5" t="s">
        <v>11</v>
      </c>
      <c r="E101" s="4">
        <v>5845.75</v>
      </c>
      <c r="F101" s="4">
        <v>8008.42</v>
      </c>
      <c r="G101" s="4">
        <v>13854.17</v>
      </c>
    </row>
    <row r="102" spans="1:7" x14ac:dyDescent="0.25">
      <c r="A102" s="3">
        <v>11963270</v>
      </c>
      <c r="B102" s="4">
        <v>2144369.0699999998</v>
      </c>
      <c r="C102" s="5" t="s">
        <v>27</v>
      </c>
      <c r="D102" s="5" t="s">
        <v>12</v>
      </c>
      <c r="E102" s="4">
        <v>149621.10999999999</v>
      </c>
      <c r="F102" s="4">
        <v>205552.08</v>
      </c>
      <c r="G102" s="4">
        <v>355173.19</v>
      </c>
    </row>
    <row r="103" spans="1:7" x14ac:dyDescent="0.25">
      <c r="A103" s="3">
        <v>11963270</v>
      </c>
      <c r="B103" s="4">
        <v>2144369.0699999998</v>
      </c>
      <c r="C103" s="5" t="s">
        <v>27</v>
      </c>
      <c r="D103" s="5" t="s">
        <v>13</v>
      </c>
      <c r="E103" s="4">
        <v>9481.92</v>
      </c>
      <c r="F103" s="4">
        <v>6541.08</v>
      </c>
      <c r="G103" s="4">
        <v>16023</v>
      </c>
    </row>
    <row r="104" spans="1:7" x14ac:dyDescent="0.25">
      <c r="A104" s="3">
        <v>11963270</v>
      </c>
      <c r="B104" s="4">
        <v>2144369.0699999998</v>
      </c>
      <c r="C104" s="5" t="s">
        <v>27</v>
      </c>
      <c r="D104" s="5" t="s">
        <v>14</v>
      </c>
      <c r="E104" s="4">
        <v>25577.599999999999</v>
      </c>
      <c r="F104" s="4">
        <v>558686.31999999995</v>
      </c>
      <c r="G104" s="4">
        <v>584263.92000000004</v>
      </c>
    </row>
    <row r="105" spans="1:7" ht="15.75" thickBot="1" x14ac:dyDescent="0.3">
      <c r="A105" s="19"/>
      <c r="B105" s="20"/>
      <c r="C105" s="21"/>
      <c r="D105" s="21"/>
      <c r="E105" s="20"/>
      <c r="F105" s="20"/>
      <c r="G105" s="35">
        <f>SUM(G99:G104)</f>
        <v>2144369.0699999998</v>
      </c>
    </row>
    <row r="106" spans="1:7" ht="15.75" thickTop="1" x14ac:dyDescent="0.25">
      <c r="A106" s="24"/>
      <c r="B106" s="25"/>
      <c r="C106" s="33"/>
      <c r="D106" s="26"/>
      <c r="E106" s="25"/>
      <c r="F106" s="25"/>
      <c r="G106" s="20"/>
    </row>
    <row r="107" spans="1:7" ht="24" x14ac:dyDescent="0.25">
      <c r="A107" s="24"/>
      <c r="B107" s="25"/>
      <c r="C107" s="28" t="s">
        <v>15</v>
      </c>
      <c r="D107" s="36">
        <f>F99+F101+F102+F103+F104</f>
        <v>899480.08</v>
      </c>
      <c r="E107" s="30"/>
      <c r="F107" s="25"/>
      <c r="G107" s="20"/>
    </row>
    <row r="108" spans="1:7" x14ac:dyDescent="0.25">
      <c r="A108" s="24"/>
      <c r="B108" s="25"/>
      <c r="C108" s="28" t="s">
        <v>19</v>
      </c>
      <c r="D108" s="36">
        <f>G100</f>
        <v>762957.29</v>
      </c>
      <c r="E108" s="30"/>
      <c r="F108" s="25"/>
      <c r="G108" s="20"/>
    </row>
    <row r="109" spans="1:7" ht="15.75" thickBot="1" x14ac:dyDescent="0.3">
      <c r="A109" s="24"/>
      <c r="B109" s="25"/>
      <c r="C109" s="31" t="s">
        <v>20</v>
      </c>
      <c r="D109" s="40">
        <f>SUM(D107:D108)</f>
        <v>1662437.37</v>
      </c>
      <c r="E109" s="25"/>
      <c r="F109" s="25"/>
      <c r="G109" s="25"/>
    </row>
    <row r="110" spans="1:7" ht="15.75" thickTop="1" x14ac:dyDescent="0.25">
      <c r="A110" s="24"/>
      <c r="B110" s="25"/>
      <c r="C110" s="33"/>
      <c r="D110" s="38"/>
      <c r="E110" s="47"/>
      <c r="F110" s="47"/>
      <c r="G110" s="25"/>
    </row>
    <row r="111" spans="1:7" x14ac:dyDescent="0.25">
      <c r="A111" s="1" t="s">
        <v>0</v>
      </c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</row>
    <row r="112" spans="1:7" ht="24" x14ac:dyDescent="0.25">
      <c r="A112" s="50" t="s">
        <v>31</v>
      </c>
      <c r="B112" s="51">
        <v>1543237.95</v>
      </c>
      <c r="C112" s="52" t="s">
        <v>32</v>
      </c>
      <c r="D112" s="28" t="s">
        <v>33</v>
      </c>
      <c r="E112" s="4">
        <f>'[1]BP108-ADRIR-10267808-T'!$P$199</f>
        <v>308239.7</v>
      </c>
      <c r="F112" s="4">
        <f>'[1]BP108-ADRIR-10267808-T'!$K$154</f>
        <v>47604.259999999922</v>
      </c>
      <c r="G112" s="4">
        <f>SUM(E112:F112)</f>
        <v>355843.95999999996</v>
      </c>
    </row>
    <row r="113" spans="1:7" x14ac:dyDescent="0.25">
      <c r="A113" s="50" t="s">
        <v>31</v>
      </c>
      <c r="B113" s="51">
        <v>1543237.95</v>
      </c>
      <c r="C113" s="52" t="s">
        <v>32</v>
      </c>
      <c r="D113" s="53" t="s">
        <v>9</v>
      </c>
      <c r="E113" s="52"/>
      <c r="F113" s="54">
        <f>'[1]BP108-ADRIR-10267808-T'!$I$202</f>
        <v>817421.51999999979</v>
      </c>
      <c r="G113" s="51">
        <f>F113</f>
        <v>817421.51999999979</v>
      </c>
    </row>
    <row r="114" spans="1:7" ht="15.75" thickBot="1" x14ac:dyDescent="0.3">
      <c r="D114" s="48"/>
      <c r="G114" s="55">
        <f>SUM(G112:G113)</f>
        <v>1173265.4799999997</v>
      </c>
    </row>
    <row r="115" spans="1:7" ht="15.75" thickTop="1" x14ac:dyDescent="0.25"/>
    <row r="116" spans="1:7" ht="24" x14ac:dyDescent="0.25">
      <c r="C116" s="28" t="s">
        <v>15</v>
      </c>
      <c r="D116" s="56">
        <f>F112</f>
        <v>47604.259999999922</v>
      </c>
    </row>
    <row r="117" spans="1:7" x14ac:dyDescent="0.25">
      <c r="C117" s="28" t="s">
        <v>19</v>
      </c>
      <c r="D117" s="57">
        <f>G113</f>
        <v>817421.51999999979</v>
      </c>
    </row>
    <row r="118" spans="1:7" ht="15.75" thickBot="1" x14ac:dyDescent="0.3">
      <c r="C118" s="31" t="s">
        <v>20</v>
      </c>
      <c r="D118" s="58">
        <f>SUM(D116:D117)</f>
        <v>865025.77999999968</v>
      </c>
    </row>
    <row r="119" spans="1:7" ht="15.75" thickTop="1" x14ac:dyDescent="0.25">
      <c r="C119" s="59"/>
      <c r="D119" s="60"/>
    </row>
    <row r="120" spans="1:7" x14ac:dyDescent="0.25">
      <c r="C120" s="59"/>
      <c r="D120" s="60"/>
    </row>
    <row r="121" spans="1:7" x14ac:dyDescent="0.25">
      <c r="A121" s="43"/>
      <c r="B121" s="46"/>
      <c r="C121" s="49"/>
      <c r="D121" s="49"/>
      <c r="E121" s="46"/>
      <c r="F121" s="46"/>
      <c r="G121" s="46"/>
    </row>
    <row r="122" spans="1:7" x14ac:dyDescent="0.25">
      <c r="D122" s="61" t="s">
        <v>29</v>
      </c>
      <c r="E122" s="62" t="s">
        <v>28</v>
      </c>
      <c r="F122" s="53" t="s">
        <v>30</v>
      </c>
    </row>
    <row r="123" spans="1:7" ht="15.75" thickBot="1" x14ac:dyDescent="0.3">
      <c r="D123" s="63">
        <f>G16+G31+G43+G55+G70+G84+G94+G105+G114</f>
        <v>52054179.789999992</v>
      </c>
      <c r="E123" s="64">
        <f>D20+D35+D46+D59+D74+D87+D96+D109+D118</f>
        <v>44654608.989999995</v>
      </c>
      <c r="F123" s="64">
        <f>D123-E123</f>
        <v>7399570.799999997</v>
      </c>
    </row>
    <row r="124" spans="1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Saint Sejake</dc:creator>
  <cp:lastModifiedBy>Saint Sejake</cp:lastModifiedBy>
  <dcterms:created xsi:type="dcterms:W3CDTF">2019-10-31T06:31:24Z</dcterms:created>
  <dcterms:modified xsi:type="dcterms:W3CDTF">2019-10-31T07:07:37Z</dcterms:modified>
</cp:coreProperties>
</file>