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st_Data" sheetId="1" state="visible" r:id="rId2"/>
    <sheet name="INPUT" sheetId="2" state="visible" r:id="rId3"/>
    <sheet name="Test_Initdis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<sst xmlns="http://schemas.openxmlformats.org/spreadsheetml/2006/main" count="137" uniqueCount="77">
  <si>
    <t xml:space="preserve">URBAN BACKGROUND AEROSOL</t>
  </si>
  <si>
    <t xml:space="preserve">TEST DATA</t>
  </si>
  <si>
    <t xml:space="preserve">dN(i)</t>
  </si>
  <si>
    <t xml:space="preserve">#/cm3</t>
  </si>
  <si>
    <t xml:space="preserve">Dp(i)</t>
  </si>
  <si>
    <t xml:space="preserve">nm</t>
  </si>
  <si>
    <t xml:space="preserve">dlogDp(i)</t>
  </si>
  <si>
    <t xml:space="preserve">Divide test data into 3 modes, Dpmax = 1.E-6 m</t>
  </si>
  <si>
    <t xml:space="preserve">min</t>
  </si>
  <si>
    <t xml:space="preserve">max</t>
  </si>
  <si>
    <t xml:space="preserve">Mode 2</t>
  </si>
  <si>
    <t xml:space="preserve">Mode 3</t>
  </si>
  <si>
    <t xml:space="preserve">Mode 4</t>
  </si>
  <si>
    <t xml:space="preserve">Estimate Mass concentration per mode</t>
  </si>
  <si>
    <t xml:space="preserve">PM1 (measured):</t>
  </si>
  <si>
    <t xml:space="preserve">ng/m3</t>
  </si>
  <si>
    <t xml:space="preserve">Assumed</t>
  </si>
  <si>
    <t xml:space="preserve">MM</t>
  </si>
  <si>
    <t xml:space="preserve">Rel. %</t>
  </si>
  <si>
    <t xml:space="preserve">Next:</t>
  </si>
  <si>
    <t xml:space="preserve">Test_Initdis</t>
  </si>
  <si>
    <t xml:space="preserve">INPUT</t>
  </si>
  <si>
    <t xml:space="preserve">case “mafor_init1”</t>
  </si>
  <si>
    <t xml:space="preserve">./input/initdis1_test.xls</t>
  </si>
  <si>
    <t xml:space="preserve">Initial dN per bin (observation)</t>
  </si>
  <si>
    <t xml:space="preserve">./input/massfrac1_test.xls</t>
  </si>
  <si>
    <t xml:space="preserve">Initial mass fraction data</t>
  </si>
  <si>
    <t xml:space="preserve">userfit.inp</t>
  </si>
  <si>
    <t xml:space="preserve"> './input/initdis1_test.csv'                         ! Filename of csv-file containing observed Dp dN data (full path)</t>
  </si>
  <si>
    <t xml:space="preserve"> './input/massfrac1_test.csv'                    ! Filename of csv-file containing mass fractions data (full path)</t>
  </si>
  <si>
    <t xml:space="preserve"> './output/'                                                ! Output files path name</t>
  </si>
  <si>
    <t xml:space="preserve"> './logs/user_log.txt'                                 ! Log file (in output path)</t>
  </si>
  <si>
    <t xml:space="preserve"> 54                                                             ! Number of observed size bins</t>
  </si>
  <si>
    <t xml:space="preserve"> 1.00E-06                                                   ! DPMAX [in m]</t>
  </si>
  <si>
    <t xml:space="preserve"> in inaero.dat</t>
  </si>
  <si>
    <t xml:space="preserve"> 20                                                             ! IMAX</t>
  </si>
  <si>
    <t xml:space="preserve"> inaero.dat</t>
  </si>
  <si>
    <t xml:space="preserve"> bins per mode in MAFOR</t>
  </si>
  <si>
    <t xml:space="preserve"> F                                                               ! first column</t>
  </si>
  <si>
    <t xml:space="preserve"> inaero.dat ('T'/'F')  </t>
  </si>
  <si>
    <t xml:space="preserve"> 50.0                                                          ! RH [%} in first simulation hour </t>
  </si>
  <si>
    <t xml:space="preserve">CATEGORY:</t>
  </si>
  <si>
    <t xml:space="preserve">FINE</t>
  </si>
  <si>
    <t xml:space="preserve">URBAN</t>
  </si>
  <si>
    <t xml:space="preserve">OUTPUT</t>
  </si>
  <si>
    <t xml:space="preserve">./logs/user_log.txt</t>
  </si>
  <si>
    <t xml:space="preserve">./output/inaero.dat</t>
  </si>
  <si>
    <t xml:space="preserve">./output/out_sizedis.dat</t>
  </si>
  <si>
    <t xml:space="preserve">Mode 2: 10-31 nm</t>
  </si>
  <si>
    <t xml:space="preserve">dN(i) meas</t>
  </si>
  <si>
    <t xml:space="preserve">dN(i) Fitaero</t>
  </si>
  <si>
    <t xml:space="preserve">DENS (FITAERO)</t>
  </si>
  <si>
    <t xml:space="preserve">kg/m3</t>
  </si>
  <si>
    <t xml:space="preserve">DENS (best fit)</t>
  </si>
  <si>
    <t xml:space="preserve">from user_log.txt</t>
  </si>
  <si>
    <t xml:space="preserve">GMD_M Estimate</t>
  </si>
  <si>
    <t xml:space="preserve">BETA1</t>
  </si>
  <si>
    <t xml:space="preserve">SIGMA Estimate</t>
  </si>
  <si>
    <t xml:space="preserve">BETA2</t>
  </si>
  <si>
    <t xml:space="preserve">MM Estimate</t>
  </si>
  <si>
    <t xml:space="preserve">BETA3</t>
  </si>
  <si>
    <t xml:space="preserve">Mode 3: 50-100 nm</t>
  </si>
  <si>
    <t xml:space="preserve">Mode 4: 100-1000 nm</t>
  </si>
  <si>
    <t xml:space="preserve">copy mode 4 dN(i) meas and Dp(i) to: Initdis3.xls</t>
  </si>
  <si>
    <t xml:space="preserve">STEPS:</t>
  </si>
  <si>
    <t xml:space="preserve">xnumdis</t>
  </si>
  <si>
    <t xml:space="preserve">edit IMAX, MM, DENS</t>
  </si>
  <si>
    <t xml:space="preserve">IMAX</t>
  </si>
  <si>
    <t xml:space="preserve">Number of bins in mode</t>
  </si>
  <si>
    <t xml:space="preserve">Run Fitaero</t>
  </si>
  <si>
    <t xml:space="preserve">Input: Initdis.xls</t>
  </si>
  <si>
    <t xml:space="preserve">Total particle mass conc. in mode</t>
  </si>
  <si>
    <t xml:space="preserve">enter GMD Estimate, SIGMA Estimate</t>
  </si>
  <si>
    <t xml:space="preserve">DENS</t>
  </si>
  <si>
    <t xml:space="preserve">Average particle density in mode</t>
  </si>
  <si>
    <t xml:space="preserve">BIN number</t>
  </si>
  <si>
    <t xml:space="preserve">dN(i) Fitaero (dens=1)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</si>
</sst>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0"/>
    <numFmt numFmtId="167" formatCode="0.0000"/>
    <numFmt numFmtId="168" formatCode="0.00"/>
    <numFmt numFmtId="169" formatCode="0.00E+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EE"/>
      <name val="Calibri"/>
      <family val="2"/>
      <charset val="1"/>
    </font>
    <font>
      <sz val="11"/>
      <color rgb="FFC9211E"/>
      <name val="Calibri"/>
      <family val="2"/>
      <charset val="1"/>
    </font>
    <font>
      <b val="true"/>
      <sz val="11"/>
      <color rgb="FFC9211E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5000B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78787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Mode 2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96385845611384"/>
          <c:y val="0.213161482215888"/>
          <c:w val="0.717856693111699"/>
          <c:h val="0.678770603544429"/>
        </c:manualLayout>
      </c:layout>
      <c:scatterChart>
        <c:scatterStyle val="lineMarker"/>
        <c:varyColors val="0"/>
        <c:ser>
          <c:idx val="0"/>
          <c:order val="0"/>
          <c:tx>
            <c:strRef>
              <c:f>Test_Data!$A$1:$A$1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0000"/>
            </a:solidFill>
            <a:ln w="28440">
              <a:noFill/>
            </a:ln>
          </c:spPr>
          <c:marker>
            <c:symbol val="diamond"/>
            <c:size val="6"/>
            <c:spPr>
              <a:solidFill>
                <a:srgbClr val="0000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Test_Initdis!$D$5:$U$5</c:f>
              <c:numCache>
                <c:formatCode>General</c:formatCode>
                <c:ptCount val="18"/>
                <c:pt idx="0">
                  <c:v>10.4</c:v>
                </c:pt>
                <c:pt idx="1">
                  <c:v>11.1</c:v>
                </c:pt>
                <c:pt idx="2">
                  <c:v>12</c:v>
                </c:pt>
                <c:pt idx="3">
                  <c:v>12.9</c:v>
                </c:pt>
                <c:pt idx="4">
                  <c:v>13.8</c:v>
                </c:pt>
                <c:pt idx="5">
                  <c:v>14.9</c:v>
                </c:pt>
                <c:pt idx="6">
                  <c:v>16</c:v>
                </c:pt>
                <c:pt idx="7">
                  <c:v>17.2</c:v>
                </c:pt>
                <c:pt idx="8">
                  <c:v>18.4</c:v>
                </c:pt>
                <c:pt idx="9">
                  <c:v>19.8</c:v>
                </c:pt>
                <c:pt idx="10">
                  <c:v>21.3</c:v>
                </c:pt>
                <c:pt idx="11">
                  <c:v>22.9</c:v>
                </c:pt>
                <c:pt idx="12">
                  <c:v>24.6</c:v>
                </c:pt>
                <c:pt idx="13">
                  <c:v>26.4</c:v>
                </c:pt>
                <c:pt idx="14">
                  <c:v>28.4</c:v>
                </c:pt>
                <c:pt idx="15">
                  <c:v>30.5</c:v>
                </c:pt>
                <c:pt idx="16">
                  <c:v>32.8</c:v>
                </c:pt>
                <c:pt idx="17">
                  <c:v>35.2</c:v>
                </c:pt>
              </c:numCache>
            </c:numRef>
          </c:xVal>
          <c:yVal>
            <c:numRef>
              <c:f>Test_Initdis!$D$3:$U$3</c:f>
              <c:numCache>
                <c:formatCode>General</c:formatCode>
                <c:ptCount val="18"/>
                <c:pt idx="0">
                  <c:v>525.693494042009</c:v>
                </c:pt>
                <c:pt idx="1">
                  <c:v>652.932869380076</c:v>
                </c:pt>
                <c:pt idx="2">
                  <c:v>715.618226939296</c:v>
                </c:pt>
                <c:pt idx="3">
                  <c:v>708.790836222811</c:v>
                </c:pt>
                <c:pt idx="4">
                  <c:v>664.905286507232</c:v>
                </c:pt>
                <c:pt idx="5">
                  <c:v>635.182739428508</c:v>
                </c:pt>
                <c:pt idx="6">
                  <c:v>607.862157841551</c:v>
                </c:pt>
                <c:pt idx="7">
                  <c:v>626.611988345819</c:v>
                </c:pt>
                <c:pt idx="8">
                  <c:v>796.247155746377</c:v>
                </c:pt>
                <c:pt idx="9">
                  <c:v>792.82374779818</c:v>
                </c:pt>
                <c:pt idx="10">
                  <c:v>710.200339376965</c:v>
                </c:pt>
                <c:pt idx="11">
                  <c:v>660.782695119878</c:v>
                </c:pt>
                <c:pt idx="12">
                  <c:v>640.835560877071</c:v>
                </c:pt>
                <c:pt idx="13">
                  <c:v>578.910091787022</c:v>
                </c:pt>
                <c:pt idx="14">
                  <c:v>542.262350746067</c:v>
                </c:pt>
                <c:pt idx="15">
                  <c:v>525.438150187442</c:v>
                </c:pt>
                <c:pt idx="16">
                  <c:v>539.910461957901</c:v>
                </c:pt>
                <c:pt idx="17">
                  <c:v>561.046691807722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Test_Initdis!$B$4:$B$4</c:f>
              <c:strCache>
                <c:ptCount val="1"/>
                <c:pt idx="0">
                  <c:v>dN(i) Fitaero</c:v>
                </c:pt>
              </c:strCache>
            </c:strRef>
          </c:tx>
          <c:spPr>
            <a:solidFill>
              <a:srgbClr val="c5000b"/>
            </a:solidFill>
            <a:ln w="28440">
              <a:solidFill>
                <a:srgbClr val="c5000b"/>
              </a:solidFill>
              <a:round/>
            </a:ln>
          </c:spPr>
          <c:marker>
            <c:symbol val="square"/>
            <c:size val="5"/>
            <c:spPr>
              <a:solidFill>
                <a:srgbClr val="c5000b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Test_Initdis!$D$5:$U$5</c:f>
              <c:numCache>
                <c:formatCode>General</c:formatCode>
                <c:ptCount val="18"/>
                <c:pt idx="0">
                  <c:v>10.4</c:v>
                </c:pt>
                <c:pt idx="1">
                  <c:v>11.1</c:v>
                </c:pt>
                <c:pt idx="2">
                  <c:v>12</c:v>
                </c:pt>
                <c:pt idx="3">
                  <c:v>12.9</c:v>
                </c:pt>
                <c:pt idx="4">
                  <c:v>13.8</c:v>
                </c:pt>
                <c:pt idx="5">
                  <c:v>14.9</c:v>
                </c:pt>
                <c:pt idx="6">
                  <c:v>16</c:v>
                </c:pt>
                <c:pt idx="7">
                  <c:v>17.2</c:v>
                </c:pt>
                <c:pt idx="8">
                  <c:v>18.4</c:v>
                </c:pt>
                <c:pt idx="9">
                  <c:v>19.8</c:v>
                </c:pt>
                <c:pt idx="10">
                  <c:v>21.3</c:v>
                </c:pt>
                <c:pt idx="11">
                  <c:v>22.9</c:v>
                </c:pt>
                <c:pt idx="12">
                  <c:v>24.6</c:v>
                </c:pt>
                <c:pt idx="13">
                  <c:v>26.4</c:v>
                </c:pt>
                <c:pt idx="14">
                  <c:v>28.4</c:v>
                </c:pt>
                <c:pt idx="15">
                  <c:v>30.5</c:v>
                </c:pt>
                <c:pt idx="16">
                  <c:v>32.8</c:v>
                </c:pt>
                <c:pt idx="17">
                  <c:v>35.2</c:v>
                </c:pt>
              </c:numCache>
            </c:numRef>
          </c:xVal>
          <c:yVal>
            <c:numRef>
              <c:f>Test_Initdis!$D$4:$U$4</c:f>
              <c:numCache>
                <c:formatCode>General</c:formatCode>
                <c:ptCount val="18"/>
                <c:pt idx="0">
                  <c:v>541.66</c:v>
                </c:pt>
                <c:pt idx="1">
                  <c:v>577.63</c:v>
                </c:pt>
                <c:pt idx="2">
                  <c:v>612.8</c:v>
                </c:pt>
                <c:pt idx="3">
                  <c:v>636.21</c:v>
                </c:pt>
                <c:pt idx="4">
                  <c:v>649.01</c:v>
                </c:pt>
                <c:pt idx="5">
                  <c:v>652.26</c:v>
                </c:pt>
                <c:pt idx="6">
                  <c:v>644.36</c:v>
                </c:pt>
                <c:pt idx="7">
                  <c:v>625.98</c:v>
                </c:pt>
                <c:pt idx="8">
                  <c:v>600.21</c:v>
                </c:pt>
                <c:pt idx="9">
                  <c:v>564.01</c:v>
                </c:pt>
                <c:pt idx="10">
                  <c:v>521.17</c:v>
                </c:pt>
                <c:pt idx="11">
                  <c:v>473.86</c:v>
                </c:pt>
                <c:pt idx="12">
                  <c:v>424.26</c:v>
                </c:pt>
                <c:pt idx="13">
                  <c:v>374.38</c:v>
                </c:pt>
                <c:pt idx="14">
                  <c:v>323.5</c:v>
                </c:pt>
                <c:pt idx="15">
                  <c:v>275.9</c:v>
                </c:pt>
                <c:pt idx="16">
                  <c:v>230.7</c:v>
                </c:pt>
                <c:pt idx="17">
                  <c:v>190.79</c:v>
                </c:pt>
              </c:numCache>
            </c:numRef>
          </c:yVal>
          <c:smooth val="0"/>
        </c:ser>
        <c:axId val="22272153"/>
        <c:axId val="72992699"/>
      </c:scatterChart>
      <c:valAx>
        <c:axId val="2227215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2992699"/>
        <c:crosses val="autoZero"/>
        <c:crossBetween val="midCat"/>
      </c:valAx>
      <c:valAx>
        <c:axId val="7299269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2272153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815799091526132"/>
          <c:y val="0.469599604547701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Mode 3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65712685870715"/>
          <c:y val="0.215693475333578"/>
          <c:w val="0.71013500902134"/>
          <c:h val="0.686008079324275"/>
        </c:manualLayout>
      </c:layout>
      <c:scatterChart>
        <c:scatterStyle val="lineMarker"/>
        <c:varyColors val="0"/>
        <c:ser>
          <c:idx val="0"/>
          <c:order val="0"/>
          <c:tx>
            <c:strRef>
              <c:f>Test_Data!$A$1:$A$1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0000"/>
            </a:solidFill>
            <a:ln w="28440">
              <a:noFill/>
            </a:ln>
          </c:spPr>
          <c:marker>
            <c:symbol val="square"/>
            <c:size val="6"/>
            <c:spPr>
              <a:solidFill>
                <a:srgbClr val="0000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Test_Initdis!$D$17:$Y$17</c:f>
              <c:numCache>
                <c:formatCode>General</c:formatCode>
                <c:ptCount val="22"/>
                <c:pt idx="0">
                  <c:v>37.9</c:v>
                </c:pt>
                <c:pt idx="1">
                  <c:v>40.7</c:v>
                </c:pt>
                <c:pt idx="2">
                  <c:v>43.7</c:v>
                </c:pt>
                <c:pt idx="3">
                  <c:v>47</c:v>
                </c:pt>
                <c:pt idx="4">
                  <c:v>50.5</c:v>
                </c:pt>
                <c:pt idx="5">
                  <c:v>54.2</c:v>
                </c:pt>
                <c:pt idx="6">
                  <c:v>58.3</c:v>
                </c:pt>
                <c:pt idx="7">
                  <c:v>62.6</c:v>
                </c:pt>
                <c:pt idx="8">
                  <c:v>67.3</c:v>
                </c:pt>
                <c:pt idx="9">
                  <c:v>72.3</c:v>
                </c:pt>
                <c:pt idx="10">
                  <c:v>77.7</c:v>
                </c:pt>
                <c:pt idx="11">
                  <c:v>83.5</c:v>
                </c:pt>
                <c:pt idx="12">
                  <c:v>89.8</c:v>
                </c:pt>
                <c:pt idx="13">
                  <c:v>96.5</c:v>
                </c:pt>
                <c:pt idx="14">
                  <c:v>103.7</c:v>
                </c:pt>
                <c:pt idx="15">
                  <c:v>111.4</c:v>
                </c:pt>
                <c:pt idx="16">
                  <c:v>119.7</c:v>
                </c:pt>
                <c:pt idx="17">
                  <c:v>128.6</c:v>
                </c:pt>
                <c:pt idx="18">
                  <c:v>138.2</c:v>
                </c:pt>
                <c:pt idx="19">
                  <c:v>148.6</c:v>
                </c:pt>
                <c:pt idx="20">
                  <c:v>159.6</c:v>
                </c:pt>
                <c:pt idx="21">
                  <c:v>171.5</c:v>
                </c:pt>
              </c:numCache>
            </c:numRef>
          </c:xVal>
          <c:yVal>
            <c:numRef>
              <c:f>Test_Initdis!$D$15:$Y$15</c:f>
              <c:numCache>
                <c:formatCode>General</c:formatCode>
                <c:ptCount val="22"/>
                <c:pt idx="0">
                  <c:v>564.35634672652</c:v>
                </c:pt>
                <c:pt idx="1">
                  <c:v>592.318412654218</c:v>
                </c:pt>
                <c:pt idx="2">
                  <c:v>619.902142675285</c:v>
                </c:pt>
                <c:pt idx="3">
                  <c:v>648.953116200058</c:v>
                </c:pt>
                <c:pt idx="4">
                  <c:v>691.681122728953</c:v>
                </c:pt>
                <c:pt idx="5">
                  <c:v>695.561396639587</c:v>
                </c:pt>
                <c:pt idx="6">
                  <c:v>676.139892021799</c:v>
                </c:pt>
                <c:pt idx="7">
                  <c:v>658.318402728287</c:v>
                </c:pt>
                <c:pt idx="8">
                  <c:v>655.589257212674</c:v>
                </c:pt>
                <c:pt idx="9">
                  <c:v>641.058893787085</c:v>
                </c:pt>
                <c:pt idx="10">
                  <c:v>624.781872068927</c:v>
                </c:pt>
                <c:pt idx="11">
                  <c:v>579.412152859297</c:v>
                </c:pt>
                <c:pt idx="12">
                  <c:v>526.442922432224</c:v>
                </c:pt>
                <c:pt idx="13">
                  <c:v>455.491548145149</c:v>
                </c:pt>
                <c:pt idx="14">
                  <c:v>384.571955470685</c:v>
                </c:pt>
                <c:pt idx="15">
                  <c:v>325.824979460309</c:v>
                </c:pt>
                <c:pt idx="16">
                  <c:v>279.867488619622</c:v>
                </c:pt>
                <c:pt idx="17">
                  <c:v>232.348668866477</c:v>
                </c:pt>
                <c:pt idx="18">
                  <c:v>188.745198190073</c:v>
                </c:pt>
                <c:pt idx="19">
                  <c:v>158.390614233429</c:v>
                </c:pt>
                <c:pt idx="20">
                  <c:v>131.290538897508</c:v>
                </c:pt>
                <c:pt idx="21">
                  <c:v>110.232084054637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Test_Initdis!$B$16:$B$16</c:f>
              <c:strCache>
                <c:ptCount val="1"/>
                <c:pt idx="0">
                  <c:v>dN(i) Fitaero</c:v>
                </c:pt>
              </c:strCache>
            </c:strRef>
          </c:tx>
          <c:spPr>
            <a:solidFill>
              <a:srgbClr val="c5000b"/>
            </a:solidFill>
            <a:ln w="28440">
              <a:solidFill>
                <a:srgbClr val="c5000b"/>
              </a:solidFill>
              <a:round/>
            </a:ln>
          </c:spPr>
          <c:marker>
            <c:symbol val="square"/>
            <c:size val="5"/>
            <c:spPr>
              <a:solidFill>
                <a:srgbClr val="c5000b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Test_Initdis!$D$17:$Y$17</c:f>
              <c:numCache>
                <c:formatCode>General</c:formatCode>
                <c:ptCount val="22"/>
                <c:pt idx="0">
                  <c:v>37.9</c:v>
                </c:pt>
                <c:pt idx="1">
                  <c:v>40.7</c:v>
                </c:pt>
                <c:pt idx="2">
                  <c:v>43.7</c:v>
                </c:pt>
                <c:pt idx="3">
                  <c:v>47</c:v>
                </c:pt>
                <c:pt idx="4">
                  <c:v>50.5</c:v>
                </c:pt>
                <c:pt idx="5">
                  <c:v>54.2</c:v>
                </c:pt>
                <c:pt idx="6">
                  <c:v>58.3</c:v>
                </c:pt>
                <c:pt idx="7">
                  <c:v>62.6</c:v>
                </c:pt>
                <c:pt idx="8">
                  <c:v>67.3</c:v>
                </c:pt>
                <c:pt idx="9">
                  <c:v>72.3</c:v>
                </c:pt>
                <c:pt idx="10">
                  <c:v>77.7</c:v>
                </c:pt>
                <c:pt idx="11">
                  <c:v>83.5</c:v>
                </c:pt>
                <c:pt idx="12">
                  <c:v>89.8</c:v>
                </c:pt>
                <c:pt idx="13">
                  <c:v>96.5</c:v>
                </c:pt>
                <c:pt idx="14">
                  <c:v>103.7</c:v>
                </c:pt>
                <c:pt idx="15">
                  <c:v>111.4</c:v>
                </c:pt>
                <c:pt idx="16">
                  <c:v>119.7</c:v>
                </c:pt>
                <c:pt idx="17">
                  <c:v>128.6</c:v>
                </c:pt>
                <c:pt idx="18">
                  <c:v>138.2</c:v>
                </c:pt>
                <c:pt idx="19">
                  <c:v>148.6</c:v>
                </c:pt>
                <c:pt idx="20">
                  <c:v>159.6</c:v>
                </c:pt>
                <c:pt idx="21">
                  <c:v>171.5</c:v>
                </c:pt>
              </c:numCache>
            </c:numRef>
          </c:xVal>
          <c:yVal>
            <c:numRef>
              <c:f>Test_Initdis!$D$16:$Y$16</c:f>
              <c:numCache>
                <c:formatCode>General</c:formatCode>
                <c:ptCount val="22"/>
                <c:pt idx="0">
                  <c:v>450.92</c:v>
                </c:pt>
                <c:pt idx="1">
                  <c:v>483.69</c:v>
                </c:pt>
                <c:pt idx="2">
                  <c:v>511.25</c:v>
                </c:pt>
                <c:pt idx="3">
                  <c:v>532.97</c:v>
                </c:pt>
                <c:pt idx="4">
                  <c:v>547.05</c:v>
                </c:pt>
                <c:pt idx="5">
                  <c:v>553.17</c:v>
                </c:pt>
                <c:pt idx="6">
                  <c:v>551.16</c:v>
                </c:pt>
                <c:pt idx="7">
                  <c:v>541.15</c:v>
                </c:pt>
                <c:pt idx="8">
                  <c:v>523.25</c:v>
                </c:pt>
                <c:pt idx="9">
                  <c:v>498.63</c:v>
                </c:pt>
                <c:pt idx="10">
                  <c:v>468.02</c:v>
                </c:pt>
                <c:pt idx="11">
                  <c:v>432.78</c:v>
                </c:pt>
                <c:pt idx="12">
                  <c:v>393.84</c:v>
                </c:pt>
                <c:pt idx="13">
                  <c:v>353.42</c:v>
                </c:pt>
                <c:pt idx="14">
                  <c:v>312.45</c:v>
                </c:pt>
                <c:pt idx="15">
                  <c:v>272.31</c:v>
                </c:pt>
                <c:pt idx="16">
                  <c:v>233.72</c:v>
                </c:pt>
                <c:pt idx="17">
                  <c:v>197.71</c:v>
                </c:pt>
                <c:pt idx="18">
                  <c:v>164.66</c:v>
                </c:pt>
                <c:pt idx="19">
                  <c:v>134.88</c:v>
                </c:pt>
                <c:pt idx="20">
                  <c:v>109.2</c:v>
                </c:pt>
                <c:pt idx="21">
                  <c:v>86.98</c:v>
                </c:pt>
              </c:numCache>
            </c:numRef>
          </c:yVal>
          <c:smooth val="0"/>
        </c:ser>
        <c:axId val="99881772"/>
        <c:axId val="72694375"/>
      </c:scatterChart>
      <c:valAx>
        <c:axId val="99881772"/>
        <c:scaling>
          <c:orientation val="minMax"/>
          <c:min val="3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2694375"/>
        <c:crossesAt val="0"/>
        <c:crossBetween val="midCat"/>
      </c:valAx>
      <c:valAx>
        <c:axId val="7269437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988177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811371555273994"/>
          <c:y val="0.49380637402285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Mode 4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6431401684002"/>
          <c:y val="0.21374865735768"/>
          <c:w val="0.713781575037147"/>
          <c:h val="0.688626327724072"/>
        </c:manualLayout>
      </c:layout>
      <c:scatterChart>
        <c:scatterStyle val="lineMarker"/>
        <c:varyColors val="0"/>
        <c:ser>
          <c:idx val="0"/>
          <c:order val="0"/>
          <c:tx>
            <c:strRef>
              <c:f>Test_Data!$A$1:$A$1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0000"/>
            </a:solidFill>
            <a:ln w="28440">
              <a:noFill/>
            </a:ln>
          </c:spPr>
          <c:marker>
            <c:symbol val="square"/>
            <c:size val="6"/>
            <c:spPr>
              <a:solidFill>
                <a:srgbClr val="0000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Test_Initdis!$D$29:$Q$29</c:f>
              <c:numCache>
                <c:formatCode>General</c:formatCode>
                <c:ptCount val="14"/>
                <c:pt idx="0">
                  <c:v>184.3</c:v>
                </c:pt>
                <c:pt idx="1">
                  <c:v>198.1</c:v>
                </c:pt>
                <c:pt idx="2">
                  <c:v>212.9</c:v>
                </c:pt>
                <c:pt idx="3">
                  <c:v>228.8</c:v>
                </c:pt>
                <c:pt idx="4">
                  <c:v>245.8</c:v>
                </c:pt>
                <c:pt idx="5">
                  <c:v>264.2</c:v>
                </c:pt>
                <c:pt idx="6">
                  <c:v>283.9</c:v>
                </c:pt>
                <c:pt idx="7">
                  <c:v>305.1</c:v>
                </c:pt>
                <c:pt idx="8">
                  <c:v>327.8</c:v>
                </c:pt>
                <c:pt idx="9">
                  <c:v>352.3</c:v>
                </c:pt>
                <c:pt idx="10">
                  <c:v>378.6</c:v>
                </c:pt>
                <c:pt idx="11">
                  <c:v>406.8</c:v>
                </c:pt>
                <c:pt idx="12">
                  <c:v>437.1</c:v>
                </c:pt>
                <c:pt idx="13">
                  <c:v>469.8</c:v>
                </c:pt>
              </c:numCache>
            </c:numRef>
          </c:xVal>
          <c:yVal>
            <c:numRef>
              <c:f>Test_Initdis!$D$27:$Q$27</c:f>
              <c:numCache>
                <c:formatCode>General</c:formatCode>
                <c:ptCount val="14"/>
                <c:pt idx="0">
                  <c:v>88.6839908399312</c:v>
                </c:pt>
                <c:pt idx="1">
                  <c:v>76.2965180641972</c:v>
                </c:pt>
                <c:pt idx="2">
                  <c:v>63.2112296205677</c:v>
                </c:pt>
                <c:pt idx="3">
                  <c:v>52.714619449158</c:v>
                </c:pt>
                <c:pt idx="4">
                  <c:v>42.7530935415718</c:v>
                </c:pt>
                <c:pt idx="5">
                  <c:v>33.0445745656922</c:v>
                </c:pt>
                <c:pt idx="6">
                  <c:v>25.9386931701922</c:v>
                </c:pt>
                <c:pt idx="7">
                  <c:v>20.7252269343757</c:v>
                </c:pt>
                <c:pt idx="8">
                  <c:v>13.991979383972</c:v>
                </c:pt>
                <c:pt idx="9">
                  <c:v>10.448096587855</c:v>
                </c:pt>
                <c:pt idx="10">
                  <c:v>7.83667466984971</c:v>
                </c:pt>
                <c:pt idx="11">
                  <c:v>5.73406371009997</c:v>
                </c:pt>
                <c:pt idx="12">
                  <c:v>4.27247490502101</c:v>
                </c:pt>
                <c:pt idx="13">
                  <c:v>3.36762939250147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Test_Initdis!$B$28:$B$28</c:f>
              <c:strCache>
                <c:ptCount val="1"/>
                <c:pt idx="0">
                  <c:v>dN(i) Fitaero</c:v>
                </c:pt>
              </c:strCache>
            </c:strRef>
          </c:tx>
          <c:spPr>
            <a:solidFill>
              <a:srgbClr val="c5000b"/>
            </a:solidFill>
            <a:ln w="28440">
              <a:solidFill>
                <a:srgbClr val="c5000b"/>
              </a:solidFill>
              <a:round/>
            </a:ln>
          </c:spPr>
          <c:marker>
            <c:symbol val="square"/>
            <c:size val="5"/>
            <c:spPr>
              <a:solidFill>
                <a:srgbClr val="c5000b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Test_Initdis!$D$29:$Q$29</c:f>
              <c:numCache>
                <c:formatCode>General</c:formatCode>
                <c:ptCount val="14"/>
                <c:pt idx="0">
                  <c:v>184.3</c:v>
                </c:pt>
                <c:pt idx="1">
                  <c:v>198.1</c:v>
                </c:pt>
                <c:pt idx="2">
                  <c:v>212.9</c:v>
                </c:pt>
                <c:pt idx="3">
                  <c:v>228.8</c:v>
                </c:pt>
                <c:pt idx="4">
                  <c:v>245.8</c:v>
                </c:pt>
                <c:pt idx="5">
                  <c:v>264.2</c:v>
                </c:pt>
                <c:pt idx="6">
                  <c:v>283.9</c:v>
                </c:pt>
                <c:pt idx="7">
                  <c:v>305.1</c:v>
                </c:pt>
                <c:pt idx="8">
                  <c:v>327.8</c:v>
                </c:pt>
                <c:pt idx="9">
                  <c:v>352.3</c:v>
                </c:pt>
                <c:pt idx="10">
                  <c:v>378.6</c:v>
                </c:pt>
                <c:pt idx="11">
                  <c:v>406.8</c:v>
                </c:pt>
                <c:pt idx="12">
                  <c:v>437.1</c:v>
                </c:pt>
                <c:pt idx="13">
                  <c:v>469.8</c:v>
                </c:pt>
              </c:numCache>
            </c:numRef>
          </c:xVal>
          <c:yVal>
            <c:numRef>
              <c:f>Test_Initdis!$D$28:$Q$28</c:f>
              <c:numCache>
                <c:formatCode>General</c:formatCode>
                <c:ptCount val="14"/>
                <c:pt idx="0">
                  <c:v>68.24</c:v>
                </c:pt>
                <c:pt idx="1">
                  <c:v>53.37</c:v>
                </c:pt>
                <c:pt idx="2">
                  <c:v>43.69</c:v>
                </c:pt>
                <c:pt idx="3">
                  <c:v>35.3</c:v>
                </c:pt>
                <c:pt idx="4">
                  <c:v>28.17</c:v>
                </c:pt>
                <c:pt idx="5">
                  <c:v>22.15</c:v>
                </c:pt>
                <c:pt idx="6">
                  <c:v>17.2</c:v>
                </c:pt>
                <c:pt idx="7">
                  <c:v>13.17</c:v>
                </c:pt>
                <c:pt idx="8">
                  <c:v>9.96</c:v>
                </c:pt>
                <c:pt idx="9">
                  <c:v>7.43</c:v>
                </c:pt>
                <c:pt idx="10">
                  <c:v>5.47</c:v>
                </c:pt>
                <c:pt idx="11">
                  <c:v>3.97</c:v>
                </c:pt>
                <c:pt idx="12">
                  <c:v>2.85</c:v>
                </c:pt>
                <c:pt idx="13">
                  <c:v>2.01</c:v>
                </c:pt>
              </c:numCache>
            </c:numRef>
          </c:yVal>
          <c:smooth val="0"/>
        </c:ser>
        <c:axId val="3451833"/>
        <c:axId val="1411794"/>
      </c:scatterChart>
      <c:valAx>
        <c:axId val="345183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411794"/>
        <c:crosses val="autoZero"/>
        <c:crossBetween val="midCat"/>
      </c:valAx>
      <c:valAx>
        <c:axId val="141179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451833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807318227222543"/>
          <c:y val="0.45177423195999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All Modes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64560086896416"/>
          <c:y val="0.151846522781775"/>
          <c:w val="0.713834304334946"/>
          <c:h val="0.68863309352518"/>
        </c:manualLayout>
      </c:layout>
      <c:scatterChart>
        <c:scatterStyle val="lineMarker"/>
        <c:varyColors val="0"/>
        <c:ser>
          <c:idx val="0"/>
          <c:order val="0"/>
          <c:tx>
            <c:strRef>
              <c:f>Test_Initdis!$B$97:$B$97</c:f>
              <c:strCache>
                <c:ptCount val="1"/>
                <c:pt idx="0">
                  <c:v>dN(i) meas</c:v>
                </c:pt>
              </c:strCache>
            </c:strRef>
          </c:tx>
          <c:spPr>
            <a:solidFill>
              <a:srgbClr val="000000"/>
            </a:solidFill>
            <a:ln w="28440">
              <a:noFill/>
            </a:ln>
          </c:spPr>
          <c:marker>
            <c:symbol val="square"/>
            <c:size val="6"/>
            <c:spPr>
              <a:solidFill>
                <a:srgbClr val="0000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Test_Initdis!$D$100:$BE$100</c:f>
              <c:numCache>
                <c:formatCode>General</c:formatCode>
                <c:ptCount val="54"/>
                <c:pt idx="0">
                  <c:v>10.4</c:v>
                </c:pt>
                <c:pt idx="1">
                  <c:v>11.1</c:v>
                </c:pt>
                <c:pt idx="2">
                  <c:v>12</c:v>
                </c:pt>
                <c:pt idx="3">
                  <c:v>12.9</c:v>
                </c:pt>
                <c:pt idx="4">
                  <c:v>13.8</c:v>
                </c:pt>
                <c:pt idx="5">
                  <c:v>14.9</c:v>
                </c:pt>
                <c:pt idx="6">
                  <c:v>16</c:v>
                </c:pt>
                <c:pt idx="7">
                  <c:v>17.2</c:v>
                </c:pt>
                <c:pt idx="8">
                  <c:v>18.4</c:v>
                </c:pt>
                <c:pt idx="9">
                  <c:v>19.8</c:v>
                </c:pt>
                <c:pt idx="10">
                  <c:v>21.3</c:v>
                </c:pt>
                <c:pt idx="11">
                  <c:v>22.9</c:v>
                </c:pt>
                <c:pt idx="12">
                  <c:v>24.6</c:v>
                </c:pt>
                <c:pt idx="13">
                  <c:v>26.4</c:v>
                </c:pt>
                <c:pt idx="14">
                  <c:v>28.4</c:v>
                </c:pt>
                <c:pt idx="15">
                  <c:v>30.5</c:v>
                </c:pt>
                <c:pt idx="16">
                  <c:v>32.8</c:v>
                </c:pt>
                <c:pt idx="17">
                  <c:v>35.2</c:v>
                </c:pt>
                <c:pt idx="18">
                  <c:v>37.9</c:v>
                </c:pt>
                <c:pt idx="19">
                  <c:v>40.7</c:v>
                </c:pt>
                <c:pt idx="20">
                  <c:v>43.7</c:v>
                </c:pt>
                <c:pt idx="21">
                  <c:v>47</c:v>
                </c:pt>
                <c:pt idx="22">
                  <c:v>50.5</c:v>
                </c:pt>
                <c:pt idx="23">
                  <c:v>54.2</c:v>
                </c:pt>
                <c:pt idx="24">
                  <c:v>58.3</c:v>
                </c:pt>
                <c:pt idx="25">
                  <c:v>62.6</c:v>
                </c:pt>
                <c:pt idx="26">
                  <c:v>67.3</c:v>
                </c:pt>
                <c:pt idx="27">
                  <c:v>72.3</c:v>
                </c:pt>
                <c:pt idx="28">
                  <c:v>77.7</c:v>
                </c:pt>
                <c:pt idx="29">
                  <c:v>83.5</c:v>
                </c:pt>
                <c:pt idx="30">
                  <c:v>89.8</c:v>
                </c:pt>
                <c:pt idx="31">
                  <c:v>96.5</c:v>
                </c:pt>
                <c:pt idx="32">
                  <c:v>103.7</c:v>
                </c:pt>
                <c:pt idx="33">
                  <c:v>111.4</c:v>
                </c:pt>
                <c:pt idx="34">
                  <c:v>119.7</c:v>
                </c:pt>
                <c:pt idx="35">
                  <c:v>128.6</c:v>
                </c:pt>
                <c:pt idx="36">
                  <c:v>138.2</c:v>
                </c:pt>
                <c:pt idx="37">
                  <c:v>148.6</c:v>
                </c:pt>
                <c:pt idx="38">
                  <c:v>159.6</c:v>
                </c:pt>
                <c:pt idx="39">
                  <c:v>171.5</c:v>
                </c:pt>
                <c:pt idx="40">
                  <c:v>184.3</c:v>
                </c:pt>
                <c:pt idx="41">
                  <c:v>198.1</c:v>
                </c:pt>
                <c:pt idx="42">
                  <c:v>212.9</c:v>
                </c:pt>
                <c:pt idx="43">
                  <c:v>228.8</c:v>
                </c:pt>
                <c:pt idx="44">
                  <c:v>245.8</c:v>
                </c:pt>
                <c:pt idx="45">
                  <c:v>264.2</c:v>
                </c:pt>
                <c:pt idx="46">
                  <c:v>283.9</c:v>
                </c:pt>
                <c:pt idx="47">
                  <c:v>305.1</c:v>
                </c:pt>
                <c:pt idx="48">
                  <c:v>327.8</c:v>
                </c:pt>
                <c:pt idx="49">
                  <c:v>352.3</c:v>
                </c:pt>
                <c:pt idx="50">
                  <c:v>378.6</c:v>
                </c:pt>
                <c:pt idx="51">
                  <c:v>406.8</c:v>
                </c:pt>
                <c:pt idx="52">
                  <c:v>437.1</c:v>
                </c:pt>
                <c:pt idx="53">
                  <c:v>469.8</c:v>
                </c:pt>
              </c:numCache>
            </c:numRef>
          </c:xVal>
          <c:yVal>
            <c:numRef>
              <c:f>Test_Initdis!$D$97:$BE$97</c:f>
              <c:numCache>
                <c:formatCode>General</c:formatCode>
                <c:ptCount val="54"/>
                <c:pt idx="0">
                  <c:v>525.693494042009</c:v>
                </c:pt>
                <c:pt idx="1">
                  <c:v>652.932869380076</c:v>
                </c:pt>
                <c:pt idx="2">
                  <c:v>715.618226939296</c:v>
                </c:pt>
                <c:pt idx="3">
                  <c:v>708.790836222811</c:v>
                </c:pt>
                <c:pt idx="4">
                  <c:v>664.905286507232</c:v>
                </c:pt>
                <c:pt idx="5">
                  <c:v>635.182739428508</c:v>
                </c:pt>
                <c:pt idx="6">
                  <c:v>607.862157841551</c:v>
                </c:pt>
                <c:pt idx="7">
                  <c:v>626.611988345819</c:v>
                </c:pt>
                <c:pt idx="8">
                  <c:v>796.247155746377</c:v>
                </c:pt>
                <c:pt idx="9">
                  <c:v>792.82374779818</c:v>
                </c:pt>
                <c:pt idx="10">
                  <c:v>710.200339376965</c:v>
                </c:pt>
                <c:pt idx="11">
                  <c:v>660.782695119878</c:v>
                </c:pt>
                <c:pt idx="12">
                  <c:v>640.835560877071</c:v>
                </c:pt>
                <c:pt idx="13">
                  <c:v>578.910091787022</c:v>
                </c:pt>
                <c:pt idx="14">
                  <c:v>542.262350746067</c:v>
                </c:pt>
                <c:pt idx="15">
                  <c:v>525.438150187442</c:v>
                </c:pt>
                <c:pt idx="16">
                  <c:v>539.910461957901</c:v>
                </c:pt>
                <c:pt idx="17">
                  <c:v>561.046691807722</c:v>
                </c:pt>
                <c:pt idx="18">
                  <c:v>564.35634672652</c:v>
                </c:pt>
                <c:pt idx="19">
                  <c:v>592.318412654218</c:v>
                </c:pt>
                <c:pt idx="20">
                  <c:v>619.902142675285</c:v>
                </c:pt>
                <c:pt idx="21">
                  <c:v>648.953116200058</c:v>
                </c:pt>
                <c:pt idx="22">
                  <c:v>691.681122728953</c:v>
                </c:pt>
                <c:pt idx="23">
                  <c:v>695.561396639587</c:v>
                </c:pt>
                <c:pt idx="24">
                  <c:v>676.139892021799</c:v>
                </c:pt>
                <c:pt idx="25">
                  <c:v>658.318402728287</c:v>
                </c:pt>
                <c:pt idx="26">
                  <c:v>655.589257212674</c:v>
                </c:pt>
                <c:pt idx="27">
                  <c:v>641.058893787085</c:v>
                </c:pt>
                <c:pt idx="28">
                  <c:v>624.781872068927</c:v>
                </c:pt>
                <c:pt idx="29">
                  <c:v>579.412152859297</c:v>
                </c:pt>
                <c:pt idx="30">
                  <c:v>526.442922432224</c:v>
                </c:pt>
                <c:pt idx="31">
                  <c:v>455.491548145149</c:v>
                </c:pt>
                <c:pt idx="32">
                  <c:v>384.571955470685</c:v>
                </c:pt>
                <c:pt idx="33">
                  <c:v>325.824979460309</c:v>
                </c:pt>
                <c:pt idx="34">
                  <c:v>279.867488619622</c:v>
                </c:pt>
                <c:pt idx="35">
                  <c:v>232.348668866477</c:v>
                </c:pt>
                <c:pt idx="36">
                  <c:v>188.745198190073</c:v>
                </c:pt>
                <c:pt idx="37">
                  <c:v>158.390614233429</c:v>
                </c:pt>
                <c:pt idx="38">
                  <c:v>131.290538897508</c:v>
                </c:pt>
                <c:pt idx="39">
                  <c:v>110.232084054637</c:v>
                </c:pt>
                <c:pt idx="40">
                  <c:v>88.6839908399312</c:v>
                </c:pt>
                <c:pt idx="41">
                  <c:v>76.2965180641972</c:v>
                </c:pt>
                <c:pt idx="42">
                  <c:v>63.2112296205677</c:v>
                </c:pt>
                <c:pt idx="43">
                  <c:v>52.714619449158</c:v>
                </c:pt>
                <c:pt idx="44">
                  <c:v>42.7530935415718</c:v>
                </c:pt>
                <c:pt idx="45">
                  <c:v>33.0445745656922</c:v>
                </c:pt>
                <c:pt idx="46">
                  <c:v>25.9386931701922</c:v>
                </c:pt>
                <c:pt idx="47">
                  <c:v>20.7252269343757</c:v>
                </c:pt>
                <c:pt idx="48">
                  <c:v>13.991979383972</c:v>
                </c:pt>
                <c:pt idx="49">
                  <c:v>10.448096587855</c:v>
                </c:pt>
                <c:pt idx="50">
                  <c:v>7.83667466984971</c:v>
                </c:pt>
                <c:pt idx="51">
                  <c:v>5.73406371009997</c:v>
                </c:pt>
                <c:pt idx="52">
                  <c:v>4.27247490502101</c:v>
                </c:pt>
                <c:pt idx="53">
                  <c:v>3.36762939250147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Test_Initdis!$B$98:$B$98</c:f>
              <c:strCache>
                <c:ptCount val="1"/>
                <c:pt idx="0">
                  <c:v>dN(i) Fitaero</c:v>
                </c:pt>
              </c:strCache>
            </c:strRef>
          </c:tx>
          <c:spPr>
            <a:solidFill>
              <a:srgbClr val="c5000b"/>
            </a:solidFill>
            <a:ln w="28440">
              <a:solidFill>
                <a:srgbClr val="c5000b"/>
              </a:solidFill>
              <a:round/>
            </a:ln>
          </c:spPr>
          <c:marker>
            <c:symbol val="square"/>
            <c:size val="5"/>
            <c:spPr>
              <a:solidFill>
                <a:srgbClr val="c5000b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Test_Initdis!$D$100:$BE$100</c:f>
              <c:numCache>
                <c:formatCode>General</c:formatCode>
                <c:ptCount val="54"/>
                <c:pt idx="0">
                  <c:v>10.4</c:v>
                </c:pt>
                <c:pt idx="1">
                  <c:v>11.1</c:v>
                </c:pt>
                <c:pt idx="2">
                  <c:v>12</c:v>
                </c:pt>
                <c:pt idx="3">
                  <c:v>12.9</c:v>
                </c:pt>
                <c:pt idx="4">
                  <c:v>13.8</c:v>
                </c:pt>
                <c:pt idx="5">
                  <c:v>14.9</c:v>
                </c:pt>
                <c:pt idx="6">
                  <c:v>16</c:v>
                </c:pt>
                <c:pt idx="7">
                  <c:v>17.2</c:v>
                </c:pt>
                <c:pt idx="8">
                  <c:v>18.4</c:v>
                </c:pt>
                <c:pt idx="9">
                  <c:v>19.8</c:v>
                </c:pt>
                <c:pt idx="10">
                  <c:v>21.3</c:v>
                </c:pt>
                <c:pt idx="11">
                  <c:v>22.9</c:v>
                </c:pt>
                <c:pt idx="12">
                  <c:v>24.6</c:v>
                </c:pt>
                <c:pt idx="13">
                  <c:v>26.4</c:v>
                </c:pt>
                <c:pt idx="14">
                  <c:v>28.4</c:v>
                </c:pt>
                <c:pt idx="15">
                  <c:v>30.5</c:v>
                </c:pt>
                <c:pt idx="16">
                  <c:v>32.8</c:v>
                </c:pt>
                <c:pt idx="17">
                  <c:v>35.2</c:v>
                </c:pt>
                <c:pt idx="18">
                  <c:v>37.9</c:v>
                </c:pt>
                <c:pt idx="19">
                  <c:v>40.7</c:v>
                </c:pt>
                <c:pt idx="20">
                  <c:v>43.7</c:v>
                </c:pt>
                <c:pt idx="21">
                  <c:v>47</c:v>
                </c:pt>
                <c:pt idx="22">
                  <c:v>50.5</c:v>
                </c:pt>
                <c:pt idx="23">
                  <c:v>54.2</c:v>
                </c:pt>
                <c:pt idx="24">
                  <c:v>58.3</c:v>
                </c:pt>
                <c:pt idx="25">
                  <c:v>62.6</c:v>
                </c:pt>
                <c:pt idx="26">
                  <c:v>67.3</c:v>
                </c:pt>
                <c:pt idx="27">
                  <c:v>72.3</c:v>
                </c:pt>
                <c:pt idx="28">
                  <c:v>77.7</c:v>
                </c:pt>
                <c:pt idx="29">
                  <c:v>83.5</c:v>
                </c:pt>
                <c:pt idx="30">
                  <c:v>89.8</c:v>
                </c:pt>
                <c:pt idx="31">
                  <c:v>96.5</c:v>
                </c:pt>
                <c:pt idx="32">
                  <c:v>103.7</c:v>
                </c:pt>
                <c:pt idx="33">
                  <c:v>111.4</c:v>
                </c:pt>
                <c:pt idx="34">
                  <c:v>119.7</c:v>
                </c:pt>
                <c:pt idx="35">
                  <c:v>128.6</c:v>
                </c:pt>
                <c:pt idx="36">
                  <c:v>138.2</c:v>
                </c:pt>
                <c:pt idx="37">
                  <c:v>148.6</c:v>
                </c:pt>
                <c:pt idx="38">
                  <c:v>159.6</c:v>
                </c:pt>
                <c:pt idx="39">
                  <c:v>171.5</c:v>
                </c:pt>
                <c:pt idx="40">
                  <c:v>184.3</c:v>
                </c:pt>
                <c:pt idx="41">
                  <c:v>198.1</c:v>
                </c:pt>
                <c:pt idx="42">
                  <c:v>212.9</c:v>
                </c:pt>
                <c:pt idx="43">
                  <c:v>228.8</c:v>
                </c:pt>
                <c:pt idx="44">
                  <c:v>245.8</c:v>
                </c:pt>
                <c:pt idx="45">
                  <c:v>264.2</c:v>
                </c:pt>
                <c:pt idx="46">
                  <c:v>283.9</c:v>
                </c:pt>
                <c:pt idx="47">
                  <c:v>305.1</c:v>
                </c:pt>
                <c:pt idx="48">
                  <c:v>327.8</c:v>
                </c:pt>
                <c:pt idx="49">
                  <c:v>352.3</c:v>
                </c:pt>
                <c:pt idx="50">
                  <c:v>378.6</c:v>
                </c:pt>
                <c:pt idx="51">
                  <c:v>406.8</c:v>
                </c:pt>
                <c:pt idx="52">
                  <c:v>437.1</c:v>
                </c:pt>
                <c:pt idx="53">
                  <c:v>469.8</c:v>
                </c:pt>
              </c:numCache>
            </c:numRef>
          </c:xVal>
          <c:yVal>
            <c:numRef>
              <c:f>Test_Initdis!$D$98:$BE$98</c:f>
              <c:numCache>
                <c:formatCode>General</c:formatCode>
                <c:ptCount val="54"/>
                <c:pt idx="0">
                  <c:v>541.66</c:v>
                </c:pt>
                <c:pt idx="1">
                  <c:v>577.63</c:v>
                </c:pt>
                <c:pt idx="2">
                  <c:v>612.8</c:v>
                </c:pt>
                <c:pt idx="3">
                  <c:v>636.21</c:v>
                </c:pt>
                <c:pt idx="4">
                  <c:v>649.01</c:v>
                </c:pt>
                <c:pt idx="5">
                  <c:v>652.26</c:v>
                </c:pt>
                <c:pt idx="6">
                  <c:v>644.36</c:v>
                </c:pt>
                <c:pt idx="7">
                  <c:v>625.98</c:v>
                </c:pt>
                <c:pt idx="8">
                  <c:v>600.21</c:v>
                </c:pt>
                <c:pt idx="9">
                  <c:v>564.01</c:v>
                </c:pt>
                <c:pt idx="10">
                  <c:v>521.17</c:v>
                </c:pt>
                <c:pt idx="11">
                  <c:v>473.86</c:v>
                </c:pt>
                <c:pt idx="12">
                  <c:v>424.26</c:v>
                </c:pt>
                <c:pt idx="13">
                  <c:v>374.38</c:v>
                </c:pt>
                <c:pt idx="14">
                  <c:v>323.5</c:v>
                </c:pt>
                <c:pt idx="15">
                  <c:v>275.9</c:v>
                </c:pt>
                <c:pt idx="16">
                  <c:v>230.7</c:v>
                </c:pt>
                <c:pt idx="17">
                  <c:v>190.79</c:v>
                </c:pt>
                <c:pt idx="18">
                  <c:v>450.92</c:v>
                </c:pt>
                <c:pt idx="19">
                  <c:v>483.69</c:v>
                </c:pt>
                <c:pt idx="20">
                  <c:v>511.25</c:v>
                </c:pt>
                <c:pt idx="21">
                  <c:v>532.97</c:v>
                </c:pt>
                <c:pt idx="22">
                  <c:v>547.05</c:v>
                </c:pt>
                <c:pt idx="23">
                  <c:v>553.17</c:v>
                </c:pt>
                <c:pt idx="24">
                  <c:v>551.16</c:v>
                </c:pt>
                <c:pt idx="25">
                  <c:v>541.15</c:v>
                </c:pt>
                <c:pt idx="26">
                  <c:v>523.25</c:v>
                </c:pt>
                <c:pt idx="27">
                  <c:v>498.63</c:v>
                </c:pt>
                <c:pt idx="28">
                  <c:v>468.02</c:v>
                </c:pt>
                <c:pt idx="29">
                  <c:v>432.78</c:v>
                </c:pt>
                <c:pt idx="30">
                  <c:v>393.84</c:v>
                </c:pt>
                <c:pt idx="31">
                  <c:v>353.42</c:v>
                </c:pt>
                <c:pt idx="32">
                  <c:v>312.45</c:v>
                </c:pt>
                <c:pt idx="33">
                  <c:v>272.31</c:v>
                </c:pt>
                <c:pt idx="34">
                  <c:v>233.72</c:v>
                </c:pt>
                <c:pt idx="35">
                  <c:v>197.71</c:v>
                </c:pt>
                <c:pt idx="36">
                  <c:v>164.66</c:v>
                </c:pt>
                <c:pt idx="37">
                  <c:v>134.88</c:v>
                </c:pt>
                <c:pt idx="38">
                  <c:v>109.2</c:v>
                </c:pt>
                <c:pt idx="39">
                  <c:v>86.98</c:v>
                </c:pt>
                <c:pt idx="40">
                  <c:v>68.24</c:v>
                </c:pt>
                <c:pt idx="41">
                  <c:v>53.37</c:v>
                </c:pt>
                <c:pt idx="42">
                  <c:v>43.69</c:v>
                </c:pt>
                <c:pt idx="43">
                  <c:v>35.3</c:v>
                </c:pt>
                <c:pt idx="44">
                  <c:v>28.17</c:v>
                </c:pt>
                <c:pt idx="45">
                  <c:v>22.15</c:v>
                </c:pt>
                <c:pt idx="46">
                  <c:v>17.2</c:v>
                </c:pt>
                <c:pt idx="47">
                  <c:v>13.17</c:v>
                </c:pt>
                <c:pt idx="48">
                  <c:v>9.96</c:v>
                </c:pt>
                <c:pt idx="49">
                  <c:v>7.43</c:v>
                </c:pt>
                <c:pt idx="50">
                  <c:v>5.47</c:v>
                </c:pt>
                <c:pt idx="51">
                  <c:v>3.97</c:v>
                </c:pt>
                <c:pt idx="52">
                  <c:v>2.85</c:v>
                </c:pt>
                <c:pt idx="53">
                  <c:v>2.01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Test_Initdis!$B$99:$B$99</c:f>
              <c:strCache>
                <c:ptCount val="1"/>
                <c:pt idx="0">
                  <c:v>dN(i) Fitaero (dens=1)</c:v>
                </c:pt>
              </c:strCache>
            </c:strRef>
          </c:tx>
          <c:spPr>
            <a:solidFill>
              <a:srgbClr val="808080"/>
            </a:solidFill>
            <a:ln w="28800">
              <a:solidFill>
                <a:srgbClr val="808080"/>
              </a:solidFill>
              <a:round/>
            </a:ln>
          </c:spPr>
          <c:marker>
            <c:symbol val="triangle"/>
            <c:size val="8"/>
            <c:spPr>
              <a:solidFill>
                <a:srgbClr val="80808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Test_Initdis!$D$100:$BE$100</c:f>
              <c:numCache>
                <c:formatCode>General</c:formatCode>
                <c:ptCount val="54"/>
                <c:pt idx="0">
                  <c:v>10.4</c:v>
                </c:pt>
                <c:pt idx="1">
                  <c:v>11.1</c:v>
                </c:pt>
                <c:pt idx="2">
                  <c:v>12</c:v>
                </c:pt>
                <c:pt idx="3">
                  <c:v>12.9</c:v>
                </c:pt>
                <c:pt idx="4">
                  <c:v>13.8</c:v>
                </c:pt>
                <c:pt idx="5">
                  <c:v>14.9</c:v>
                </c:pt>
                <c:pt idx="6">
                  <c:v>16</c:v>
                </c:pt>
                <c:pt idx="7">
                  <c:v>17.2</c:v>
                </c:pt>
                <c:pt idx="8">
                  <c:v>18.4</c:v>
                </c:pt>
                <c:pt idx="9">
                  <c:v>19.8</c:v>
                </c:pt>
                <c:pt idx="10">
                  <c:v>21.3</c:v>
                </c:pt>
                <c:pt idx="11">
                  <c:v>22.9</c:v>
                </c:pt>
                <c:pt idx="12">
                  <c:v>24.6</c:v>
                </c:pt>
                <c:pt idx="13">
                  <c:v>26.4</c:v>
                </c:pt>
                <c:pt idx="14">
                  <c:v>28.4</c:v>
                </c:pt>
                <c:pt idx="15">
                  <c:v>30.5</c:v>
                </c:pt>
                <c:pt idx="16">
                  <c:v>32.8</c:v>
                </c:pt>
                <c:pt idx="17">
                  <c:v>35.2</c:v>
                </c:pt>
                <c:pt idx="18">
                  <c:v>37.9</c:v>
                </c:pt>
                <c:pt idx="19">
                  <c:v>40.7</c:v>
                </c:pt>
                <c:pt idx="20">
                  <c:v>43.7</c:v>
                </c:pt>
                <c:pt idx="21">
                  <c:v>47</c:v>
                </c:pt>
                <c:pt idx="22">
                  <c:v>50.5</c:v>
                </c:pt>
                <c:pt idx="23">
                  <c:v>54.2</c:v>
                </c:pt>
                <c:pt idx="24">
                  <c:v>58.3</c:v>
                </c:pt>
                <c:pt idx="25">
                  <c:v>62.6</c:v>
                </c:pt>
                <c:pt idx="26">
                  <c:v>67.3</c:v>
                </c:pt>
                <c:pt idx="27">
                  <c:v>72.3</c:v>
                </c:pt>
                <c:pt idx="28">
                  <c:v>77.7</c:v>
                </c:pt>
                <c:pt idx="29">
                  <c:v>83.5</c:v>
                </c:pt>
                <c:pt idx="30">
                  <c:v>89.8</c:v>
                </c:pt>
                <c:pt idx="31">
                  <c:v>96.5</c:v>
                </c:pt>
                <c:pt idx="32">
                  <c:v>103.7</c:v>
                </c:pt>
                <c:pt idx="33">
                  <c:v>111.4</c:v>
                </c:pt>
                <c:pt idx="34">
                  <c:v>119.7</c:v>
                </c:pt>
                <c:pt idx="35">
                  <c:v>128.6</c:v>
                </c:pt>
                <c:pt idx="36">
                  <c:v>138.2</c:v>
                </c:pt>
                <c:pt idx="37">
                  <c:v>148.6</c:v>
                </c:pt>
                <c:pt idx="38">
                  <c:v>159.6</c:v>
                </c:pt>
                <c:pt idx="39">
                  <c:v>171.5</c:v>
                </c:pt>
                <c:pt idx="40">
                  <c:v>184.3</c:v>
                </c:pt>
                <c:pt idx="41">
                  <c:v>198.1</c:v>
                </c:pt>
                <c:pt idx="42">
                  <c:v>212.9</c:v>
                </c:pt>
                <c:pt idx="43">
                  <c:v>228.8</c:v>
                </c:pt>
                <c:pt idx="44">
                  <c:v>245.8</c:v>
                </c:pt>
                <c:pt idx="45">
                  <c:v>264.2</c:v>
                </c:pt>
                <c:pt idx="46">
                  <c:v>283.9</c:v>
                </c:pt>
                <c:pt idx="47">
                  <c:v>305.1</c:v>
                </c:pt>
                <c:pt idx="48">
                  <c:v>327.8</c:v>
                </c:pt>
                <c:pt idx="49">
                  <c:v>352.3</c:v>
                </c:pt>
                <c:pt idx="50">
                  <c:v>378.6</c:v>
                </c:pt>
                <c:pt idx="51">
                  <c:v>406.8</c:v>
                </c:pt>
                <c:pt idx="52">
                  <c:v>437.1</c:v>
                </c:pt>
                <c:pt idx="53">
                  <c:v>469.8</c:v>
                </c:pt>
              </c:numCache>
            </c:numRef>
          </c:xVal>
          <c:yVal>
            <c:numRef>
              <c:f>Test_Initdis!$D$99:$BE$99</c:f>
              <c:numCache>
                <c:formatCode>General</c:formatCode>
                <c:ptCount val="54"/>
                <c:pt idx="0">
                  <c:v>677.075</c:v>
                </c:pt>
                <c:pt idx="1">
                  <c:v>722.0375</c:v>
                </c:pt>
                <c:pt idx="2">
                  <c:v>766</c:v>
                </c:pt>
                <c:pt idx="3">
                  <c:v>795.2625</c:v>
                </c:pt>
                <c:pt idx="4">
                  <c:v>811.2625</c:v>
                </c:pt>
                <c:pt idx="5">
                  <c:v>815.325</c:v>
                </c:pt>
                <c:pt idx="6">
                  <c:v>805.45</c:v>
                </c:pt>
                <c:pt idx="7">
                  <c:v>782.475</c:v>
                </c:pt>
                <c:pt idx="8">
                  <c:v>750.2625</c:v>
                </c:pt>
                <c:pt idx="9">
                  <c:v>705.0125</c:v>
                </c:pt>
                <c:pt idx="10">
                  <c:v>651.4625</c:v>
                </c:pt>
                <c:pt idx="11">
                  <c:v>592.325</c:v>
                </c:pt>
                <c:pt idx="12">
                  <c:v>530.325</c:v>
                </c:pt>
                <c:pt idx="13">
                  <c:v>467.975</c:v>
                </c:pt>
                <c:pt idx="14">
                  <c:v>404.375</c:v>
                </c:pt>
                <c:pt idx="15">
                  <c:v>344.875</c:v>
                </c:pt>
                <c:pt idx="16">
                  <c:v>288.375</c:v>
                </c:pt>
                <c:pt idx="17">
                  <c:v>238.4875</c:v>
                </c:pt>
                <c:pt idx="18">
                  <c:v>586.196</c:v>
                </c:pt>
                <c:pt idx="19">
                  <c:v>628.797</c:v>
                </c:pt>
                <c:pt idx="20">
                  <c:v>664.625</c:v>
                </c:pt>
                <c:pt idx="21">
                  <c:v>692.861</c:v>
                </c:pt>
                <c:pt idx="22">
                  <c:v>711.165</c:v>
                </c:pt>
                <c:pt idx="23">
                  <c:v>719.121</c:v>
                </c:pt>
                <c:pt idx="24">
                  <c:v>716.508</c:v>
                </c:pt>
                <c:pt idx="25">
                  <c:v>703.495</c:v>
                </c:pt>
                <c:pt idx="26">
                  <c:v>680.225</c:v>
                </c:pt>
                <c:pt idx="27">
                  <c:v>648.219</c:v>
                </c:pt>
                <c:pt idx="28">
                  <c:v>608.426</c:v>
                </c:pt>
                <c:pt idx="29">
                  <c:v>562.614</c:v>
                </c:pt>
                <c:pt idx="30">
                  <c:v>511.992</c:v>
                </c:pt>
                <c:pt idx="31">
                  <c:v>459.446</c:v>
                </c:pt>
                <c:pt idx="32">
                  <c:v>406.185</c:v>
                </c:pt>
                <c:pt idx="33">
                  <c:v>354.003</c:v>
                </c:pt>
                <c:pt idx="34">
                  <c:v>303.836</c:v>
                </c:pt>
                <c:pt idx="35">
                  <c:v>257.023</c:v>
                </c:pt>
                <c:pt idx="36">
                  <c:v>214.058</c:v>
                </c:pt>
                <c:pt idx="37">
                  <c:v>175.344</c:v>
                </c:pt>
                <c:pt idx="38">
                  <c:v>141.96</c:v>
                </c:pt>
                <c:pt idx="39">
                  <c:v>113.074</c:v>
                </c:pt>
                <c:pt idx="40">
                  <c:v>88.712</c:v>
                </c:pt>
                <c:pt idx="41">
                  <c:v>69.381</c:v>
                </c:pt>
                <c:pt idx="42">
                  <c:v>56.797</c:v>
                </c:pt>
                <c:pt idx="43">
                  <c:v>45.89</c:v>
                </c:pt>
                <c:pt idx="44">
                  <c:v>36.621</c:v>
                </c:pt>
                <c:pt idx="45">
                  <c:v>28.795</c:v>
                </c:pt>
                <c:pt idx="46">
                  <c:v>22.36</c:v>
                </c:pt>
                <c:pt idx="47">
                  <c:v>17.121</c:v>
                </c:pt>
                <c:pt idx="48">
                  <c:v>12.948</c:v>
                </c:pt>
                <c:pt idx="49">
                  <c:v>9.659</c:v>
                </c:pt>
                <c:pt idx="50">
                  <c:v>7.111</c:v>
                </c:pt>
                <c:pt idx="51">
                  <c:v>5.161</c:v>
                </c:pt>
                <c:pt idx="52">
                  <c:v>3.705</c:v>
                </c:pt>
                <c:pt idx="53">
                  <c:v>2.613</c:v>
                </c:pt>
              </c:numCache>
            </c:numRef>
          </c:yVal>
          <c:smooth val="0"/>
        </c:ser>
        <c:axId val="73534815"/>
        <c:axId val="99292878"/>
      </c:scatterChart>
      <c:valAx>
        <c:axId val="73534815"/>
        <c:scaling>
          <c:logBase val="10"/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logDp [nm]</a:t>
                </a:r>
              </a:p>
            </c:rich>
          </c:tx>
          <c:layout>
            <c:manualLayout>
              <c:xMode val="edge"/>
              <c:yMode val="edge"/>
              <c:x val="0.602992001579935"/>
              <c:y val="0.921151079136691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9292878"/>
        <c:crossesAt val="0"/>
        <c:crossBetween val="midCat"/>
      </c:valAx>
      <c:valAx>
        <c:axId val="9929287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3534815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807272914309227"/>
          <c:y val="0.451762744163888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All Modes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64145011543941"/>
          <c:y val="0.151841954571483"/>
          <c:w val="0.713857641106253"/>
          <c:h val="0.688585607940447"/>
        </c:manualLayout>
      </c:layout>
      <c:scatterChart>
        <c:scatterStyle val="lineMarker"/>
        <c:varyColors val="0"/>
        <c:ser>
          <c:idx val="0"/>
          <c:order val="0"/>
          <c:tx>
            <c:strRef>
              <c:f>Test_Initdis!$B$97:$B$97</c:f>
              <c:strCache>
                <c:ptCount val="1"/>
                <c:pt idx="0">
                  <c:v>dN(i) meas</c:v>
                </c:pt>
              </c:strCache>
            </c:strRef>
          </c:tx>
          <c:spPr>
            <a:solidFill>
              <a:srgbClr val="000000"/>
            </a:solidFill>
            <a:ln w="28440">
              <a:noFill/>
            </a:ln>
          </c:spPr>
          <c:marker>
            <c:symbol val="square"/>
            <c:size val="6"/>
            <c:spPr>
              <a:solidFill>
                <a:srgbClr val="0000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Test_Initdis!$D$100:$BE$100</c:f>
              <c:numCache>
                <c:formatCode>General</c:formatCode>
                <c:ptCount val="54"/>
                <c:pt idx="0">
                  <c:v>10.4</c:v>
                </c:pt>
                <c:pt idx="1">
                  <c:v>11.1</c:v>
                </c:pt>
                <c:pt idx="2">
                  <c:v>12</c:v>
                </c:pt>
                <c:pt idx="3">
                  <c:v>12.9</c:v>
                </c:pt>
                <c:pt idx="4">
                  <c:v>13.8</c:v>
                </c:pt>
                <c:pt idx="5">
                  <c:v>14.9</c:v>
                </c:pt>
                <c:pt idx="6">
                  <c:v>16</c:v>
                </c:pt>
                <c:pt idx="7">
                  <c:v>17.2</c:v>
                </c:pt>
                <c:pt idx="8">
                  <c:v>18.4</c:v>
                </c:pt>
                <c:pt idx="9">
                  <c:v>19.8</c:v>
                </c:pt>
                <c:pt idx="10">
                  <c:v>21.3</c:v>
                </c:pt>
                <c:pt idx="11">
                  <c:v>22.9</c:v>
                </c:pt>
                <c:pt idx="12">
                  <c:v>24.6</c:v>
                </c:pt>
                <c:pt idx="13">
                  <c:v>26.4</c:v>
                </c:pt>
                <c:pt idx="14">
                  <c:v>28.4</c:v>
                </c:pt>
                <c:pt idx="15">
                  <c:v>30.5</c:v>
                </c:pt>
                <c:pt idx="16">
                  <c:v>32.8</c:v>
                </c:pt>
                <c:pt idx="17">
                  <c:v>35.2</c:v>
                </c:pt>
                <c:pt idx="18">
                  <c:v>37.9</c:v>
                </c:pt>
                <c:pt idx="19">
                  <c:v>40.7</c:v>
                </c:pt>
                <c:pt idx="20">
                  <c:v>43.7</c:v>
                </c:pt>
                <c:pt idx="21">
                  <c:v>47</c:v>
                </c:pt>
                <c:pt idx="22">
                  <c:v>50.5</c:v>
                </c:pt>
                <c:pt idx="23">
                  <c:v>54.2</c:v>
                </c:pt>
                <c:pt idx="24">
                  <c:v>58.3</c:v>
                </c:pt>
                <c:pt idx="25">
                  <c:v>62.6</c:v>
                </c:pt>
                <c:pt idx="26">
                  <c:v>67.3</c:v>
                </c:pt>
                <c:pt idx="27">
                  <c:v>72.3</c:v>
                </c:pt>
                <c:pt idx="28">
                  <c:v>77.7</c:v>
                </c:pt>
                <c:pt idx="29">
                  <c:v>83.5</c:v>
                </c:pt>
                <c:pt idx="30">
                  <c:v>89.8</c:v>
                </c:pt>
                <c:pt idx="31">
                  <c:v>96.5</c:v>
                </c:pt>
                <c:pt idx="32">
                  <c:v>103.7</c:v>
                </c:pt>
                <c:pt idx="33">
                  <c:v>111.4</c:v>
                </c:pt>
                <c:pt idx="34">
                  <c:v>119.7</c:v>
                </c:pt>
                <c:pt idx="35">
                  <c:v>128.6</c:v>
                </c:pt>
                <c:pt idx="36">
                  <c:v>138.2</c:v>
                </c:pt>
                <c:pt idx="37">
                  <c:v>148.6</c:v>
                </c:pt>
                <c:pt idx="38">
                  <c:v>159.6</c:v>
                </c:pt>
                <c:pt idx="39">
                  <c:v>171.5</c:v>
                </c:pt>
                <c:pt idx="40">
                  <c:v>184.3</c:v>
                </c:pt>
                <c:pt idx="41">
                  <c:v>198.1</c:v>
                </c:pt>
                <c:pt idx="42">
                  <c:v>212.9</c:v>
                </c:pt>
                <c:pt idx="43">
                  <c:v>228.8</c:v>
                </c:pt>
                <c:pt idx="44">
                  <c:v>245.8</c:v>
                </c:pt>
                <c:pt idx="45">
                  <c:v>264.2</c:v>
                </c:pt>
                <c:pt idx="46">
                  <c:v>283.9</c:v>
                </c:pt>
                <c:pt idx="47">
                  <c:v>305.1</c:v>
                </c:pt>
                <c:pt idx="48">
                  <c:v>327.8</c:v>
                </c:pt>
                <c:pt idx="49">
                  <c:v>352.3</c:v>
                </c:pt>
                <c:pt idx="50">
                  <c:v>378.6</c:v>
                </c:pt>
                <c:pt idx="51">
                  <c:v>406.8</c:v>
                </c:pt>
                <c:pt idx="52">
                  <c:v>437.1</c:v>
                </c:pt>
                <c:pt idx="53">
                  <c:v>469.8</c:v>
                </c:pt>
              </c:numCache>
            </c:numRef>
          </c:xVal>
          <c:yVal>
            <c:numRef>
              <c:f>Test_Initdis!$D$97:$BE$97</c:f>
              <c:numCache>
                <c:formatCode>General</c:formatCode>
                <c:ptCount val="54"/>
                <c:pt idx="0">
                  <c:v>525.693494042009</c:v>
                </c:pt>
                <c:pt idx="1">
                  <c:v>652.932869380076</c:v>
                </c:pt>
                <c:pt idx="2">
                  <c:v>715.618226939296</c:v>
                </c:pt>
                <c:pt idx="3">
                  <c:v>708.790836222811</c:v>
                </c:pt>
                <c:pt idx="4">
                  <c:v>664.905286507232</c:v>
                </c:pt>
                <c:pt idx="5">
                  <c:v>635.182739428508</c:v>
                </c:pt>
                <c:pt idx="6">
                  <c:v>607.862157841551</c:v>
                </c:pt>
                <c:pt idx="7">
                  <c:v>626.611988345819</c:v>
                </c:pt>
                <c:pt idx="8">
                  <c:v>796.247155746377</c:v>
                </c:pt>
                <c:pt idx="9">
                  <c:v>792.82374779818</c:v>
                </c:pt>
                <c:pt idx="10">
                  <c:v>710.200339376965</c:v>
                </c:pt>
                <c:pt idx="11">
                  <c:v>660.782695119878</c:v>
                </c:pt>
                <c:pt idx="12">
                  <c:v>640.835560877071</c:v>
                </c:pt>
                <c:pt idx="13">
                  <c:v>578.910091787022</c:v>
                </c:pt>
                <c:pt idx="14">
                  <c:v>542.262350746067</c:v>
                </c:pt>
                <c:pt idx="15">
                  <c:v>525.438150187442</c:v>
                </c:pt>
                <c:pt idx="16">
                  <c:v>539.910461957901</c:v>
                </c:pt>
                <c:pt idx="17">
                  <c:v>561.046691807722</c:v>
                </c:pt>
                <c:pt idx="18">
                  <c:v>564.35634672652</c:v>
                </c:pt>
                <c:pt idx="19">
                  <c:v>592.318412654218</c:v>
                </c:pt>
                <c:pt idx="20">
                  <c:v>619.902142675285</c:v>
                </c:pt>
                <c:pt idx="21">
                  <c:v>648.953116200058</c:v>
                </c:pt>
                <c:pt idx="22">
                  <c:v>691.681122728953</c:v>
                </c:pt>
                <c:pt idx="23">
                  <c:v>695.561396639587</c:v>
                </c:pt>
                <c:pt idx="24">
                  <c:v>676.139892021799</c:v>
                </c:pt>
                <c:pt idx="25">
                  <c:v>658.318402728287</c:v>
                </c:pt>
                <c:pt idx="26">
                  <c:v>655.589257212674</c:v>
                </c:pt>
                <c:pt idx="27">
                  <c:v>641.058893787085</c:v>
                </c:pt>
                <c:pt idx="28">
                  <c:v>624.781872068927</c:v>
                </c:pt>
                <c:pt idx="29">
                  <c:v>579.412152859297</c:v>
                </c:pt>
                <c:pt idx="30">
                  <c:v>526.442922432224</c:v>
                </c:pt>
                <c:pt idx="31">
                  <c:v>455.491548145149</c:v>
                </c:pt>
                <c:pt idx="32">
                  <c:v>384.571955470685</c:v>
                </c:pt>
                <c:pt idx="33">
                  <c:v>325.824979460309</c:v>
                </c:pt>
                <c:pt idx="34">
                  <c:v>279.867488619622</c:v>
                </c:pt>
                <c:pt idx="35">
                  <c:v>232.348668866477</c:v>
                </c:pt>
                <c:pt idx="36">
                  <c:v>188.745198190073</c:v>
                </c:pt>
                <c:pt idx="37">
                  <c:v>158.390614233429</c:v>
                </c:pt>
                <c:pt idx="38">
                  <c:v>131.290538897508</c:v>
                </c:pt>
                <c:pt idx="39">
                  <c:v>110.232084054637</c:v>
                </c:pt>
                <c:pt idx="40">
                  <c:v>88.6839908399312</c:v>
                </c:pt>
                <c:pt idx="41">
                  <c:v>76.2965180641972</c:v>
                </c:pt>
                <c:pt idx="42">
                  <c:v>63.2112296205677</c:v>
                </c:pt>
                <c:pt idx="43">
                  <c:v>52.714619449158</c:v>
                </c:pt>
                <c:pt idx="44">
                  <c:v>42.7530935415718</c:v>
                </c:pt>
                <c:pt idx="45">
                  <c:v>33.0445745656922</c:v>
                </c:pt>
                <c:pt idx="46">
                  <c:v>25.9386931701922</c:v>
                </c:pt>
                <c:pt idx="47">
                  <c:v>20.7252269343757</c:v>
                </c:pt>
                <c:pt idx="48">
                  <c:v>13.991979383972</c:v>
                </c:pt>
                <c:pt idx="49">
                  <c:v>10.448096587855</c:v>
                </c:pt>
                <c:pt idx="50">
                  <c:v>7.83667466984971</c:v>
                </c:pt>
                <c:pt idx="51">
                  <c:v>5.73406371009997</c:v>
                </c:pt>
                <c:pt idx="52">
                  <c:v>4.27247490502101</c:v>
                </c:pt>
                <c:pt idx="53">
                  <c:v>3.36762939250147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Test_Initdis!$B$98:$B$98</c:f>
              <c:strCache>
                <c:ptCount val="1"/>
                <c:pt idx="0">
                  <c:v>dN(i) Fitaero</c:v>
                </c:pt>
              </c:strCache>
            </c:strRef>
          </c:tx>
          <c:spPr>
            <a:solidFill>
              <a:srgbClr val="c5000b"/>
            </a:solidFill>
            <a:ln w="28440">
              <a:solidFill>
                <a:srgbClr val="c5000b"/>
              </a:solidFill>
              <a:round/>
            </a:ln>
          </c:spPr>
          <c:marker>
            <c:symbol val="square"/>
            <c:size val="5"/>
            <c:spPr>
              <a:solidFill>
                <a:srgbClr val="c5000b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Test_Initdis!$D$100:$BE$100</c:f>
              <c:numCache>
                <c:formatCode>General</c:formatCode>
                <c:ptCount val="54"/>
                <c:pt idx="0">
                  <c:v>10.4</c:v>
                </c:pt>
                <c:pt idx="1">
                  <c:v>11.1</c:v>
                </c:pt>
                <c:pt idx="2">
                  <c:v>12</c:v>
                </c:pt>
                <c:pt idx="3">
                  <c:v>12.9</c:v>
                </c:pt>
                <c:pt idx="4">
                  <c:v>13.8</c:v>
                </c:pt>
                <c:pt idx="5">
                  <c:v>14.9</c:v>
                </c:pt>
                <c:pt idx="6">
                  <c:v>16</c:v>
                </c:pt>
                <c:pt idx="7">
                  <c:v>17.2</c:v>
                </c:pt>
                <c:pt idx="8">
                  <c:v>18.4</c:v>
                </c:pt>
                <c:pt idx="9">
                  <c:v>19.8</c:v>
                </c:pt>
                <c:pt idx="10">
                  <c:v>21.3</c:v>
                </c:pt>
                <c:pt idx="11">
                  <c:v>22.9</c:v>
                </c:pt>
                <c:pt idx="12">
                  <c:v>24.6</c:v>
                </c:pt>
                <c:pt idx="13">
                  <c:v>26.4</c:v>
                </c:pt>
                <c:pt idx="14">
                  <c:v>28.4</c:v>
                </c:pt>
                <c:pt idx="15">
                  <c:v>30.5</c:v>
                </c:pt>
                <c:pt idx="16">
                  <c:v>32.8</c:v>
                </c:pt>
                <c:pt idx="17">
                  <c:v>35.2</c:v>
                </c:pt>
                <c:pt idx="18">
                  <c:v>37.9</c:v>
                </c:pt>
                <c:pt idx="19">
                  <c:v>40.7</c:v>
                </c:pt>
                <c:pt idx="20">
                  <c:v>43.7</c:v>
                </c:pt>
                <c:pt idx="21">
                  <c:v>47</c:v>
                </c:pt>
                <c:pt idx="22">
                  <c:v>50.5</c:v>
                </c:pt>
                <c:pt idx="23">
                  <c:v>54.2</c:v>
                </c:pt>
                <c:pt idx="24">
                  <c:v>58.3</c:v>
                </c:pt>
                <c:pt idx="25">
                  <c:v>62.6</c:v>
                </c:pt>
                <c:pt idx="26">
                  <c:v>67.3</c:v>
                </c:pt>
                <c:pt idx="27">
                  <c:v>72.3</c:v>
                </c:pt>
                <c:pt idx="28">
                  <c:v>77.7</c:v>
                </c:pt>
                <c:pt idx="29">
                  <c:v>83.5</c:v>
                </c:pt>
                <c:pt idx="30">
                  <c:v>89.8</c:v>
                </c:pt>
                <c:pt idx="31">
                  <c:v>96.5</c:v>
                </c:pt>
                <c:pt idx="32">
                  <c:v>103.7</c:v>
                </c:pt>
                <c:pt idx="33">
                  <c:v>111.4</c:v>
                </c:pt>
                <c:pt idx="34">
                  <c:v>119.7</c:v>
                </c:pt>
                <c:pt idx="35">
                  <c:v>128.6</c:v>
                </c:pt>
                <c:pt idx="36">
                  <c:v>138.2</c:v>
                </c:pt>
                <c:pt idx="37">
                  <c:v>148.6</c:v>
                </c:pt>
                <c:pt idx="38">
                  <c:v>159.6</c:v>
                </c:pt>
                <c:pt idx="39">
                  <c:v>171.5</c:v>
                </c:pt>
                <c:pt idx="40">
                  <c:v>184.3</c:v>
                </c:pt>
                <c:pt idx="41">
                  <c:v>198.1</c:v>
                </c:pt>
                <c:pt idx="42">
                  <c:v>212.9</c:v>
                </c:pt>
                <c:pt idx="43">
                  <c:v>228.8</c:v>
                </c:pt>
                <c:pt idx="44">
                  <c:v>245.8</c:v>
                </c:pt>
                <c:pt idx="45">
                  <c:v>264.2</c:v>
                </c:pt>
                <c:pt idx="46">
                  <c:v>283.9</c:v>
                </c:pt>
                <c:pt idx="47">
                  <c:v>305.1</c:v>
                </c:pt>
                <c:pt idx="48">
                  <c:v>327.8</c:v>
                </c:pt>
                <c:pt idx="49">
                  <c:v>352.3</c:v>
                </c:pt>
                <c:pt idx="50">
                  <c:v>378.6</c:v>
                </c:pt>
                <c:pt idx="51">
                  <c:v>406.8</c:v>
                </c:pt>
                <c:pt idx="52">
                  <c:v>437.1</c:v>
                </c:pt>
                <c:pt idx="53">
                  <c:v>469.8</c:v>
                </c:pt>
              </c:numCache>
            </c:numRef>
          </c:xVal>
          <c:yVal>
            <c:numRef>
              <c:f>Test_Initdis!$D$98:$BE$98</c:f>
              <c:numCache>
                <c:formatCode>General</c:formatCode>
                <c:ptCount val="54"/>
                <c:pt idx="0">
                  <c:v>541.66</c:v>
                </c:pt>
                <c:pt idx="1">
                  <c:v>577.63</c:v>
                </c:pt>
                <c:pt idx="2">
                  <c:v>612.8</c:v>
                </c:pt>
                <c:pt idx="3">
                  <c:v>636.21</c:v>
                </c:pt>
                <c:pt idx="4">
                  <c:v>649.01</c:v>
                </c:pt>
                <c:pt idx="5">
                  <c:v>652.26</c:v>
                </c:pt>
                <c:pt idx="6">
                  <c:v>644.36</c:v>
                </c:pt>
                <c:pt idx="7">
                  <c:v>625.98</c:v>
                </c:pt>
                <c:pt idx="8">
                  <c:v>600.21</c:v>
                </c:pt>
                <c:pt idx="9">
                  <c:v>564.01</c:v>
                </c:pt>
                <c:pt idx="10">
                  <c:v>521.17</c:v>
                </c:pt>
                <c:pt idx="11">
                  <c:v>473.86</c:v>
                </c:pt>
                <c:pt idx="12">
                  <c:v>424.26</c:v>
                </c:pt>
                <c:pt idx="13">
                  <c:v>374.38</c:v>
                </c:pt>
                <c:pt idx="14">
                  <c:v>323.5</c:v>
                </c:pt>
                <c:pt idx="15">
                  <c:v>275.9</c:v>
                </c:pt>
                <c:pt idx="16">
                  <c:v>230.7</c:v>
                </c:pt>
                <c:pt idx="17">
                  <c:v>190.79</c:v>
                </c:pt>
                <c:pt idx="18">
                  <c:v>450.92</c:v>
                </c:pt>
                <c:pt idx="19">
                  <c:v>483.69</c:v>
                </c:pt>
                <c:pt idx="20">
                  <c:v>511.25</c:v>
                </c:pt>
                <c:pt idx="21">
                  <c:v>532.97</c:v>
                </c:pt>
                <c:pt idx="22">
                  <c:v>547.05</c:v>
                </c:pt>
                <c:pt idx="23">
                  <c:v>553.17</c:v>
                </c:pt>
                <c:pt idx="24">
                  <c:v>551.16</c:v>
                </c:pt>
                <c:pt idx="25">
                  <c:v>541.15</c:v>
                </c:pt>
                <c:pt idx="26">
                  <c:v>523.25</c:v>
                </c:pt>
                <c:pt idx="27">
                  <c:v>498.63</c:v>
                </c:pt>
                <c:pt idx="28">
                  <c:v>468.02</c:v>
                </c:pt>
                <c:pt idx="29">
                  <c:v>432.78</c:v>
                </c:pt>
                <c:pt idx="30">
                  <c:v>393.84</c:v>
                </c:pt>
                <c:pt idx="31">
                  <c:v>353.42</c:v>
                </c:pt>
                <c:pt idx="32">
                  <c:v>312.45</c:v>
                </c:pt>
                <c:pt idx="33">
                  <c:v>272.31</c:v>
                </c:pt>
                <c:pt idx="34">
                  <c:v>233.72</c:v>
                </c:pt>
                <c:pt idx="35">
                  <c:v>197.71</c:v>
                </c:pt>
                <c:pt idx="36">
                  <c:v>164.66</c:v>
                </c:pt>
                <c:pt idx="37">
                  <c:v>134.88</c:v>
                </c:pt>
                <c:pt idx="38">
                  <c:v>109.2</c:v>
                </c:pt>
                <c:pt idx="39">
                  <c:v>86.98</c:v>
                </c:pt>
                <c:pt idx="40">
                  <c:v>68.24</c:v>
                </c:pt>
                <c:pt idx="41">
                  <c:v>53.37</c:v>
                </c:pt>
                <c:pt idx="42">
                  <c:v>43.69</c:v>
                </c:pt>
                <c:pt idx="43">
                  <c:v>35.3</c:v>
                </c:pt>
                <c:pt idx="44">
                  <c:v>28.17</c:v>
                </c:pt>
                <c:pt idx="45">
                  <c:v>22.15</c:v>
                </c:pt>
                <c:pt idx="46">
                  <c:v>17.2</c:v>
                </c:pt>
                <c:pt idx="47">
                  <c:v>13.17</c:v>
                </c:pt>
                <c:pt idx="48">
                  <c:v>9.96</c:v>
                </c:pt>
                <c:pt idx="49">
                  <c:v>7.43</c:v>
                </c:pt>
                <c:pt idx="50">
                  <c:v>5.47</c:v>
                </c:pt>
                <c:pt idx="51">
                  <c:v>3.97</c:v>
                </c:pt>
                <c:pt idx="52">
                  <c:v>2.85</c:v>
                </c:pt>
                <c:pt idx="53">
                  <c:v>2.01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Test_Initdis!$B$99:$B$99</c:f>
              <c:strCache>
                <c:ptCount val="1"/>
                <c:pt idx="0">
                  <c:v>dN(i) Fitaero (dens=1)</c:v>
                </c:pt>
              </c:strCache>
            </c:strRef>
          </c:tx>
          <c:spPr>
            <a:solidFill>
              <a:srgbClr val="808080"/>
            </a:solidFill>
            <a:ln w="28800">
              <a:solidFill>
                <a:srgbClr val="808080"/>
              </a:solidFill>
              <a:round/>
            </a:ln>
          </c:spPr>
          <c:marker>
            <c:symbol val="triangle"/>
            <c:size val="8"/>
            <c:spPr>
              <a:solidFill>
                <a:srgbClr val="80808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Test_Initdis!$D$100:$BE$100</c:f>
              <c:numCache>
                <c:formatCode>General</c:formatCode>
                <c:ptCount val="54"/>
                <c:pt idx="0">
                  <c:v>10.4</c:v>
                </c:pt>
                <c:pt idx="1">
                  <c:v>11.1</c:v>
                </c:pt>
                <c:pt idx="2">
                  <c:v>12</c:v>
                </c:pt>
                <c:pt idx="3">
                  <c:v>12.9</c:v>
                </c:pt>
                <c:pt idx="4">
                  <c:v>13.8</c:v>
                </c:pt>
                <c:pt idx="5">
                  <c:v>14.9</c:v>
                </c:pt>
                <c:pt idx="6">
                  <c:v>16</c:v>
                </c:pt>
                <c:pt idx="7">
                  <c:v>17.2</c:v>
                </c:pt>
                <c:pt idx="8">
                  <c:v>18.4</c:v>
                </c:pt>
                <c:pt idx="9">
                  <c:v>19.8</c:v>
                </c:pt>
                <c:pt idx="10">
                  <c:v>21.3</c:v>
                </c:pt>
                <c:pt idx="11">
                  <c:v>22.9</c:v>
                </c:pt>
                <c:pt idx="12">
                  <c:v>24.6</c:v>
                </c:pt>
                <c:pt idx="13">
                  <c:v>26.4</c:v>
                </c:pt>
                <c:pt idx="14">
                  <c:v>28.4</c:v>
                </c:pt>
                <c:pt idx="15">
                  <c:v>30.5</c:v>
                </c:pt>
                <c:pt idx="16">
                  <c:v>32.8</c:v>
                </c:pt>
                <c:pt idx="17">
                  <c:v>35.2</c:v>
                </c:pt>
                <c:pt idx="18">
                  <c:v>37.9</c:v>
                </c:pt>
                <c:pt idx="19">
                  <c:v>40.7</c:v>
                </c:pt>
                <c:pt idx="20">
                  <c:v>43.7</c:v>
                </c:pt>
                <c:pt idx="21">
                  <c:v>47</c:v>
                </c:pt>
                <c:pt idx="22">
                  <c:v>50.5</c:v>
                </c:pt>
                <c:pt idx="23">
                  <c:v>54.2</c:v>
                </c:pt>
                <c:pt idx="24">
                  <c:v>58.3</c:v>
                </c:pt>
                <c:pt idx="25">
                  <c:v>62.6</c:v>
                </c:pt>
                <c:pt idx="26">
                  <c:v>67.3</c:v>
                </c:pt>
                <c:pt idx="27">
                  <c:v>72.3</c:v>
                </c:pt>
                <c:pt idx="28">
                  <c:v>77.7</c:v>
                </c:pt>
                <c:pt idx="29">
                  <c:v>83.5</c:v>
                </c:pt>
                <c:pt idx="30">
                  <c:v>89.8</c:v>
                </c:pt>
                <c:pt idx="31">
                  <c:v>96.5</c:v>
                </c:pt>
                <c:pt idx="32">
                  <c:v>103.7</c:v>
                </c:pt>
                <c:pt idx="33">
                  <c:v>111.4</c:v>
                </c:pt>
                <c:pt idx="34">
                  <c:v>119.7</c:v>
                </c:pt>
                <c:pt idx="35">
                  <c:v>128.6</c:v>
                </c:pt>
                <c:pt idx="36">
                  <c:v>138.2</c:v>
                </c:pt>
                <c:pt idx="37">
                  <c:v>148.6</c:v>
                </c:pt>
                <c:pt idx="38">
                  <c:v>159.6</c:v>
                </c:pt>
                <c:pt idx="39">
                  <c:v>171.5</c:v>
                </c:pt>
                <c:pt idx="40">
                  <c:v>184.3</c:v>
                </c:pt>
                <c:pt idx="41">
                  <c:v>198.1</c:v>
                </c:pt>
                <c:pt idx="42">
                  <c:v>212.9</c:v>
                </c:pt>
                <c:pt idx="43">
                  <c:v>228.8</c:v>
                </c:pt>
                <c:pt idx="44">
                  <c:v>245.8</c:v>
                </c:pt>
                <c:pt idx="45">
                  <c:v>264.2</c:v>
                </c:pt>
                <c:pt idx="46">
                  <c:v>283.9</c:v>
                </c:pt>
                <c:pt idx="47">
                  <c:v>305.1</c:v>
                </c:pt>
                <c:pt idx="48">
                  <c:v>327.8</c:v>
                </c:pt>
                <c:pt idx="49">
                  <c:v>352.3</c:v>
                </c:pt>
                <c:pt idx="50">
                  <c:v>378.6</c:v>
                </c:pt>
                <c:pt idx="51">
                  <c:v>406.8</c:v>
                </c:pt>
                <c:pt idx="52">
                  <c:v>437.1</c:v>
                </c:pt>
                <c:pt idx="53">
                  <c:v>469.8</c:v>
                </c:pt>
              </c:numCache>
            </c:numRef>
          </c:xVal>
          <c:yVal>
            <c:numRef>
              <c:f>Test_Initdis!$D$99:$BE$99</c:f>
              <c:numCache>
                <c:formatCode>General</c:formatCode>
                <c:ptCount val="54"/>
                <c:pt idx="0">
                  <c:v>677.075</c:v>
                </c:pt>
                <c:pt idx="1">
                  <c:v>722.0375</c:v>
                </c:pt>
                <c:pt idx="2">
                  <c:v>766</c:v>
                </c:pt>
                <c:pt idx="3">
                  <c:v>795.2625</c:v>
                </c:pt>
                <c:pt idx="4">
                  <c:v>811.2625</c:v>
                </c:pt>
                <c:pt idx="5">
                  <c:v>815.325</c:v>
                </c:pt>
                <c:pt idx="6">
                  <c:v>805.45</c:v>
                </c:pt>
                <c:pt idx="7">
                  <c:v>782.475</c:v>
                </c:pt>
                <c:pt idx="8">
                  <c:v>750.2625</c:v>
                </c:pt>
                <c:pt idx="9">
                  <c:v>705.0125</c:v>
                </c:pt>
                <c:pt idx="10">
                  <c:v>651.4625</c:v>
                </c:pt>
                <c:pt idx="11">
                  <c:v>592.325</c:v>
                </c:pt>
                <c:pt idx="12">
                  <c:v>530.325</c:v>
                </c:pt>
                <c:pt idx="13">
                  <c:v>467.975</c:v>
                </c:pt>
                <c:pt idx="14">
                  <c:v>404.375</c:v>
                </c:pt>
                <c:pt idx="15">
                  <c:v>344.875</c:v>
                </c:pt>
                <c:pt idx="16">
                  <c:v>288.375</c:v>
                </c:pt>
                <c:pt idx="17">
                  <c:v>238.4875</c:v>
                </c:pt>
                <c:pt idx="18">
                  <c:v>586.196</c:v>
                </c:pt>
                <c:pt idx="19">
                  <c:v>628.797</c:v>
                </c:pt>
                <c:pt idx="20">
                  <c:v>664.625</c:v>
                </c:pt>
                <c:pt idx="21">
                  <c:v>692.861</c:v>
                </c:pt>
                <c:pt idx="22">
                  <c:v>711.165</c:v>
                </c:pt>
                <c:pt idx="23">
                  <c:v>719.121</c:v>
                </c:pt>
                <c:pt idx="24">
                  <c:v>716.508</c:v>
                </c:pt>
                <c:pt idx="25">
                  <c:v>703.495</c:v>
                </c:pt>
                <c:pt idx="26">
                  <c:v>680.225</c:v>
                </c:pt>
                <c:pt idx="27">
                  <c:v>648.219</c:v>
                </c:pt>
                <c:pt idx="28">
                  <c:v>608.426</c:v>
                </c:pt>
                <c:pt idx="29">
                  <c:v>562.614</c:v>
                </c:pt>
                <c:pt idx="30">
                  <c:v>511.992</c:v>
                </c:pt>
                <c:pt idx="31">
                  <c:v>459.446</c:v>
                </c:pt>
                <c:pt idx="32">
                  <c:v>406.185</c:v>
                </c:pt>
                <c:pt idx="33">
                  <c:v>354.003</c:v>
                </c:pt>
                <c:pt idx="34">
                  <c:v>303.836</c:v>
                </c:pt>
                <c:pt idx="35">
                  <c:v>257.023</c:v>
                </c:pt>
                <c:pt idx="36">
                  <c:v>214.058</c:v>
                </c:pt>
                <c:pt idx="37">
                  <c:v>175.344</c:v>
                </c:pt>
                <c:pt idx="38">
                  <c:v>141.96</c:v>
                </c:pt>
                <c:pt idx="39">
                  <c:v>113.074</c:v>
                </c:pt>
                <c:pt idx="40">
                  <c:v>88.712</c:v>
                </c:pt>
                <c:pt idx="41">
                  <c:v>69.381</c:v>
                </c:pt>
                <c:pt idx="42">
                  <c:v>56.797</c:v>
                </c:pt>
                <c:pt idx="43">
                  <c:v>45.89</c:v>
                </c:pt>
                <c:pt idx="44">
                  <c:v>36.621</c:v>
                </c:pt>
                <c:pt idx="45">
                  <c:v>28.795</c:v>
                </c:pt>
                <c:pt idx="46">
                  <c:v>22.36</c:v>
                </c:pt>
                <c:pt idx="47">
                  <c:v>17.121</c:v>
                </c:pt>
                <c:pt idx="48">
                  <c:v>12.948</c:v>
                </c:pt>
                <c:pt idx="49">
                  <c:v>9.659</c:v>
                </c:pt>
                <c:pt idx="50">
                  <c:v>7.111</c:v>
                </c:pt>
                <c:pt idx="51">
                  <c:v>5.161</c:v>
                </c:pt>
                <c:pt idx="52">
                  <c:v>3.705</c:v>
                </c:pt>
                <c:pt idx="53">
                  <c:v>2.613</c:v>
                </c:pt>
              </c:numCache>
            </c:numRef>
          </c:yVal>
          <c:smooth val="0"/>
        </c:ser>
        <c:axId val="61309678"/>
        <c:axId val="60117870"/>
      </c:scatterChart>
      <c:valAx>
        <c:axId val="61309678"/>
        <c:scaling>
          <c:logBase val="10"/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logDp [nm]</a:t>
                </a:r>
              </a:p>
            </c:rich>
          </c:tx>
          <c:layout>
            <c:manualLayout>
              <c:xMode val="edge"/>
              <c:yMode val="edge"/>
              <c:x val="0.602986687625878"/>
              <c:y val="0.921168161862951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0117870"/>
        <c:crosses val="autoZero"/>
        <c:crossBetween val="midCat"/>
      </c:valAx>
      <c:valAx>
        <c:axId val="60117870"/>
        <c:scaling>
          <c:logBase val="10"/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logdN [#/cm^3]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1309678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807236483939863"/>
          <c:y val="0.451739788199697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6.xml"/><Relationship Id="rId2" Type="http://schemas.openxmlformats.org/officeDocument/2006/relationships/chart" Target="../charts/chart37.xml"/><Relationship Id="rId3" Type="http://schemas.openxmlformats.org/officeDocument/2006/relationships/chart" Target="../charts/chart38.xml"/><Relationship Id="rId4" Type="http://schemas.openxmlformats.org/officeDocument/2006/relationships/chart" Target="../charts/chart39.xml"/><Relationship Id="rId5" Type="http://schemas.openxmlformats.org/officeDocument/2006/relationships/chart" Target="../charts/chart4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41</xdr:row>
      <xdr:rowOff>360</xdr:rowOff>
    </xdr:from>
    <xdr:to>
      <xdr:col>6</xdr:col>
      <xdr:colOff>663840</xdr:colOff>
      <xdr:row>57</xdr:row>
      <xdr:rowOff>100800</xdr:rowOff>
    </xdr:to>
    <xdr:graphicFrame>
      <xdr:nvGraphicFramePr>
        <xdr:cNvPr id="0" name="Chart 4"/>
        <xdr:cNvGraphicFramePr/>
      </xdr:nvGraphicFramePr>
      <xdr:xfrm>
        <a:off x="0" y="8253360"/>
        <a:ext cx="5717160" cy="2904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67320</xdr:colOff>
      <xdr:row>57</xdr:row>
      <xdr:rowOff>122040</xdr:rowOff>
    </xdr:from>
    <xdr:to>
      <xdr:col>7</xdr:col>
      <xdr:colOff>67320</xdr:colOff>
      <xdr:row>74</xdr:row>
      <xdr:rowOff>83160</xdr:rowOff>
    </xdr:to>
    <xdr:graphicFrame>
      <xdr:nvGraphicFramePr>
        <xdr:cNvPr id="1" name="Chart 5"/>
        <xdr:cNvGraphicFramePr/>
      </xdr:nvGraphicFramePr>
      <xdr:xfrm>
        <a:off x="67320" y="11179080"/>
        <a:ext cx="5785920" cy="2940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76</xdr:row>
      <xdr:rowOff>27360</xdr:rowOff>
    </xdr:from>
    <xdr:to>
      <xdr:col>7</xdr:col>
      <xdr:colOff>28440</xdr:colOff>
      <xdr:row>93</xdr:row>
      <xdr:rowOff>64080</xdr:rowOff>
    </xdr:to>
    <xdr:graphicFrame>
      <xdr:nvGraphicFramePr>
        <xdr:cNvPr id="2" name="Chart 6"/>
        <xdr:cNvGraphicFramePr/>
      </xdr:nvGraphicFramePr>
      <xdr:xfrm>
        <a:off x="0" y="14414400"/>
        <a:ext cx="5814360" cy="3016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19440</xdr:colOff>
      <xdr:row>102</xdr:row>
      <xdr:rowOff>43560</xdr:rowOff>
    </xdr:from>
    <xdr:to>
      <xdr:col>9</xdr:col>
      <xdr:colOff>59040</xdr:colOff>
      <xdr:row>123</xdr:row>
      <xdr:rowOff>115920</xdr:rowOff>
    </xdr:to>
    <xdr:graphicFrame>
      <xdr:nvGraphicFramePr>
        <xdr:cNvPr id="3" name="Chart 6"/>
        <xdr:cNvGraphicFramePr/>
      </xdr:nvGraphicFramePr>
      <xdr:xfrm>
        <a:off x="19440" y="18987480"/>
        <a:ext cx="7291080" cy="3752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124</xdr:row>
      <xdr:rowOff>54360</xdr:rowOff>
    </xdr:from>
    <xdr:to>
      <xdr:col>9</xdr:col>
      <xdr:colOff>76680</xdr:colOff>
      <xdr:row>145</xdr:row>
      <xdr:rowOff>145800</xdr:rowOff>
    </xdr:to>
    <xdr:graphicFrame>
      <xdr:nvGraphicFramePr>
        <xdr:cNvPr id="4" name="Chart 6"/>
        <xdr:cNvGraphicFramePr/>
      </xdr:nvGraphicFramePr>
      <xdr:xfrm>
        <a:off x="0" y="22853880"/>
        <a:ext cx="7328160" cy="3771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72265625" defaultRowHeight="15" zeroHeight="false" outlineLevelRow="0" outlineLevelCol="0"/>
  <cols>
    <col collapsed="false" customWidth="true" hidden="false" outlineLevel="0" max="2" min="2" style="0" width="11.94"/>
    <col collapsed="false" customWidth="true" hidden="false" outlineLevel="0" max="4" min="4" style="0" width="10.6"/>
  </cols>
  <sheetData>
    <row r="1" customFormat="false" ht="17.3" hidden="false" customHeight="true" outlineLevel="0" collapsed="false">
      <c r="B1" s="1" t="s">
        <v>0</v>
      </c>
      <c r="C1" s="1"/>
      <c r="D1" s="1"/>
    </row>
    <row r="2" customFormat="false" ht="17.3" hidden="false" customHeight="true" outlineLevel="0" collapsed="false"/>
    <row r="3" customFormat="false" ht="17.3" hidden="false" customHeight="true" outlineLevel="0" collapsed="false">
      <c r="B3" s="1" t="s">
        <v>1</v>
      </c>
      <c r="C3" s="2"/>
    </row>
    <row r="4" customFormat="false" ht="17.3" hidden="false" customHeight="true" outlineLevel="0" collapsed="false">
      <c r="B4" s="0" t="s">
        <v>2</v>
      </c>
      <c r="C4" s="0" t="s">
        <v>3</v>
      </c>
      <c r="D4" s="3" t="n">
        <v>525.693494042009</v>
      </c>
      <c r="E4" s="3" t="n">
        <v>652.932869380076</v>
      </c>
      <c r="F4" s="3" t="n">
        <v>715.618226939296</v>
      </c>
      <c r="G4" s="3" t="n">
        <v>708.790836222811</v>
      </c>
      <c r="H4" s="3" t="n">
        <v>664.905286507232</v>
      </c>
      <c r="I4" s="3" t="n">
        <v>635.182739428508</v>
      </c>
      <c r="J4" s="3" t="n">
        <v>607.862157841551</v>
      </c>
      <c r="K4" s="3" t="n">
        <v>626.611988345819</v>
      </c>
      <c r="L4" s="3" t="n">
        <v>796.247155746377</v>
      </c>
      <c r="M4" s="3" t="n">
        <v>792.82374779818</v>
      </c>
      <c r="N4" s="3" t="n">
        <v>710.200339376965</v>
      </c>
      <c r="O4" s="3" t="n">
        <v>660.782695119878</v>
      </c>
      <c r="P4" s="3" t="n">
        <v>640.835560877071</v>
      </c>
      <c r="Q4" s="3" t="n">
        <v>578.910091787022</v>
      </c>
      <c r="R4" s="3" t="n">
        <v>542.262350746067</v>
      </c>
      <c r="S4" s="3" t="n">
        <v>525.438150187442</v>
      </c>
      <c r="T4" s="3" t="n">
        <v>539.910461957901</v>
      </c>
      <c r="U4" s="3" t="n">
        <v>561.046691807722</v>
      </c>
      <c r="V4" s="3" t="n">
        <v>564.35634672652</v>
      </c>
      <c r="W4" s="3" t="n">
        <v>592.318412654218</v>
      </c>
      <c r="X4" s="3" t="n">
        <v>619.902142675285</v>
      </c>
      <c r="Y4" s="3" t="n">
        <v>648.953116200058</v>
      </c>
      <c r="Z4" s="3" t="n">
        <v>691.681122728953</v>
      </c>
      <c r="AA4" s="3" t="n">
        <v>695.561396639587</v>
      </c>
      <c r="AB4" s="3" t="n">
        <v>676.139892021799</v>
      </c>
      <c r="AC4" s="3" t="n">
        <v>658.318402728287</v>
      </c>
      <c r="AD4" s="3" t="n">
        <v>655.589257212674</v>
      </c>
      <c r="AE4" s="3" t="n">
        <v>641.058893787085</v>
      </c>
      <c r="AF4" s="3" t="n">
        <v>624.781872068927</v>
      </c>
      <c r="AG4" s="3" t="n">
        <v>579.412152859297</v>
      </c>
      <c r="AH4" s="3" t="n">
        <v>526.442922432224</v>
      </c>
      <c r="AI4" s="3" t="n">
        <v>455.491548145149</v>
      </c>
      <c r="AJ4" s="3" t="n">
        <v>384.571955470685</v>
      </c>
      <c r="AK4" s="3" t="n">
        <v>325.824979460309</v>
      </c>
      <c r="AL4" s="3" t="n">
        <v>279.867488619622</v>
      </c>
      <c r="AM4" s="3" t="n">
        <v>232.348668866477</v>
      </c>
      <c r="AN4" s="3" t="n">
        <v>188.745198190073</v>
      </c>
      <c r="AO4" s="3" t="n">
        <v>158.390614233429</v>
      </c>
      <c r="AP4" s="3" t="n">
        <v>131.290538897508</v>
      </c>
      <c r="AQ4" s="3" t="n">
        <v>110.232084054637</v>
      </c>
      <c r="AR4" s="3" t="n">
        <v>88.6839908399312</v>
      </c>
      <c r="AS4" s="3" t="n">
        <v>76.2965180641972</v>
      </c>
      <c r="AT4" s="3" t="n">
        <v>63.2112296205677</v>
      </c>
      <c r="AU4" s="3" t="n">
        <v>52.714619449158</v>
      </c>
      <c r="AV4" s="3" t="n">
        <v>42.7530935415718</v>
      </c>
      <c r="AW4" s="3" t="n">
        <v>33.0445745656922</v>
      </c>
      <c r="AX4" s="3" t="n">
        <v>25.9386931701922</v>
      </c>
      <c r="AY4" s="3" t="n">
        <v>20.7252269343757</v>
      </c>
      <c r="AZ4" s="3" t="n">
        <v>13.991979383972</v>
      </c>
      <c r="BA4" s="3" t="n">
        <v>10.448096587855</v>
      </c>
      <c r="BB4" s="3" t="n">
        <v>7.83667466984971</v>
      </c>
      <c r="BC4" s="3" t="n">
        <v>5.73406371009997</v>
      </c>
      <c r="BD4" s="3" t="n">
        <v>4.27247490502101</v>
      </c>
      <c r="BE4" s="3" t="n">
        <v>3.36762939250147</v>
      </c>
    </row>
    <row r="5" customFormat="false" ht="17.3" hidden="false" customHeight="true" outlineLevel="0" collapsed="false">
      <c r="B5" s="4" t="s">
        <v>4</v>
      </c>
      <c r="C5" s="0" t="s">
        <v>5</v>
      </c>
      <c r="D5" s="0" t="n">
        <v>10.4</v>
      </c>
      <c r="E5" s="0" t="n">
        <v>11.1</v>
      </c>
      <c r="F5" s="0" t="n">
        <v>12</v>
      </c>
      <c r="G5" s="0" t="n">
        <v>12.9</v>
      </c>
      <c r="H5" s="0" t="n">
        <v>13.8</v>
      </c>
      <c r="I5" s="0" t="n">
        <v>14.9</v>
      </c>
      <c r="J5" s="0" t="n">
        <v>16</v>
      </c>
      <c r="K5" s="0" t="n">
        <v>17.2</v>
      </c>
      <c r="L5" s="0" t="n">
        <v>18.4</v>
      </c>
      <c r="M5" s="0" t="n">
        <v>19.8</v>
      </c>
      <c r="N5" s="0" t="n">
        <v>21.3</v>
      </c>
      <c r="O5" s="0" t="n">
        <v>22.9</v>
      </c>
      <c r="P5" s="0" t="n">
        <v>24.6</v>
      </c>
      <c r="Q5" s="0" t="n">
        <v>26.4</v>
      </c>
      <c r="R5" s="0" t="n">
        <v>28.4</v>
      </c>
      <c r="S5" s="0" t="n">
        <v>30.5</v>
      </c>
      <c r="T5" s="0" t="n">
        <v>32.8</v>
      </c>
      <c r="U5" s="0" t="n">
        <v>35.2</v>
      </c>
      <c r="V5" s="0" t="n">
        <v>37.9</v>
      </c>
      <c r="W5" s="0" t="n">
        <v>40.7</v>
      </c>
      <c r="X5" s="0" t="n">
        <v>43.7</v>
      </c>
      <c r="Y5" s="0" t="n">
        <v>47</v>
      </c>
      <c r="Z5" s="0" t="n">
        <v>50.5</v>
      </c>
      <c r="AA5" s="0" t="n">
        <v>54.2</v>
      </c>
      <c r="AB5" s="0" t="n">
        <v>58.3</v>
      </c>
      <c r="AC5" s="0" t="n">
        <v>62.6</v>
      </c>
      <c r="AD5" s="0" t="n">
        <v>67.3</v>
      </c>
      <c r="AE5" s="0" t="n">
        <v>72.3</v>
      </c>
      <c r="AF5" s="0" t="n">
        <v>77.7</v>
      </c>
      <c r="AG5" s="0" t="n">
        <v>83.5</v>
      </c>
      <c r="AH5" s="0" t="n">
        <v>89.8</v>
      </c>
      <c r="AI5" s="0" t="n">
        <v>96.5</v>
      </c>
      <c r="AJ5" s="0" t="n">
        <v>103.7</v>
      </c>
      <c r="AK5" s="0" t="n">
        <v>111.4</v>
      </c>
      <c r="AL5" s="0" t="n">
        <v>119.7</v>
      </c>
      <c r="AM5" s="0" t="n">
        <v>128.6</v>
      </c>
      <c r="AN5" s="0" t="n">
        <v>138.2</v>
      </c>
      <c r="AO5" s="0" t="n">
        <v>148.6</v>
      </c>
      <c r="AP5" s="0" t="n">
        <v>159.6</v>
      </c>
      <c r="AQ5" s="0" t="n">
        <v>171.5</v>
      </c>
      <c r="AR5" s="0" t="n">
        <v>184.3</v>
      </c>
      <c r="AS5" s="0" t="n">
        <v>198.1</v>
      </c>
      <c r="AT5" s="0" t="n">
        <v>212.9</v>
      </c>
      <c r="AU5" s="0" t="n">
        <v>228.8</v>
      </c>
      <c r="AV5" s="0" t="n">
        <v>245.8</v>
      </c>
      <c r="AW5" s="0" t="n">
        <v>264.2</v>
      </c>
      <c r="AX5" s="0" t="n">
        <v>283.9</v>
      </c>
      <c r="AY5" s="0" t="n">
        <v>305.1</v>
      </c>
      <c r="AZ5" s="0" t="n">
        <v>327.8</v>
      </c>
      <c r="BA5" s="0" t="n">
        <v>352.3</v>
      </c>
      <c r="BB5" s="0" t="n">
        <v>378.6</v>
      </c>
      <c r="BC5" s="0" t="n">
        <v>406.8</v>
      </c>
      <c r="BD5" s="0" t="n">
        <v>437.1</v>
      </c>
      <c r="BE5" s="0" t="n">
        <v>469.8</v>
      </c>
    </row>
    <row r="6" customFormat="false" ht="17.3" hidden="false" customHeight="true" outlineLevel="0" collapsed="false">
      <c r="B6" s="4" t="s">
        <v>6</v>
      </c>
      <c r="D6" s="5" t="n">
        <f aca="false">E6</f>
        <v>0.0338582672609674</v>
      </c>
      <c r="E6" s="5" t="n">
        <f aca="false">LOG10(F5/E5)</f>
        <v>0.0338582672609674</v>
      </c>
      <c r="F6" s="5" t="n">
        <f aca="false">LOG10(G5/F5)</f>
        <v>0.0314084642516241</v>
      </c>
      <c r="G6" s="5" t="n">
        <f aca="false">LOG10(H5/G5)</f>
        <v>0.0292893761019876</v>
      </c>
      <c r="H6" s="5" t="n">
        <f aca="false">LOG10(I5/H5)</f>
        <v>0.0333071820110375</v>
      </c>
      <c r="I6" s="5" t="n">
        <f aca="false">LOG10(J5/I5)</f>
        <v>0.0309337142436507</v>
      </c>
      <c r="J6" s="5" t="n">
        <f aca="false">LOG10(K5/J5)</f>
        <v>0.0314084642516241</v>
      </c>
      <c r="K6" s="5" t="n">
        <f aca="false">LOG10(L5/K5)</f>
        <v>0.0292893761019875</v>
      </c>
      <c r="L6" s="5" t="n">
        <f aca="false">LOG10(M5/L5)</f>
        <v>0.0318473672519947</v>
      </c>
      <c r="M6" s="5" t="n">
        <f aca="false">LOG10(N5/M5)</f>
        <v>0.0317144131772066</v>
      </c>
      <c r="N6" s="5" t="n">
        <f aca="false">LOG10(O5/N5)</f>
        <v>0.0314558789011503</v>
      </c>
      <c r="O6" s="5" t="n">
        <f aca="false">LOG10(P5/O5)</f>
        <v>0.0310996247634912</v>
      </c>
      <c r="P6" s="5" t="n">
        <f aca="false">LOG10(Q5/P5)</f>
        <v>0.0306688197664519</v>
      </c>
      <c r="Q6" s="5" t="n">
        <f aca="false">LOG10(R5/Q5)</f>
        <v>0.0317144131772066</v>
      </c>
      <c r="R6" s="5" t="n">
        <f aca="false">LOG10(S5/R5)</f>
        <v>0.0309814992997482</v>
      </c>
      <c r="S6" s="5" t="n">
        <f aca="false">LOG10(T5/S5)</f>
        <v>0.0315740043648932</v>
      </c>
      <c r="T6" s="5" t="n">
        <f aca="false">LOG10(U5/T5)</f>
        <v>0.0306688197664521</v>
      </c>
      <c r="U6" s="5" t="n">
        <f aca="false">LOG10(V5/U5)</f>
        <v>0.0320965464899413</v>
      </c>
      <c r="V6" s="5" t="n">
        <f aca="false">LOG10(W5/V5)</f>
        <v>0.0309551992571478</v>
      </c>
      <c r="W6" s="5" t="n">
        <f aca="false">LOG10(X5/W5)</f>
        <v>0.0308870277452018</v>
      </c>
      <c r="X6" s="5" t="n">
        <f aca="false">LOG10(Y5/X5)</f>
        <v>0.0316164209652956</v>
      </c>
      <c r="Y6" s="5" t="n">
        <f aca="false">LOG10(Z5/Y5)</f>
        <v>0.0311935201829439</v>
      </c>
      <c r="Z6" s="5" t="n">
        <f aca="false">LOG10(AA5/Z5)</f>
        <v>0.0307079084197256</v>
      </c>
      <c r="AA6" s="5" t="n">
        <f aca="false">LOG10(AB5/AA5)</f>
        <v>0.0316692682206271</v>
      </c>
      <c r="AB6" s="5" t="n">
        <f aca="false">LOG10(AC5/AB5)</f>
        <v>0.0309057784514156</v>
      </c>
      <c r="AC6" s="5" t="n">
        <f aca="false">LOG10(AD5/AC5)</f>
        <v>0.0314407310135471</v>
      </c>
      <c r="AD6" s="5" t="n">
        <f aca="false">LOG10(AE5/AD5)</f>
        <v>0.031123233070554</v>
      </c>
      <c r="AE6" s="5" t="n">
        <f aca="false">LOG10(AF5/AE5)</f>
        <v>0.0312827215063835</v>
      </c>
      <c r="AF6" s="5" t="n">
        <f aca="false">LOG10(AG5/AF5)</f>
        <v>0.0312654566826878</v>
      </c>
      <c r="AG6" s="5" t="n">
        <f aca="false">LOG10(AH5/AG5)</f>
        <v>0.0315898611837023</v>
      </c>
      <c r="AH6" s="5" t="n">
        <f aca="false">LOG10(AI5/AH5)</f>
        <v>0.0312509766764882</v>
      </c>
      <c r="AI6" s="5" t="n">
        <f aca="false">LOG10(AJ5/AI5)</f>
        <v>0.0312514430452484</v>
      </c>
      <c r="AJ6" s="5" t="n">
        <f aca="false">LOG10(AK5/AJ5)</f>
        <v>0.0311064344486691</v>
      </c>
      <c r="AK6" s="5" t="n">
        <f aca="false">LOG10(AL5/AK5)</f>
        <v>0.0312089595687005</v>
      </c>
      <c r="AL6" s="5" t="n">
        <f aca="false">LOG10(AM5/AL5)</f>
        <v>0.0311468181817925</v>
      </c>
      <c r="AM6" s="5" t="n">
        <f aca="false">LOG10(AN5/AM5)</f>
        <v>0.0312670744499763</v>
      </c>
      <c r="AN6" s="5" t="n">
        <f aca="false">LOG10(AO5/AN5)</f>
        <v>0.0315107663863769</v>
      </c>
      <c r="AO6" s="5" t="n">
        <f aca="false">LOG10(AP5/AO5)</f>
        <v>0.0310140775901541</v>
      </c>
      <c r="AP6" s="5" t="n">
        <f aca="false">LOG10(AQ5/AP5)</f>
        <v>0.0312312373640787</v>
      </c>
      <c r="AQ6" s="5" t="n">
        <f aca="false">LOG10(AR5/AQ5)</f>
        <v>0.0312612108402846</v>
      </c>
      <c r="AR6" s="5" t="n">
        <f aca="false">LOG10(AS5/AR5)</f>
        <v>0.0313591403194732</v>
      </c>
      <c r="AS6" s="5" t="n">
        <f aca="false">LOG10(AT5/AS5)</f>
        <v>0.0312911858997755</v>
      </c>
      <c r="AT6" s="5" t="n">
        <f aca="false">LOG10(AU5/AT5)</f>
        <v>0.031280358682664</v>
      </c>
      <c r="AU6" s="5" t="n">
        <f aca="false">LOG10(AV5/AU5)</f>
        <v>0.0311258584294487</v>
      </c>
      <c r="AV6" s="5" t="n">
        <f aca="false">LOG10(AW5/AV5)</f>
        <v>0.0313509347280731</v>
      </c>
      <c r="AW6" s="5" t="n">
        <f aca="false">LOG10(AX5/AW5)</f>
        <v>0.0312325792473488</v>
      </c>
      <c r="AX6" s="5" t="n">
        <f aca="false">LOG10(AY5/AX5)</f>
        <v>0.0312768151165499</v>
      </c>
      <c r="AY6" s="5" t="n">
        <f aca="false">LOG10(AZ5/AY5)</f>
        <v>0.0311667415920732</v>
      </c>
      <c r="AZ6" s="5" t="n">
        <f aca="false">LOG10(BA5/AZ5)</f>
        <v>0.0313036939467623</v>
      </c>
      <c r="BA6" s="5" t="n">
        <f aca="false">LOG10(BB5/BA5)</f>
        <v>0.0312679664465354</v>
      </c>
      <c r="BB6" s="5" t="n">
        <f aca="false">LOG10(BC5/BB5)</f>
        <v>0.031200334622929</v>
      </c>
      <c r="BC6" s="5" t="n">
        <f aca="false">LOG10(BD5/BC5)</f>
        <v>0.0311998622389456</v>
      </c>
      <c r="BD6" s="5" t="n">
        <f aca="false">LOG10(BE5/BD5)</f>
        <v>0.0313322059519345</v>
      </c>
      <c r="BE6" s="5" t="n">
        <f aca="false">BD6</f>
        <v>0.0313322059519345</v>
      </c>
    </row>
    <row r="7" customFormat="false" ht="17.3" hidden="false" customHeight="true" outlineLevel="0" collapsed="false">
      <c r="B7" s="4"/>
    </row>
    <row r="8" customFormat="false" ht="17.3" hidden="false" customHeight="true" outlineLevel="0" collapsed="false">
      <c r="B8" s="4"/>
    </row>
    <row r="9" customFormat="false" ht="17.3" hidden="false" customHeight="true" outlineLevel="0" collapsed="false">
      <c r="B9" s="4" t="s">
        <v>7</v>
      </c>
    </row>
    <row r="10" customFormat="false" ht="17.3" hidden="false" customHeight="true" outlineLevel="0" collapsed="false">
      <c r="B10" s="4"/>
      <c r="C10" s="0" t="s">
        <v>8</v>
      </c>
      <c r="D10" s="0" t="s">
        <v>9</v>
      </c>
    </row>
    <row r="11" customFormat="false" ht="17.3" hidden="false" customHeight="true" outlineLevel="0" collapsed="false">
      <c r="B11" s="4" t="s">
        <v>10</v>
      </c>
      <c r="C11" s="0" t="n">
        <v>10</v>
      </c>
      <c r="D11" s="0" t="n">
        <v>50</v>
      </c>
      <c r="E11" s="0" t="s">
        <v>5</v>
      </c>
    </row>
    <row r="12" customFormat="false" ht="17.3" hidden="false" customHeight="true" outlineLevel="0" collapsed="false">
      <c r="B12" s="4" t="s">
        <v>11</v>
      </c>
      <c r="C12" s="0" t="n">
        <v>50</v>
      </c>
      <c r="D12" s="0" t="n">
        <v>100</v>
      </c>
      <c r="E12" s="0" t="s">
        <v>5</v>
      </c>
    </row>
    <row r="13" customFormat="false" ht="17.3" hidden="false" customHeight="true" outlineLevel="0" collapsed="false">
      <c r="B13" s="4" t="s">
        <v>12</v>
      </c>
      <c r="C13" s="0" t="n">
        <v>100</v>
      </c>
      <c r="D13" s="0" t="n">
        <v>1000</v>
      </c>
      <c r="E13" s="0" t="s">
        <v>5</v>
      </c>
    </row>
    <row r="14" customFormat="false" ht="17.3" hidden="false" customHeight="true" outlineLevel="0" collapsed="false"/>
    <row r="15" customFormat="false" ht="17.3" hidden="false" customHeight="true" outlineLevel="0" collapsed="false">
      <c r="B15" s="4" t="s">
        <v>13</v>
      </c>
      <c r="F15" s="6" t="s">
        <v>14</v>
      </c>
      <c r="G15" s="6"/>
      <c r="H15" s="6" t="n">
        <v>11280</v>
      </c>
      <c r="I15" s="6" t="s">
        <v>15</v>
      </c>
    </row>
    <row r="16" customFormat="false" ht="17.3" hidden="false" customHeight="true" outlineLevel="0" collapsed="false">
      <c r="B16" s="4"/>
      <c r="C16" s="0" t="s">
        <v>16</v>
      </c>
      <c r="D16" s="6" t="s">
        <v>17</v>
      </c>
      <c r="F16" s="6"/>
      <c r="G16" s="6"/>
      <c r="H16" s="6"/>
      <c r="I16" s="6"/>
    </row>
    <row r="17" customFormat="false" ht="17.3" hidden="false" customHeight="true" outlineLevel="0" collapsed="false">
      <c r="C17" s="0" t="s">
        <v>18</v>
      </c>
      <c r="D17" s="6" t="s">
        <v>15</v>
      </c>
    </row>
    <row r="18" customFormat="false" ht="17.3" hidden="false" customHeight="true" outlineLevel="0" collapsed="false">
      <c r="B18" s="4" t="s">
        <v>10</v>
      </c>
      <c r="C18" s="4" t="n">
        <v>2.5</v>
      </c>
      <c r="D18" s="7" t="n">
        <f aca="false">C18*0.01*$H$15</f>
        <v>282</v>
      </c>
    </row>
    <row r="19" customFormat="false" ht="17.3" hidden="false" customHeight="true" outlineLevel="0" collapsed="false">
      <c r="B19" s="4" t="s">
        <v>11</v>
      </c>
      <c r="C19" s="3" t="n">
        <v>30</v>
      </c>
      <c r="D19" s="7" t="n">
        <f aca="false">C19*0.01*$H$15</f>
        <v>3384</v>
      </c>
    </row>
    <row r="20" customFormat="false" ht="17.3" hidden="false" customHeight="true" outlineLevel="0" collapsed="false">
      <c r="B20" s="4" t="s">
        <v>12</v>
      </c>
      <c r="C20" s="4" t="n">
        <v>67.5</v>
      </c>
      <c r="D20" s="7" t="n">
        <f aca="false">C20*0.01*$H$15</f>
        <v>7614</v>
      </c>
    </row>
    <row r="21" customFormat="false" ht="17.3" hidden="false" customHeight="true" outlineLevel="0" collapsed="false">
      <c r="C21" s="3"/>
      <c r="D21" s="3"/>
    </row>
    <row r="22" customFormat="false" ht="17.3" hidden="false" customHeight="true" outlineLevel="0" collapsed="false">
      <c r="B22" s="4" t="s">
        <v>19</v>
      </c>
      <c r="C22" s="0" t="s">
        <v>20</v>
      </c>
    </row>
    <row r="23" customFormat="false" ht="17.3" hidden="false" customHeight="true" outlineLevel="0" collapsed="false"/>
    <row r="24" customFormat="false" ht="17.3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5.68"/>
  </cols>
  <sheetData>
    <row r="1" s="8" customFormat="true" ht="17.3" hidden="false" customHeight="true" outlineLevel="0" collapsed="false">
      <c r="A1" s="8" t="s">
        <v>21</v>
      </c>
    </row>
    <row r="2" s="8" customFormat="true" ht="17.3" hidden="false" customHeight="true" outlineLevel="0" collapsed="false">
      <c r="A2" s="8" t="s">
        <v>22</v>
      </c>
    </row>
    <row r="3" s="8" customFormat="true" ht="17.3" hidden="false" customHeight="true" outlineLevel="0" collapsed="false">
      <c r="A3" s="8" t="s">
        <v>23</v>
      </c>
      <c r="D3" s="8" t="s">
        <v>24</v>
      </c>
    </row>
    <row r="4" s="8" customFormat="true" ht="17.3" hidden="false" customHeight="true" outlineLevel="0" collapsed="false">
      <c r="A4" s="8" t="s">
        <v>25</v>
      </c>
      <c r="D4" s="8" t="s">
        <v>26</v>
      </c>
    </row>
    <row r="5" s="8" customFormat="true" ht="17.3" hidden="false" customHeight="true" outlineLevel="0" collapsed="false"/>
    <row r="6" s="8" customFormat="true" ht="17.3" hidden="false" customHeight="true" outlineLevel="0" collapsed="false">
      <c r="A6" s="8" t="s">
        <v>27</v>
      </c>
    </row>
    <row r="7" s="8" customFormat="true" ht="17.3" hidden="false" customHeight="true" outlineLevel="0" collapsed="false">
      <c r="A7" s="8" t="s">
        <v>28</v>
      </c>
    </row>
    <row r="8" s="8" customFormat="true" ht="17.3" hidden="false" customHeight="true" outlineLevel="0" collapsed="false">
      <c r="A8" s="8" t="s">
        <v>29</v>
      </c>
    </row>
    <row r="9" s="8" customFormat="true" ht="17.3" hidden="false" customHeight="true" outlineLevel="0" collapsed="false">
      <c r="A9" s="8" t="s">
        <v>30</v>
      </c>
    </row>
    <row r="10" s="8" customFormat="true" ht="17.3" hidden="false" customHeight="true" outlineLevel="0" collapsed="false">
      <c r="A10" s="8" t="s">
        <v>31</v>
      </c>
    </row>
    <row r="11" s="8" customFormat="true" ht="17.3" hidden="false" customHeight="true" outlineLevel="0" collapsed="false">
      <c r="A11" s="8" t="s">
        <v>32</v>
      </c>
    </row>
    <row r="12" s="8" customFormat="true" ht="17.3" hidden="false" customHeight="true" outlineLevel="0" collapsed="false">
      <c r="A12" s="8" t="s">
        <v>33</v>
      </c>
      <c r="B12" s="0"/>
      <c r="F12" s="8" t="s">
        <v>34</v>
      </c>
    </row>
    <row r="13" s="8" customFormat="true" ht="17.3" hidden="false" customHeight="true" outlineLevel="0" collapsed="false">
      <c r="A13" s="8" t="s">
        <v>35</v>
      </c>
      <c r="B13" s="0"/>
      <c r="C13" s="0"/>
      <c r="F13" s="8" t="s">
        <v>36</v>
      </c>
      <c r="H13" s="8" t="s">
        <v>37</v>
      </c>
    </row>
    <row r="14" s="8" customFormat="true" ht="17.3" hidden="false" customHeight="true" outlineLevel="0" collapsed="false">
      <c r="A14" s="8" t="s">
        <v>38</v>
      </c>
      <c r="B14" s="0"/>
      <c r="F14" s="8" t="s">
        <v>39</v>
      </c>
    </row>
    <row r="15" s="8" customFormat="true" ht="17.3" hidden="false" customHeight="true" outlineLevel="0" collapsed="false">
      <c r="A15" s="8" t="s">
        <v>40</v>
      </c>
    </row>
    <row r="16" s="8" customFormat="true" ht="17.3" hidden="false" customHeight="true" outlineLevel="0" collapsed="false"/>
    <row r="17" s="8" customFormat="true" ht="17.3" hidden="false" customHeight="true" outlineLevel="0" collapsed="false"/>
    <row r="18" s="8" customFormat="true" ht="17.3" hidden="false" customHeight="true" outlineLevel="0" collapsed="false">
      <c r="A18" s="8" t="s">
        <v>41</v>
      </c>
      <c r="B18" s="8" t="s">
        <v>42</v>
      </c>
      <c r="C18" s="8" t="s">
        <v>43</v>
      </c>
    </row>
    <row r="19" s="8" customFormat="true" ht="17.3" hidden="false" customHeight="true" outlineLevel="0" collapsed="false"/>
    <row r="20" s="8" customFormat="true" ht="17.3" hidden="false" customHeight="true" outlineLevel="0" collapsed="false">
      <c r="A20" s="8" t="s">
        <v>44</v>
      </c>
    </row>
    <row r="21" s="8" customFormat="true" ht="17.3" hidden="false" customHeight="true" outlineLevel="0" collapsed="false">
      <c r="A21" s="8" t="s">
        <v>45</v>
      </c>
    </row>
    <row r="22" s="8" customFormat="true" ht="17.3" hidden="false" customHeight="true" outlineLevel="0" collapsed="false">
      <c r="A22" s="8" t="s">
        <v>46</v>
      </c>
    </row>
    <row r="23" s="8" customFormat="true" ht="17.3" hidden="false" customHeight="true" outlineLevel="0" collapsed="false">
      <c r="A23" s="8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8.72265625" defaultRowHeight="13.8" zeroHeight="false" outlineLevelRow="0" outlineLevelCol="0"/>
  <cols>
    <col collapsed="false" customWidth="true" hidden="false" outlineLevel="0" max="2" min="2" style="0" width="22.16"/>
    <col collapsed="false" customWidth="true" hidden="false" outlineLevel="0" max="3" min="3" style="0" width="9.59"/>
    <col collapsed="false" customWidth="true" hidden="false" outlineLevel="0" max="11" min="4" style="0" width="10.39"/>
    <col collapsed="false" customWidth="true" hidden="false" outlineLevel="0" max="15" min="12" style="0" width="9.32"/>
    <col collapsed="false" customWidth="true" hidden="false" outlineLevel="0" max="16" min="16" style="0" width="12.56"/>
    <col collapsed="false" customWidth="true" hidden="false" outlineLevel="0" max="25" min="17" style="0" width="9.32"/>
  </cols>
  <sheetData>
    <row r="1" customFormat="false" ht="15.85" hidden="false" customHeight="true" outlineLevel="0" collapsed="false"/>
    <row r="2" customFormat="false" ht="15.85" hidden="false" customHeight="true" outlineLevel="0" collapsed="false">
      <c r="B2" s="1" t="s">
        <v>48</v>
      </c>
    </row>
    <row r="3" customFormat="false" ht="15.85" hidden="false" customHeight="true" outlineLevel="0" collapsed="false">
      <c r="B3" s="0" t="s">
        <v>49</v>
      </c>
      <c r="C3" s="0" t="s">
        <v>3</v>
      </c>
      <c r="D3" s="3" t="n">
        <v>525.693494042009</v>
      </c>
      <c r="E3" s="3" t="n">
        <v>652.932869380076</v>
      </c>
      <c r="F3" s="3" t="n">
        <v>715.618226939296</v>
      </c>
      <c r="G3" s="3" t="n">
        <v>708.790836222811</v>
      </c>
      <c r="H3" s="3" t="n">
        <v>664.905286507232</v>
      </c>
      <c r="I3" s="3" t="n">
        <v>635.182739428508</v>
      </c>
      <c r="J3" s="3" t="n">
        <v>607.862157841551</v>
      </c>
      <c r="K3" s="3" t="n">
        <v>626.611988345819</v>
      </c>
      <c r="L3" s="3" t="n">
        <v>796.247155746377</v>
      </c>
      <c r="M3" s="3" t="n">
        <v>792.82374779818</v>
      </c>
      <c r="N3" s="3" t="n">
        <v>710.200339376965</v>
      </c>
      <c r="O3" s="3" t="n">
        <v>660.782695119878</v>
      </c>
      <c r="P3" s="3" t="n">
        <v>640.835560877071</v>
      </c>
      <c r="Q3" s="3" t="n">
        <v>578.910091787022</v>
      </c>
      <c r="R3" s="3" t="n">
        <v>542.262350746067</v>
      </c>
      <c r="S3" s="3" t="n">
        <v>525.438150187442</v>
      </c>
      <c r="T3" s="3" t="n">
        <v>539.910461957901</v>
      </c>
      <c r="U3" s="3" t="n">
        <v>561.046691807722</v>
      </c>
    </row>
    <row r="4" customFormat="false" ht="15.85" hidden="false" customHeight="true" outlineLevel="0" collapsed="false">
      <c r="B4" s="0" t="s">
        <v>50</v>
      </c>
      <c r="C4" s="0" t="s">
        <v>3</v>
      </c>
      <c r="D4" s="0" t="n">
        <v>541.66</v>
      </c>
      <c r="E4" s="0" t="n">
        <v>577.63</v>
      </c>
      <c r="F4" s="0" t="n">
        <v>612.8</v>
      </c>
      <c r="G4" s="0" t="n">
        <v>636.21</v>
      </c>
      <c r="H4" s="0" t="n">
        <v>649.01</v>
      </c>
      <c r="I4" s="0" t="n">
        <v>652.26</v>
      </c>
      <c r="J4" s="0" t="n">
        <v>644.36</v>
      </c>
      <c r="K4" s="0" t="n">
        <v>625.98</v>
      </c>
      <c r="L4" s="0" t="n">
        <v>600.21</v>
      </c>
      <c r="M4" s="0" t="n">
        <v>564.01</v>
      </c>
      <c r="N4" s="0" t="n">
        <v>521.17</v>
      </c>
      <c r="O4" s="0" t="n">
        <v>473.86</v>
      </c>
      <c r="P4" s="0" t="n">
        <v>424.26</v>
      </c>
      <c r="Q4" s="0" t="n">
        <v>374.38</v>
      </c>
      <c r="R4" s="0" t="n">
        <v>323.5</v>
      </c>
      <c r="S4" s="0" t="n">
        <v>275.9</v>
      </c>
      <c r="T4" s="0" t="n">
        <v>230.7</v>
      </c>
      <c r="U4" s="0" t="n">
        <v>190.79</v>
      </c>
    </row>
    <row r="5" customFormat="false" ht="15.85" hidden="false" customHeight="true" outlineLevel="0" collapsed="false">
      <c r="B5" s="4" t="s">
        <v>4</v>
      </c>
      <c r="C5" s="0" t="s">
        <v>5</v>
      </c>
      <c r="D5" s="0" t="n">
        <v>10.4</v>
      </c>
      <c r="E5" s="0" t="n">
        <v>11.1</v>
      </c>
      <c r="F5" s="9" t="n">
        <v>12</v>
      </c>
      <c r="G5" s="0" t="n">
        <v>12.9</v>
      </c>
      <c r="H5" s="0" t="n">
        <v>13.8</v>
      </c>
      <c r="I5" s="0" t="n">
        <v>14.9</v>
      </c>
      <c r="J5" s="9" t="n">
        <v>16</v>
      </c>
      <c r="K5" s="0" t="n">
        <v>17.2</v>
      </c>
      <c r="L5" s="0" t="n">
        <v>18.4</v>
      </c>
      <c r="M5" s="0" t="n">
        <v>19.8</v>
      </c>
      <c r="N5" s="0" t="n">
        <v>21.3</v>
      </c>
      <c r="O5" s="0" t="n">
        <v>22.9</v>
      </c>
      <c r="P5" s="0" t="n">
        <v>24.6</v>
      </c>
      <c r="Q5" s="0" t="n">
        <v>26.4</v>
      </c>
      <c r="R5" s="0" t="n">
        <v>28.4</v>
      </c>
      <c r="S5" s="0" t="n">
        <v>30.5</v>
      </c>
      <c r="T5" s="0" t="n">
        <v>32.8</v>
      </c>
      <c r="U5" s="0" t="n">
        <v>35.2</v>
      </c>
    </row>
    <row r="6" customFormat="false" ht="15.85" hidden="false" customHeight="true" outlineLevel="0" collapsed="false">
      <c r="B6" s="2"/>
    </row>
    <row r="7" customFormat="false" ht="15.85" hidden="false" customHeight="true" outlineLevel="0" collapsed="false">
      <c r="B7" s="6" t="s">
        <v>51</v>
      </c>
      <c r="C7" s="6" t="n">
        <v>1400</v>
      </c>
      <c r="D7" s="0" t="s">
        <v>52</v>
      </c>
    </row>
    <row r="8" customFormat="false" ht="15.85" hidden="false" customHeight="true" outlineLevel="0" collapsed="false">
      <c r="B8" s="6" t="s">
        <v>53</v>
      </c>
      <c r="C8" s="6" t="n">
        <v>1250</v>
      </c>
      <c r="D8" s="0" t="s">
        <v>52</v>
      </c>
      <c r="F8" s="10" t="s">
        <v>54</v>
      </c>
    </row>
    <row r="9" customFormat="false" ht="15.85" hidden="false" customHeight="true" outlineLevel="0" collapsed="false">
      <c r="B9" s="6" t="s">
        <v>55</v>
      </c>
      <c r="C9" s="11" t="n">
        <v>39.74</v>
      </c>
      <c r="D9" s="0" t="s">
        <v>5</v>
      </c>
      <c r="F9" s="1" t="s">
        <v>56</v>
      </c>
      <c r="G9" s="12" t="n">
        <v>37.447</v>
      </c>
      <c r="I9" s="13"/>
      <c r="J9" s="13"/>
      <c r="K9" s="13"/>
    </row>
    <row r="10" customFormat="false" ht="15.85" hidden="false" customHeight="true" outlineLevel="0" collapsed="false">
      <c r="B10" s="6" t="s">
        <v>57</v>
      </c>
      <c r="C10" s="14" t="n">
        <v>1.9</v>
      </c>
      <c r="F10" s="1" t="s">
        <v>58</v>
      </c>
      <c r="G10" s="15" t="n">
        <v>1.75</v>
      </c>
    </row>
    <row r="11" customFormat="false" ht="15.85" hidden="false" customHeight="true" outlineLevel="0" collapsed="false">
      <c r="B11" s="6" t="s">
        <v>59</v>
      </c>
      <c r="C11" s="11" t="n">
        <v>95.82</v>
      </c>
      <c r="D11" s="0" t="s">
        <v>15</v>
      </c>
      <c r="F11" s="1" t="s">
        <v>60</v>
      </c>
      <c r="G11" s="12" t="n">
        <v>126.046</v>
      </c>
      <c r="H11" s="16"/>
    </row>
    <row r="12" customFormat="false" ht="15.85" hidden="false" customHeight="true" outlineLevel="0" collapsed="false">
      <c r="B12" s="6"/>
      <c r="C12" s="6"/>
      <c r="F12" s="6"/>
      <c r="G12" s="6"/>
    </row>
    <row r="13" customFormat="false" ht="15.85" hidden="false" customHeight="true" outlineLevel="0" collapsed="false"/>
    <row r="14" customFormat="false" ht="15.85" hidden="false" customHeight="true" outlineLevel="0" collapsed="false">
      <c r="B14" s="1" t="s">
        <v>61</v>
      </c>
    </row>
    <row r="15" customFormat="false" ht="15.85" hidden="false" customHeight="true" outlineLevel="0" collapsed="false">
      <c r="B15" s="0" t="s">
        <v>49</v>
      </c>
      <c r="C15" s="0" t="s">
        <v>3</v>
      </c>
      <c r="D15" s="3" t="n">
        <v>564.35634672652</v>
      </c>
      <c r="E15" s="3" t="n">
        <v>592.318412654218</v>
      </c>
      <c r="F15" s="3" t="n">
        <v>619.902142675285</v>
      </c>
      <c r="G15" s="3" t="n">
        <v>648.953116200058</v>
      </c>
      <c r="H15" s="3" t="n">
        <v>691.681122728953</v>
      </c>
      <c r="I15" s="3" t="n">
        <v>695.561396639587</v>
      </c>
      <c r="J15" s="3" t="n">
        <v>676.139892021799</v>
      </c>
      <c r="K15" s="3" t="n">
        <v>658.318402728287</v>
      </c>
      <c r="L15" s="3" t="n">
        <v>655.589257212674</v>
      </c>
      <c r="M15" s="3" t="n">
        <v>641.058893787085</v>
      </c>
      <c r="N15" s="3" t="n">
        <v>624.781872068927</v>
      </c>
      <c r="O15" s="3" t="n">
        <v>579.412152859297</v>
      </c>
      <c r="P15" s="3" t="n">
        <v>526.442922432224</v>
      </c>
      <c r="Q15" s="3" t="n">
        <v>455.491548145149</v>
      </c>
      <c r="R15" s="3" t="n">
        <v>384.571955470685</v>
      </c>
      <c r="S15" s="3" t="n">
        <v>325.824979460309</v>
      </c>
      <c r="T15" s="3" t="n">
        <v>279.867488619622</v>
      </c>
      <c r="U15" s="3" t="n">
        <v>232.348668866477</v>
      </c>
      <c r="V15" s="3" t="n">
        <v>188.745198190073</v>
      </c>
      <c r="W15" s="3" t="n">
        <v>158.390614233429</v>
      </c>
      <c r="X15" s="3" t="n">
        <v>131.290538897508</v>
      </c>
      <c r="Y15" s="3" t="n">
        <v>110.232084054637</v>
      </c>
    </row>
    <row r="16" customFormat="false" ht="15.85" hidden="false" customHeight="true" outlineLevel="0" collapsed="false">
      <c r="B16" s="0" t="s">
        <v>50</v>
      </c>
      <c r="C16" s="0" t="s">
        <v>3</v>
      </c>
      <c r="D16" s="0" t="n">
        <v>450.92</v>
      </c>
      <c r="E16" s="0" t="n">
        <v>483.69</v>
      </c>
      <c r="F16" s="0" t="n">
        <v>511.25</v>
      </c>
      <c r="G16" s="0" t="n">
        <v>532.97</v>
      </c>
      <c r="H16" s="0" t="n">
        <v>547.05</v>
      </c>
      <c r="I16" s="0" t="n">
        <v>553.17</v>
      </c>
      <c r="J16" s="0" t="n">
        <v>551.16</v>
      </c>
      <c r="K16" s="0" t="n">
        <v>541.15</v>
      </c>
      <c r="L16" s="0" t="n">
        <v>523.25</v>
      </c>
      <c r="M16" s="0" t="n">
        <v>498.63</v>
      </c>
      <c r="N16" s="0" t="n">
        <v>468.02</v>
      </c>
      <c r="O16" s="0" t="n">
        <v>432.78</v>
      </c>
      <c r="P16" s="0" t="n">
        <v>393.84</v>
      </c>
      <c r="Q16" s="0" t="n">
        <v>353.42</v>
      </c>
      <c r="R16" s="0" t="n">
        <v>312.45</v>
      </c>
      <c r="S16" s="0" t="n">
        <v>272.31</v>
      </c>
      <c r="T16" s="0" t="n">
        <v>233.72</v>
      </c>
      <c r="U16" s="0" t="n">
        <v>197.71</v>
      </c>
      <c r="V16" s="0" t="n">
        <v>164.66</v>
      </c>
      <c r="W16" s="0" t="n">
        <v>134.88</v>
      </c>
      <c r="X16" s="0" t="n">
        <v>109.2</v>
      </c>
      <c r="Y16" s="0" t="n">
        <v>86.98</v>
      </c>
    </row>
    <row r="17" customFormat="false" ht="15.85" hidden="false" customHeight="true" outlineLevel="0" collapsed="false">
      <c r="B17" s="4" t="s">
        <v>4</v>
      </c>
      <c r="C17" s="0" t="s">
        <v>5</v>
      </c>
      <c r="D17" s="0" t="n">
        <v>37.9</v>
      </c>
      <c r="E17" s="0" t="n">
        <v>40.7</v>
      </c>
      <c r="F17" s="0" t="n">
        <v>43.7</v>
      </c>
      <c r="G17" s="9" t="n">
        <v>47</v>
      </c>
      <c r="H17" s="0" t="n">
        <v>50.5</v>
      </c>
      <c r="I17" s="0" t="n">
        <v>54.2</v>
      </c>
      <c r="J17" s="0" t="n">
        <v>58.3</v>
      </c>
      <c r="K17" s="0" t="n">
        <v>62.6</v>
      </c>
      <c r="L17" s="0" t="n">
        <v>67.3</v>
      </c>
      <c r="M17" s="0" t="n">
        <v>72.3</v>
      </c>
      <c r="N17" s="0" t="n">
        <v>77.7</v>
      </c>
      <c r="O17" s="0" t="n">
        <v>83.5</v>
      </c>
      <c r="P17" s="0" t="n">
        <v>89.8</v>
      </c>
      <c r="Q17" s="0" t="n">
        <v>96.5</v>
      </c>
      <c r="R17" s="0" t="n">
        <v>103.7</v>
      </c>
      <c r="S17" s="0" t="n">
        <v>111.4</v>
      </c>
      <c r="T17" s="0" t="n">
        <v>119.7</v>
      </c>
      <c r="U17" s="0" t="n">
        <v>128.6</v>
      </c>
      <c r="V17" s="0" t="n">
        <v>138.2</v>
      </c>
      <c r="W17" s="0" t="n">
        <v>148.6</v>
      </c>
      <c r="X17" s="0" t="n">
        <v>159.6</v>
      </c>
      <c r="Y17" s="0" t="n">
        <v>171.5</v>
      </c>
    </row>
    <row r="18" customFormat="false" ht="15.85" hidden="false" customHeight="true" outlineLevel="0" collapsed="false">
      <c r="B18" s="2"/>
    </row>
    <row r="19" customFormat="false" ht="15.85" hidden="false" customHeight="true" outlineLevel="0" collapsed="false">
      <c r="B19" s="6" t="s">
        <v>51</v>
      </c>
      <c r="C19" s="6" t="n">
        <v>1600</v>
      </c>
      <c r="D19" s="0" t="s">
        <v>52</v>
      </c>
    </row>
    <row r="20" customFormat="false" ht="15.85" hidden="false" customHeight="true" outlineLevel="0" collapsed="false">
      <c r="B20" s="6" t="s">
        <v>53</v>
      </c>
      <c r="C20" s="6" t="n">
        <v>1300</v>
      </c>
      <c r="D20" s="0" t="s">
        <v>52</v>
      </c>
      <c r="E20" s="3"/>
      <c r="F20" s="10" t="s">
        <v>54</v>
      </c>
    </row>
    <row r="21" customFormat="false" ht="15.85" hidden="false" customHeight="true" outlineLevel="0" collapsed="false">
      <c r="B21" s="6" t="s">
        <v>55</v>
      </c>
      <c r="C21" s="11" t="n">
        <v>117.07</v>
      </c>
      <c r="D21" s="0" t="s">
        <v>5</v>
      </c>
      <c r="F21" s="1" t="s">
        <v>56</v>
      </c>
      <c r="G21" s="12" t="n">
        <v>156.318</v>
      </c>
    </row>
    <row r="22" customFormat="false" ht="15.85" hidden="false" customHeight="true" outlineLevel="0" collapsed="false">
      <c r="B22" s="6" t="s">
        <v>57</v>
      </c>
      <c r="C22" s="14" t="n">
        <v>1.55</v>
      </c>
      <c r="F22" s="1" t="s">
        <v>58</v>
      </c>
      <c r="G22" s="15" t="n">
        <v>1.802</v>
      </c>
    </row>
    <row r="23" customFormat="false" ht="15.85" hidden="false" customHeight="true" outlineLevel="0" collapsed="false">
      <c r="B23" s="6" t="s">
        <v>59</v>
      </c>
      <c r="C23" s="11" t="n">
        <v>5917</v>
      </c>
      <c r="D23" s="0" t="s">
        <v>15</v>
      </c>
      <c r="F23" s="1" t="s">
        <v>60</v>
      </c>
      <c r="G23" s="12" t="n">
        <v>7019.771</v>
      </c>
      <c r="H23" s="16"/>
    </row>
    <row r="24" customFormat="false" ht="15.85" hidden="false" customHeight="true" outlineLevel="0" collapsed="false">
      <c r="B24" s="6"/>
      <c r="C24" s="6"/>
      <c r="E24" s="6"/>
      <c r="F24" s="6"/>
    </row>
    <row r="25" customFormat="false" ht="15.85" hidden="false" customHeight="true" outlineLevel="0" collapsed="false"/>
    <row r="26" customFormat="false" ht="15.85" hidden="false" customHeight="true" outlineLevel="0" collapsed="false">
      <c r="B26" s="1" t="s">
        <v>62</v>
      </c>
    </row>
    <row r="27" customFormat="false" ht="15.85" hidden="false" customHeight="true" outlineLevel="0" collapsed="false">
      <c r="B27" s="0" t="s">
        <v>49</v>
      </c>
      <c r="C27" s="0" t="s">
        <v>3</v>
      </c>
      <c r="D27" s="3" t="n">
        <v>88.6839908399312</v>
      </c>
      <c r="E27" s="3" t="n">
        <v>76.2965180641972</v>
      </c>
      <c r="F27" s="3" t="n">
        <v>63.2112296205677</v>
      </c>
      <c r="G27" s="3" t="n">
        <v>52.714619449158</v>
      </c>
      <c r="H27" s="3" t="n">
        <v>42.7530935415718</v>
      </c>
      <c r="I27" s="3" t="n">
        <v>33.0445745656922</v>
      </c>
      <c r="J27" s="3" t="n">
        <v>25.9386931701922</v>
      </c>
      <c r="K27" s="3" t="n">
        <v>20.7252269343757</v>
      </c>
      <c r="L27" s="3" t="n">
        <v>13.991979383972</v>
      </c>
      <c r="M27" s="3" t="n">
        <v>10.448096587855</v>
      </c>
      <c r="N27" s="3" t="n">
        <v>7.83667466984971</v>
      </c>
      <c r="O27" s="3" t="n">
        <v>5.73406371009997</v>
      </c>
      <c r="P27" s="3" t="n">
        <v>4.27247490502101</v>
      </c>
      <c r="Q27" s="3" t="n">
        <v>3.36762939250147</v>
      </c>
    </row>
    <row r="28" customFormat="false" ht="15.85" hidden="false" customHeight="true" outlineLevel="0" collapsed="false">
      <c r="B28" s="0" t="s">
        <v>50</v>
      </c>
      <c r="C28" s="0" t="s">
        <v>3</v>
      </c>
      <c r="D28" s="0" t="n">
        <v>68.24</v>
      </c>
      <c r="E28" s="0" t="n">
        <v>53.37</v>
      </c>
      <c r="F28" s="0" t="n">
        <v>43.69</v>
      </c>
      <c r="G28" s="0" t="n">
        <v>35.3</v>
      </c>
      <c r="H28" s="0" t="n">
        <v>28.17</v>
      </c>
      <c r="I28" s="0" t="n">
        <v>22.15</v>
      </c>
      <c r="J28" s="0" t="n">
        <v>17.2</v>
      </c>
      <c r="K28" s="0" t="n">
        <v>13.17</v>
      </c>
      <c r="L28" s="0" t="n">
        <v>9.96</v>
      </c>
      <c r="M28" s="0" t="n">
        <v>7.43</v>
      </c>
      <c r="N28" s="0" t="n">
        <v>5.47</v>
      </c>
      <c r="O28" s="0" t="n">
        <v>3.97</v>
      </c>
      <c r="P28" s="0" t="n">
        <v>2.85</v>
      </c>
      <c r="Q28" s="0" t="n">
        <v>2.01</v>
      </c>
    </row>
    <row r="29" customFormat="false" ht="15.85" hidden="false" customHeight="true" outlineLevel="0" collapsed="false">
      <c r="B29" s="4" t="s">
        <v>4</v>
      </c>
      <c r="C29" s="0" t="s">
        <v>5</v>
      </c>
      <c r="D29" s="0" t="n">
        <v>184.3</v>
      </c>
      <c r="E29" s="0" t="n">
        <v>198.1</v>
      </c>
      <c r="F29" s="0" t="n">
        <v>212.9</v>
      </c>
      <c r="G29" s="0" t="n">
        <v>228.8</v>
      </c>
      <c r="H29" s="0" t="n">
        <v>245.8</v>
      </c>
      <c r="I29" s="0" t="n">
        <v>264.2</v>
      </c>
      <c r="J29" s="0" t="n">
        <v>283.9</v>
      </c>
      <c r="K29" s="0" t="n">
        <v>305.1</v>
      </c>
      <c r="L29" s="0" t="n">
        <v>327.8</v>
      </c>
      <c r="M29" s="0" t="n">
        <v>352.3</v>
      </c>
      <c r="N29" s="0" t="n">
        <v>378.6</v>
      </c>
      <c r="O29" s="0" t="n">
        <v>406.8</v>
      </c>
      <c r="P29" s="0" t="n">
        <v>437.1</v>
      </c>
      <c r="Q29" s="0" t="n">
        <v>469.8</v>
      </c>
    </row>
    <row r="30" customFormat="false" ht="15.85" hidden="false" customHeight="true" outlineLevel="0" collapsed="false">
      <c r="B30" s="2" t="s">
        <v>63</v>
      </c>
      <c r="C30" s="2"/>
      <c r="D30" s="2"/>
    </row>
    <row r="31" customFormat="false" ht="15.85" hidden="false" customHeight="true" outlineLevel="0" collapsed="false">
      <c r="B31" s="6" t="s">
        <v>51</v>
      </c>
      <c r="C31" s="6" t="n">
        <v>1500</v>
      </c>
      <c r="D31" s="0" t="s">
        <v>52</v>
      </c>
    </row>
    <row r="32" customFormat="false" ht="15.85" hidden="false" customHeight="true" outlineLevel="0" collapsed="false">
      <c r="B32" s="6" t="s">
        <v>53</v>
      </c>
      <c r="C32" s="6" t="n">
        <v>1300</v>
      </c>
      <c r="D32" s="0" t="s">
        <v>52</v>
      </c>
      <c r="F32" s="10" t="s">
        <v>54</v>
      </c>
    </row>
    <row r="33" customFormat="false" ht="15.85" hidden="false" customHeight="true" outlineLevel="0" collapsed="false">
      <c r="B33" s="6" t="s">
        <v>55</v>
      </c>
      <c r="C33" s="6" t="n">
        <v>270</v>
      </c>
      <c r="D33" s="0" t="s">
        <v>5</v>
      </c>
      <c r="F33" s="1" t="s">
        <v>56</v>
      </c>
      <c r="G33" s="12" t="n">
        <v>223.923</v>
      </c>
    </row>
    <row r="34" customFormat="false" ht="15.85" hidden="false" customHeight="true" outlineLevel="0" collapsed="false">
      <c r="B34" s="6" t="s">
        <v>57</v>
      </c>
      <c r="C34" s="14" t="n">
        <v>1.55</v>
      </c>
      <c r="F34" s="1" t="s">
        <v>58</v>
      </c>
      <c r="G34" s="15" t="n">
        <v>1.866</v>
      </c>
    </row>
    <row r="35" customFormat="false" ht="15.85" hidden="false" customHeight="true" outlineLevel="0" collapsed="false">
      <c r="B35" s="6" t="s">
        <v>59</v>
      </c>
      <c r="C35" s="11" t="n">
        <v>7876.34</v>
      </c>
      <c r="D35" s="0" t="s">
        <v>15</v>
      </c>
      <c r="F35" s="1" t="s">
        <v>60</v>
      </c>
      <c r="G35" s="12" t="n">
        <v>7689.957</v>
      </c>
    </row>
    <row r="36" customFormat="false" ht="15.85" hidden="false" customHeight="true" outlineLevel="0" collapsed="false"/>
    <row r="37" customFormat="false" ht="15.85" hidden="false" customHeight="true" outlineLevel="0" collapsed="false">
      <c r="A37" s="6" t="s">
        <v>64</v>
      </c>
      <c r="B37" s="6"/>
      <c r="C37" s="6"/>
      <c r="D37" s="6"/>
      <c r="E37" s="6"/>
      <c r="F37" s="6"/>
      <c r="G37" s="6"/>
    </row>
    <row r="38" customFormat="false" ht="15.85" hidden="false" customHeight="true" outlineLevel="0" collapsed="false">
      <c r="A38" s="6" t="n">
        <v>1</v>
      </c>
      <c r="B38" s="6" t="s">
        <v>65</v>
      </c>
      <c r="C38" s="6" t="s">
        <v>66</v>
      </c>
      <c r="D38" s="6"/>
      <c r="E38" s="6"/>
      <c r="F38" s="6"/>
      <c r="G38" s="6"/>
      <c r="H38" s="0" t="s">
        <v>67</v>
      </c>
      <c r="I38" s="0" t="s">
        <v>68</v>
      </c>
    </row>
    <row r="39" customFormat="false" ht="15.85" hidden="false" customHeight="true" outlineLevel="0" collapsed="false">
      <c r="A39" s="6" t="n">
        <v>2</v>
      </c>
      <c r="B39" s="6" t="s">
        <v>69</v>
      </c>
      <c r="C39" s="6" t="s">
        <v>70</v>
      </c>
      <c r="D39" s="6"/>
      <c r="E39" s="6"/>
      <c r="F39" s="6"/>
      <c r="G39" s="6"/>
      <c r="H39" s="0" t="s">
        <v>17</v>
      </c>
      <c r="I39" s="0" t="s">
        <v>71</v>
      </c>
    </row>
    <row r="40" customFormat="false" ht="15.85" hidden="false" customHeight="true" outlineLevel="0" collapsed="false">
      <c r="A40" s="6"/>
      <c r="B40" s="6"/>
      <c r="C40" s="6" t="s">
        <v>72</v>
      </c>
      <c r="D40" s="6"/>
      <c r="E40" s="6"/>
      <c r="F40" s="6"/>
      <c r="G40" s="6"/>
      <c r="H40" s="0" t="s">
        <v>73</v>
      </c>
      <c r="I40" s="0" t="s">
        <v>74</v>
      </c>
    </row>
    <row r="41" customFormat="false" ht="15.85" hidden="false" customHeight="true" outlineLevel="0" collapsed="false"/>
    <row r="66" customFormat="false" ht="13.8" hidden="false" customHeight="false" outlineLevel="0" collapsed="false">
      <c r="M66" s="17"/>
    </row>
    <row r="68" customFormat="false" ht="13.8" hidden="false" customHeight="false" outlineLevel="0" collapsed="false">
      <c r="M68" s="17"/>
    </row>
    <row r="96" customFormat="false" ht="13.8" hidden="false" customHeight="false" outlineLevel="0" collapsed="false">
      <c r="B96" s="0" t="s">
        <v>75</v>
      </c>
      <c r="D96" s="0" t="n">
        <v>1</v>
      </c>
      <c r="E96" s="0" t="n">
        <v>2</v>
      </c>
      <c r="F96" s="0" t="n">
        <v>3</v>
      </c>
      <c r="G96" s="0" t="n">
        <v>4</v>
      </c>
      <c r="H96" s="0" t="n">
        <v>5</v>
      </c>
      <c r="I96" s="0" t="n">
        <v>6</v>
      </c>
      <c r="J96" s="0" t="n">
        <v>7</v>
      </c>
      <c r="K96" s="0" t="n">
        <v>8</v>
      </c>
      <c r="L96" s="0" t="n">
        <v>9</v>
      </c>
      <c r="M96" s="0" t="n">
        <v>10</v>
      </c>
      <c r="N96" s="0" t="n">
        <v>11</v>
      </c>
      <c r="O96" s="0" t="n">
        <v>12</v>
      </c>
      <c r="P96" s="0" t="n">
        <v>13</v>
      </c>
      <c r="Q96" s="0" t="n">
        <v>14</v>
      </c>
      <c r="R96" s="0" t="n">
        <v>15</v>
      </c>
      <c r="S96" s="0" t="n">
        <v>16</v>
      </c>
      <c r="T96" s="0" t="n">
        <v>17</v>
      </c>
      <c r="U96" s="0" t="n">
        <v>18</v>
      </c>
      <c r="V96" s="0" t="n">
        <v>19</v>
      </c>
      <c r="W96" s="0" t="n">
        <v>20</v>
      </c>
      <c r="X96" s="0" t="n">
        <v>21</v>
      </c>
      <c r="Y96" s="0" t="n">
        <v>22</v>
      </c>
      <c r="Z96" s="0" t="n">
        <v>23</v>
      </c>
      <c r="AA96" s="0" t="n">
        <v>24</v>
      </c>
      <c r="AB96" s="0" t="n">
        <v>25</v>
      </c>
      <c r="AC96" s="0" t="n">
        <v>26</v>
      </c>
      <c r="AD96" s="0" t="n">
        <v>27</v>
      </c>
      <c r="AE96" s="0" t="n">
        <v>28</v>
      </c>
      <c r="AF96" s="0" t="n">
        <v>29</v>
      </c>
      <c r="AG96" s="0" t="n">
        <v>30</v>
      </c>
      <c r="AH96" s="0" t="n">
        <v>31</v>
      </c>
      <c r="AI96" s="0" t="n">
        <v>32</v>
      </c>
      <c r="AJ96" s="0" t="n">
        <v>33</v>
      </c>
      <c r="AK96" s="0" t="n">
        <v>34</v>
      </c>
      <c r="AL96" s="0" t="n">
        <v>35</v>
      </c>
      <c r="AM96" s="0" t="n">
        <v>36</v>
      </c>
      <c r="AN96" s="0" t="n">
        <v>37</v>
      </c>
      <c r="AO96" s="0" t="n">
        <v>38</v>
      </c>
      <c r="AP96" s="0" t="n">
        <v>39</v>
      </c>
      <c r="AQ96" s="0" t="n">
        <v>40</v>
      </c>
      <c r="AR96" s="0" t="n">
        <v>41</v>
      </c>
      <c r="AS96" s="0" t="n">
        <v>42</v>
      </c>
      <c r="AT96" s="0" t="n">
        <v>43</v>
      </c>
      <c r="AU96" s="0" t="n">
        <v>44</v>
      </c>
      <c r="AV96" s="0" t="n">
        <v>45</v>
      </c>
      <c r="AW96" s="0" t="n">
        <v>46</v>
      </c>
      <c r="AX96" s="0" t="n">
        <v>47</v>
      </c>
      <c r="AY96" s="0" t="n">
        <v>48</v>
      </c>
      <c r="AZ96" s="0" t="n">
        <v>49</v>
      </c>
      <c r="BA96" s="0" t="n">
        <v>50</v>
      </c>
      <c r="BB96" s="0" t="n">
        <v>51</v>
      </c>
      <c r="BC96" s="0" t="n">
        <v>52</v>
      </c>
      <c r="BD96" s="0" t="n">
        <v>53</v>
      </c>
      <c r="BE96" s="0" t="n">
        <v>54</v>
      </c>
    </row>
    <row r="97" customFormat="false" ht="13.8" hidden="false" customHeight="false" outlineLevel="0" collapsed="false">
      <c r="B97" s="0" t="s">
        <v>49</v>
      </c>
      <c r="C97" s="0" t="s">
        <v>3</v>
      </c>
      <c r="D97" s="3" t="n">
        <v>525.693494042009</v>
      </c>
      <c r="E97" s="3" t="n">
        <v>652.932869380076</v>
      </c>
      <c r="F97" s="3" t="n">
        <v>715.618226939296</v>
      </c>
      <c r="G97" s="3" t="n">
        <v>708.790836222811</v>
      </c>
      <c r="H97" s="3" t="n">
        <v>664.905286507232</v>
      </c>
      <c r="I97" s="3" t="n">
        <v>635.182739428508</v>
      </c>
      <c r="J97" s="3" t="n">
        <v>607.862157841551</v>
      </c>
      <c r="K97" s="3" t="n">
        <v>626.611988345819</v>
      </c>
      <c r="L97" s="3" t="n">
        <v>796.247155746377</v>
      </c>
      <c r="M97" s="3" t="n">
        <v>792.82374779818</v>
      </c>
      <c r="N97" s="3" t="n">
        <v>710.200339376965</v>
      </c>
      <c r="O97" s="3" t="n">
        <v>660.782695119878</v>
      </c>
      <c r="P97" s="3" t="n">
        <v>640.835560877071</v>
      </c>
      <c r="Q97" s="3" t="n">
        <v>578.910091787022</v>
      </c>
      <c r="R97" s="3" t="n">
        <v>542.262350746067</v>
      </c>
      <c r="S97" s="3" t="n">
        <v>525.438150187442</v>
      </c>
      <c r="T97" s="3" t="n">
        <v>539.910461957901</v>
      </c>
      <c r="U97" s="3" t="n">
        <v>561.046691807722</v>
      </c>
      <c r="V97" s="3" t="n">
        <v>564.35634672652</v>
      </c>
      <c r="W97" s="3" t="n">
        <v>592.318412654218</v>
      </c>
      <c r="X97" s="3" t="n">
        <v>619.902142675285</v>
      </c>
      <c r="Y97" s="3" t="n">
        <v>648.953116200058</v>
      </c>
      <c r="Z97" s="3" t="n">
        <v>691.681122728953</v>
      </c>
      <c r="AA97" s="3" t="n">
        <v>695.561396639587</v>
      </c>
      <c r="AB97" s="3" t="n">
        <v>676.139892021799</v>
      </c>
      <c r="AC97" s="3" t="n">
        <v>658.318402728287</v>
      </c>
      <c r="AD97" s="3" t="n">
        <v>655.589257212674</v>
      </c>
      <c r="AE97" s="3" t="n">
        <v>641.058893787085</v>
      </c>
      <c r="AF97" s="3" t="n">
        <v>624.781872068927</v>
      </c>
      <c r="AG97" s="3" t="n">
        <v>579.412152859297</v>
      </c>
      <c r="AH97" s="3" t="n">
        <v>526.442922432224</v>
      </c>
      <c r="AI97" s="3" t="n">
        <v>455.491548145149</v>
      </c>
      <c r="AJ97" s="3" t="n">
        <v>384.571955470685</v>
      </c>
      <c r="AK97" s="3" t="n">
        <v>325.824979460309</v>
      </c>
      <c r="AL97" s="3" t="n">
        <v>279.867488619622</v>
      </c>
      <c r="AM97" s="3" t="n">
        <v>232.348668866477</v>
      </c>
      <c r="AN97" s="3" t="n">
        <v>188.745198190073</v>
      </c>
      <c r="AO97" s="3" t="n">
        <v>158.390614233429</v>
      </c>
      <c r="AP97" s="3" t="n">
        <v>131.290538897508</v>
      </c>
      <c r="AQ97" s="3" t="n">
        <v>110.232084054637</v>
      </c>
      <c r="AR97" s="3" t="n">
        <v>88.6839908399312</v>
      </c>
      <c r="AS97" s="3" t="n">
        <v>76.2965180641972</v>
      </c>
      <c r="AT97" s="3" t="n">
        <v>63.2112296205677</v>
      </c>
      <c r="AU97" s="3" t="n">
        <v>52.714619449158</v>
      </c>
      <c r="AV97" s="3" t="n">
        <v>42.7530935415718</v>
      </c>
      <c r="AW97" s="3" t="n">
        <v>33.0445745656922</v>
      </c>
      <c r="AX97" s="3" t="n">
        <v>25.9386931701922</v>
      </c>
      <c r="AY97" s="3" t="n">
        <v>20.7252269343757</v>
      </c>
      <c r="AZ97" s="3" t="n">
        <v>13.991979383972</v>
      </c>
      <c r="BA97" s="3" t="n">
        <v>10.448096587855</v>
      </c>
      <c r="BB97" s="3" t="n">
        <v>7.83667466984971</v>
      </c>
      <c r="BC97" s="3" t="n">
        <v>5.73406371009997</v>
      </c>
      <c r="BD97" s="3" t="n">
        <v>4.27247490502101</v>
      </c>
      <c r="BE97" s="3" t="n">
        <v>3.36762939250147</v>
      </c>
    </row>
    <row r="98" customFormat="false" ht="13.8" hidden="false" customHeight="false" outlineLevel="0" collapsed="false">
      <c r="B98" s="0" t="s">
        <v>50</v>
      </c>
      <c r="C98" s="0" t="s">
        <v>3</v>
      </c>
      <c r="D98" s="0" t="n">
        <f aca="false">D4</f>
        <v>541.66</v>
      </c>
      <c r="E98" s="0" t="n">
        <f aca="false">E4</f>
        <v>577.63</v>
      </c>
      <c r="F98" s="0" t="n">
        <f aca="false">F4</f>
        <v>612.8</v>
      </c>
      <c r="G98" s="0" t="n">
        <f aca="false">G4</f>
        <v>636.21</v>
      </c>
      <c r="H98" s="0" t="n">
        <f aca="false">H4</f>
        <v>649.01</v>
      </c>
      <c r="I98" s="0" t="n">
        <f aca="false">I4</f>
        <v>652.26</v>
      </c>
      <c r="J98" s="0" t="n">
        <f aca="false">J4</f>
        <v>644.36</v>
      </c>
      <c r="K98" s="0" t="n">
        <f aca="false">K4</f>
        <v>625.98</v>
      </c>
      <c r="L98" s="0" t="n">
        <f aca="false">L4</f>
        <v>600.21</v>
      </c>
      <c r="M98" s="0" t="n">
        <f aca="false">M4</f>
        <v>564.01</v>
      </c>
      <c r="N98" s="0" t="n">
        <f aca="false">N4</f>
        <v>521.17</v>
      </c>
      <c r="O98" s="0" t="n">
        <f aca="false">O4</f>
        <v>473.86</v>
      </c>
      <c r="P98" s="0" t="n">
        <f aca="false">P4</f>
        <v>424.26</v>
      </c>
      <c r="Q98" s="0" t="n">
        <f aca="false">Q4</f>
        <v>374.38</v>
      </c>
      <c r="R98" s="0" t="n">
        <f aca="false">R4</f>
        <v>323.5</v>
      </c>
      <c r="S98" s="0" t="n">
        <f aca="false">S4</f>
        <v>275.9</v>
      </c>
      <c r="T98" s="0" t="n">
        <f aca="false">T4</f>
        <v>230.7</v>
      </c>
      <c r="U98" s="0" t="n">
        <f aca="false">U4</f>
        <v>190.79</v>
      </c>
      <c r="V98" s="0" t="n">
        <f aca="false">D16</f>
        <v>450.92</v>
      </c>
      <c r="W98" s="0" t="n">
        <f aca="false">E16</f>
        <v>483.69</v>
      </c>
      <c r="X98" s="0" t="n">
        <f aca="false">F16</f>
        <v>511.25</v>
      </c>
      <c r="Y98" s="0" t="n">
        <f aca="false">G16</f>
        <v>532.97</v>
      </c>
      <c r="Z98" s="0" t="n">
        <f aca="false">H16</f>
        <v>547.05</v>
      </c>
      <c r="AA98" s="0" t="n">
        <f aca="false">I16</f>
        <v>553.17</v>
      </c>
      <c r="AB98" s="0" t="n">
        <f aca="false">J16</f>
        <v>551.16</v>
      </c>
      <c r="AC98" s="0" t="n">
        <f aca="false">K16</f>
        <v>541.15</v>
      </c>
      <c r="AD98" s="0" t="n">
        <f aca="false">L16</f>
        <v>523.25</v>
      </c>
      <c r="AE98" s="0" t="n">
        <f aca="false">M16</f>
        <v>498.63</v>
      </c>
      <c r="AF98" s="0" t="n">
        <f aca="false">N16</f>
        <v>468.02</v>
      </c>
      <c r="AG98" s="0" t="n">
        <f aca="false">O16</f>
        <v>432.78</v>
      </c>
      <c r="AH98" s="0" t="n">
        <f aca="false">P16</f>
        <v>393.84</v>
      </c>
      <c r="AI98" s="0" t="n">
        <f aca="false">Q16</f>
        <v>353.42</v>
      </c>
      <c r="AJ98" s="0" t="n">
        <f aca="false">R16</f>
        <v>312.45</v>
      </c>
      <c r="AK98" s="0" t="n">
        <f aca="false">S16</f>
        <v>272.31</v>
      </c>
      <c r="AL98" s="0" t="n">
        <f aca="false">T16</f>
        <v>233.72</v>
      </c>
      <c r="AM98" s="0" t="n">
        <f aca="false">U16</f>
        <v>197.71</v>
      </c>
      <c r="AN98" s="0" t="n">
        <f aca="false">V16</f>
        <v>164.66</v>
      </c>
      <c r="AO98" s="0" t="n">
        <f aca="false">W16</f>
        <v>134.88</v>
      </c>
      <c r="AP98" s="0" t="n">
        <f aca="false">X16</f>
        <v>109.2</v>
      </c>
      <c r="AQ98" s="0" t="n">
        <f aca="false">Y16</f>
        <v>86.98</v>
      </c>
      <c r="AR98" s="0" t="n">
        <f aca="false">D28</f>
        <v>68.24</v>
      </c>
      <c r="AS98" s="0" t="n">
        <f aca="false">E28</f>
        <v>53.37</v>
      </c>
      <c r="AT98" s="0" t="n">
        <f aca="false">F28</f>
        <v>43.69</v>
      </c>
      <c r="AU98" s="0" t="n">
        <f aca="false">G28</f>
        <v>35.3</v>
      </c>
      <c r="AV98" s="0" t="n">
        <f aca="false">H28</f>
        <v>28.17</v>
      </c>
      <c r="AW98" s="0" t="n">
        <f aca="false">I28</f>
        <v>22.15</v>
      </c>
      <c r="AX98" s="0" t="n">
        <f aca="false">J28</f>
        <v>17.2</v>
      </c>
      <c r="AY98" s="0" t="n">
        <f aca="false">K28</f>
        <v>13.17</v>
      </c>
      <c r="AZ98" s="0" t="n">
        <f aca="false">L28</f>
        <v>9.96</v>
      </c>
      <c r="BA98" s="0" t="n">
        <f aca="false">M28</f>
        <v>7.43</v>
      </c>
      <c r="BB98" s="0" t="n">
        <f aca="false">N28</f>
        <v>5.47</v>
      </c>
      <c r="BC98" s="0" t="n">
        <f aca="false">O28</f>
        <v>3.97</v>
      </c>
      <c r="BD98" s="0" t="n">
        <f aca="false">P28</f>
        <v>2.85</v>
      </c>
      <c r="BE98" s="0" t="n">
        <f aca="false">Q28</f>
        <v>2.01</v>
      </c>
    </row>
    <row r="99" customFormat="false" ht="13.8" hidden="false" customHeight="false" outlineLevel="0" collapsed="false">
      <c r="B99" s="0" t="s">
        <v>76</v>
      </c>
      <c r="C99" s="0" t="s">
        <v>3</v>
      </c>
      <c r="D99" s="9" t="n">
        <f aca="false">D98*($C$8/1000)</f>
        <v>677.075</v>
      </c>
      <c r="E99" s="9" t="n">
        <f aca="false">E98*($C$8/1000)</f>
        <v>722.0375</v>
      </c>
      <c r="F99" s="9" t="n">
        <f aca="false">F98*($C$8/1000)</f>
        <v>766</v>
      </c>
      <c r="G99" s="9" t="n">
        <f aca="false">G98*($C$8/1000)</f>
        <v>795.2625</v>
      </c>
      <c r="H99" s="9" t="n">
        <f aca="false">H98*($C$8/1000)</f>
        <v>811.2625</v>
      </c>
      <c r="I99" s="9" t="n">
        <f aca="false">I98*($C$8/1000)</f>
        <v>815.325</v>
      </c>
      <c r="J99" s="9" t="n">
        <f aca="false">J98*($C$8/1000)</f>
        <v>805.45</v>
      </c>
      <c r="K99" s="9" t="n">
        <f aca="false">K98*($C$8/1000)</f>
        <v>782.475</v>
      </c>
      <c r="L99" s="9" t="n">
        <f aca="false">L98*($C$8/1000)</f>
        <v>750.2625</v>
      </c>
      <c r="M99" s="9" t="n">
        <f aca="false">M98*($C$8/1000)</f>
        <v>705.0125</v>
      </c>
      <c r="N99" s="9" t="n">
        <f aca="false">N98*($C$8/1000)</f>
        <v>651.4625</v>
      </c>
      <c r="O99" s="9" t="n">
        <f aca="false">O98*($C$8/1000)</f>
        <v>592.325</v>
      </c>
      <c r="P99" s="9" t="n">
        <f aca="false">P98*($C$8/1000)</f>
        <v>530.325</v>
      </c>
      <c r="Q99" s="9" t="n">
        <f aca="false">Q98*($C$8/1000)</f>
        <v>467.975</v>
      </c>
      <c r="R99" s="9" t="n">
        <f aca="false">R98*($C$8/1000)</f>
        <v>404.375</v>
      </c>
      <c r="S99" s="9" t="n">
        <f aca="false">S98*($C$8/1000)</f>
        <v>344.875</v>
      </c>
      <c r="T99" s="9" t="n">
        <f aca="false">T98*($C$8/1000)</f>
        <v>288.375</v>
      </c>
      <c r="U99" s="9" t="n">
        <f aca="false">U98*($C$8/1000)</f>
        <v>238.4875</v>
      </c>
      <c r="V99" s="0" t="n">
        <f aca="false">V98*($C$20/1000)</f>
        <v>586.196</v>
      </c>
      <c r="W99" s="0" t="n">
        <f aca="false">W98*($C$20/1000)</f>
        <v>628.797</v>
      </c>
      <c r="X99" s="0" t="n">
        <f aca="false">X98*($C$20/1000)</f>
        <v>664.625</v>
      </c>
      <c r="Y99" s="0" t="n">
        <f aca="false">Y98*($C$20/1000)</f>
        <v>692.861</v>
      </c>
      <c r="Z99" s="0" t="n">
        <f aca="false">Z98*($C$20/1000)</f>
        <v>711.165</v>
      </c>
      <c r="AA99" s="0" t="n">
        <f aca="false">AA98*($C$20/1000)</f>
        <v>719.121</v>
      </c>
      <c r="AB99" s="0" t="n">
        <f aca="false">AB98*($C$20/1000)</f>
        <v>716.508</v>
      </c>
      <c r="AC99" s="0" t="n">
        <f aca="false">AC98*($C$20/1000)</f>
        <v>703.495</v>
      </c>
      <c r="AD99" s="0" t="n">
        <f aca="false">AD98*($C$20/1000)</f>
        <v>680.225</v>
      </c>
      <c r="AE99" s="0" t="n">
        <f aca="false">AE98*($C$20/1000)</f>
        <v>648.219</v>
      </c>
      <c r="AF99" s="0" t="n">
        <f aca="false">AF98*($C$20/1000)</f>
        <v>608.426</v>
      </c>
      <c r="AG99" s="0" t="n">
        <f aca="false">AG98*($C$20/1000)</f>
        <v>562.614</v>
      </c>
      <c r="AH99" s="0" t="n">
        <f aca="false">AH98*($C$20/1000)</f>
        <v>511.992</v>
      </c>
      <c r="AI99" s="0" t="n">
        <f aca="false">AI98*($C$20/1000)</f>
        <v>459.446</v>
      </c>
      <c r="AJ99" s="0" t="n">
        <f aca="false">AJ98*($C$20/1000)</f>
        <v>406.185</v>
      </c>
      <c r="AK99" s="0" t="n">
        <f aca="false">AK98*($C$20/1000)</f>
        <v>354.003</v>
      </c>
      <c r="AL99" s="0" t="n">
        <f aca="false">AL98*($C$20/1000)</f>
        <v>303.836</v>
      </c>
      <c r="AM99" s="0" t="n">
        <f aca="false">AM98*($C$20/1000)</f>
        <v>257.023</v>
      </c>
      <c r="AN99" s="0" t="n">
        <f aca="false">AN98*($C$20/1000)</f>
        <v>214.058</v>
      </c>
      <c r="AO99" s="0" t="n">
        <f aca="false">AO98*($C$20/1000)</f>
        <v>175.344</v>
      </c>
      <c r="AP99" s="0" t="n">
        <f aca="false">AP98*($C$20/1000)</f>
        <v>141.96</v>
      </c>
      <c r="AQ99" s="0" t="n">
        <f aca="false">AQ98*($C$20/1000)</f>
        <v>113.074</v>
      </c>
      <c r="AR99" s="0" t="n">
        <f aca="false">AR98*($C$32/1000)</f>
        <v>88.712</v>
      </c>
      <c r="AS99" s="0" t="n">
        <f aca="false">AS98*($C$32/1000)</f>
        <v>69.381</v>
      </c>
      <c r="AT99" s="0" t="n">
        <f aca="false">AT98*($C$32/1000)</f>
        <v>56.797</v>
      </c>
      <c r="AU99" s="0" t="n">
        <f aca="false">AU98*($C$32/1000)</f>
        <v>45.89</v>
      </c>
      <c r="AV99" s="0" t="n">
        <f aca="false">AV98*($C$32/1000)</f>
        <v>36.621</v>
      </c>
      <c r="AW99" s="0" t="n">
        <f aca="false">AW98*($C$32/1000)</f>
        <v>28.795</v>
      </c>
      <c r="AX99" s="0" t="n">
        <f aca="false">AX98*($C$32/1000)</f>
        <v>22.36</v>
      </c>
      <c r="AY99" s="0" t="n">
        <f aca="false">AY98*($C$32/1000)</f>
        <v>17.121</v>
      </c>
      <c r="AZ99" s="0" t="n">
        <f aca="false">AZ98*($C$32/1000)</f>
        <v>12.948</v>
      </c>
      <c r="BA99" s="0" t="n">
        <f aca="false">BA98*($C$32/1000)</f>
        <v>9.659</v>
      </c>
      <c r="BB99" s="0" t="n">
        <f aca="false">BB98*($C$32/1000)</f>
        <v>7.111</v>
      </c>
      <c r="BC99" s="0" t="n">
        <f aca="false">BC98*($C$32/1000)</f>
        <v>5.161</v>
      </c>
      <c r="BD99" s="0" t="n">
        <f aca="false">BD98*($C$32/1000)</f>
        <v>3.705</v>
      </c>
      <c r="BE99" s="0" t="n">
        <f aca="false">BE98*($C$32/1000)</f>
        <v>2.613</v>
      </c>
    </row>
    <row r="100" customFormat="false" ht="13.8" hidden="false" customHeight="false" outlineLevel="0" collapsed="false">
      <c r="B100" s="4" t="s">
        <v>4</v>
      </c>
      <c r="C100" s="0" t="s">
        <v>5</v>
      </c>
      <c r="D100" s="0" t="n">
        <v>10.4</v>
      </c>
      <c r="E100" s="0" t="n">
        <v>11.1</v>
      </c>
      <c r="F100" s="0" t="n">
        <v>12</v>
      </c>
      <c r="G100" s="0" t="n">
        <v>12.9</v>
      </c>
      <c r="H100" s="0" t="n">
        <v>13.8</v>
      </c>
      <c r="I100" s="0" t="n">
        <v>14.9</v>
      </c>
      <c r="J100" s="0" t="n">
        <v>16</v>
      </c>
      <c r="K100" s="0" t="n">
        <v>17.2</v>
      </c>
      <c r="L100" s="0" t="n">
        <v>18.4</v>
      </c>
      <c r="M100" s="0" t="n">
        <v>19.8</v>
      </c>
      <c r="N100" s="0" t="n">
        <v>21.3</v>
      </c>
      <c r="O100" s="0" t="n">
        <v>22.9</v>
      </c>
      <c r="P100" s="0" t="n">
        <v>24.6</v>
      </c>
      <c r="Q100" s="0" t="n">
        <v>26.4</v>
      </c>
      <c r="R100" s="0" t="n">
        <v>28.4</v>
      </c>
      <c r="S100" s="0" t="n">
        <v>30.5</v>
      </c>
      <c r="T100" s="0" t="n">
        <v>32.8</v>
      </c>
      <c r="U100" s="0" t="n">
        <v>35.2</v>
      </c>
      <c r="V100" s="2" t="n">
        <v>37.9</v>
      </c>
      <c r="W100" s="0" t="n">
        <v>40.7</v>
      </c>
      <c r="X100" s="0" t="n">
        <v>43.7</v>
      </c>
      <c r="Y100" s="0" t="n">
        <v>47</v>
      </c>
      <c r="Z100" s="0" t="n">
        <v>50.5</v>
      </c>
      <c r="AA100" s="0" t="n">
        <v>54.2</v>
      </c>
      <c r="AB100" s="0" t="n">
        <v>58.3</v>
      </c>
      <c r="AC100" s="0" t="n">
        <v>62.6</v>
      </c>
      <c r="AD100" s="0" t="n">
        <v>67.3</v>
      </c>
      <c r="AE100" s="0" t="n">
        <v>72.3</v>
      </c>
      <c r="AF100" s="0" t="n">
        <v>77.7</v>
      </c>
      <c r="AG100" s="0" t="n">
        <v>83.5</v>
      </c>
      <c r="AH100" s="0" t="n">
        <v>89.8</v>
      </c>
      <c r="AI100" s="0" t="n">
        <v>96.5</v>
      </c>
      <c r="AJ100" s="0" t="n">
        <v>103.7</v>
      </c>
      <c r="AK100" s="0" t="n">
        <v>111.4</v>
      </c>
      <c r="AL100" s="0" t="n">
        <v>119.7</v>
      </c>
      <c r="AM100" s="0" t="n">
        <v>128.6</v>
      </c>
      <c r="AN100" s="0" t="n">
        <v>138.2</v>
      </c>
      <c r="AO100" s="0" t="n">
        <v>148.6</v>
      </c>
      <c r="AP100" s="0" t="n">
        <v>159.6</v>
      </c>
      <c r="AQ100" s="0" t="n">
        <v>171.5</v>
      </c>
      <c r="AR100" s="2" t="n">
        <v>184.3</v>
      </c>
      <c r="AS100" s="0" t="n">
        <v>198.1</v>
      </c>
      <c r="AT100" s="0" t="n">
        <v>212.9</v>
      </c>
      <c r="AU100" s="0" t="n">
        <v>228.8</v>
      </c>
      <c r="AV100" s="0" t="n">
        <v>245.8</v>
      </c>
      <c r="AW100" s="0" t="n">
        <v>264.2</v>
      </c>
      <c r="AX100" s="0" t="n">
        <v>283.9</v>
      </c>
      <c r="AY100" s="0" t="n">
        <v>305.1</v>
      </c>
      <c r="AZ100" s="0" t="n">
        <v>327.8</v>
      </c>
      <c r="BA100" s="0" t="n">
        <v>352.3</v>
      </c>
      <c r="BB100" s="0" t="n">
        <v>378.6</v>
      </c>
      <c r="BC100" s="0" t="n">
        <v>406.8</v>
      </c>
      <c r="BD100" s="0" t="n">
        <v>437.1</v>
      </c>
      <c r="BE100" s="0" t="n">
        <v>469.8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G40" activeCellId="0" sqref="G40"/>
    </sheetView>
  </sheetViews>
  <sheetFormatPr defaultColWidth="11.7421875" defaultRowHeight="13.8" zeroHeight="false" outlineLevelRow="0" outlineLevelCol="0"/>
  <cols>
    <col collapsed="false" customWidth="true" hidden="false" outlineLevel="0" max="1024" min="1019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2024-01-06T16:04:41Z</dcterms:modified>
  <cp:revision>212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