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rohman/Desktop/Python - Udemy/Refactored_Py_DS_ML_Bootcamp-master/11-Linear-Regression/"/>
    </mc:Choice>
  </mc:AlternateContent>
  <xr:revisionPtr revIDLastSave="0" documentId="13_ncr:1_{7CAEF2B7-D71D-3145-B632-DD8BC01D8172}" xr6:coauthVersionLast="36" xr6:coauthVersionMax="36" xr10:uidLastSave="{00000000-0000-0000-0000-000000000000}"/>
  <bookViews>
    <workbookView xWindow="0" yWindow="460" windowWidth="28800" windowHeight="16560" activeTab="2" xr2:uid="{5B3F1F35-D3CE-2F4D-809D-45052C76C01B}"/>
  </bookViews>
  <sheets>
    <sheet name="v1" sheetId="1" state="hidden" r:id="rId1"/>
    <sheet name="PosOnly" sheetId="2" state="hidden" r:id="rId2"/>
    <sheet name="v2 0729" sheetId="3" r:id="rId3"/>
    <sheet name="Final Ranking" sheetId="7" r:id="rId4"/>
    <sheet name="v2 0729 RESCALED" sheetId="5" state="hidden" r:id="rId5"/>
    <sheet name="STDEV" sheetId="4" state="hidden" r:id="rId6"/>
    <sheet name="PVALS" sheetId="6" state="hidden" r:id="rId7"/>
  </sheets>
  <definedNames>
    <definedName name="_xlnm._FilterDatabase" localSheetId="3" hidden="1">'Final Ranking'!$B$1:$F$1</definedName>
    <definedName name="_xlnm._FilterDatabase" localSheetId="1" hidden="1">PosOnly!$A$2:$F$2</definedName>
    <definedName name="_xlnm._FilterDatabase" localSheetId="0" hidden="1">'v1'!$A$2:$F$2</definedName>
    <definedName name="_xlnm._FilterDatabase" localSheetId="2" hidden="1">'v2 0729'!$A$2:$F$2</definedName>
    <definedName name="_xlnm._FilterDatabase" localSheetId="4" hidden="1">'v2 0729 RESCALED'!$A$2:$F$2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15" i="3"/>
  <c r="G4" i="3"/>
  <c r="G5" i="3"/>
  <c r="G6" i="3"/>
  <c r="G7" i="3"/>
  <c r="G8" i="3"/>
  <c r="G9" i="3"/>
  <c r="G10" i="3"/>
  <c r="G11" i="3"/>
  <c r="G12" i="3"/>
  <c r="G13" i="3"/>
  <c r="G14" i="3"/>
  <c r="G3" i="3"/>
  <c r="D12" i="5" l="1"/>
  <c r="E12" i="5" s="1"/>
  <c r="D17" i="5"/>
  <c r="D25" i="5"/>
  <c r="D6" i="5"/>
  <c r="D24" i="5"/>
  <c r="D19" i="5"/>
  <c r="E19" i="5" s="1"/>
  <c r="D18" i="5"/>
  <c r="E18" i="5" s="1"/>
  <c r="D10" i="5"/>
  <c r="E10" i="5" s="1"/>
  <c r="D8" i="5"/>
  <c r="E8" i="5" s="1"/>
  <c r="D26" i="5"/>
  <c r="D5" i="5"/>
  <c r="D27" i="5"/>
  <c r="D29" i="5"/>
  <c r="D3" i="5"/>
  <c r="E3" i="5" s="1"/>
  <c r="D22" i="5"/>
  <c r="E22" i="5" s="1"/>
  <c r="D9" i="5"/>
  <c r="E9" i="5" s="1"/>
  <c r="D14" i="5"/>
  <c r="E14" i="5" s="1"/>
  <c r="D20" i="5"/>
  <c r="D13" i="5"/>
  <c r="E13" i="5" s="1"/>
  <c r="D4" i="5"/>
  <c r="D28" i="5"/>
  <c r="D11" i="5"/>
  <c r="E11" i="5" s="1"/>
  <c r="D21" i="5"/>
  <c r="E21" i="5" s="1"/>
  <c r="D15" i="5"/>
  <c r="E15" i="5" s="1"/>
  <c r="D7" i="5"/>
  <c r="E7" i="5" s="1"/>
  <c r="D16" i="5"/>
  <c r="E16" i="5" s="1"/>
  <c r="D23" i="5"/>
  <c r="E23" i="5" s="1"/>
  <c r="E28" i="5"/>
  <c r="E4" i="5"/>
  <c r="E20" i="5"/>
  <c r="E29" i="5"/>
  <c r="E27" i="5"/>
  <c r="E5" i="5"/>
  <c r="E26" i="5"/>
  <c r="E24" i="5"/>
  <c r="E6" i="5"/>
  <c r="E25" i="5"/>
  <c r="E17" i="5"/>
  <c r="D5" i="3"/>
  <c r="E5" i="3" s="1"/>
  <c r="D7" i="3"/>
  <c r="E7" i="3" s="1"/>
  <c r="D6" i="3"/>
  <c r="E6" i="3" s="1"/>
  <c r="D8" i="3"/>
  <c r="D10" i="3"/>
  <c r="E10" i="3" s="1"/>
  <c r="D11" i="3"/>
  <c r="E11" i="3" s="1"/>
  <c r="D12" i="3"/>
  <c r="E12" i="3" s="1"/>
  <c r="D14" i="3"/>
  <c r="E14" i="3" s="1"/>
  <c r="D15" i="3"/>
  <c r="E15" i="3" s="1"/>
  <c r="D4" i="3"/>
  <c r="E4" i="3" s="1"/>
  <c r="D13" i="3"/>
  <c r="E13" i="3" s="1"/>
  <c r="D9" i="3"/>
  <c r="E9" i="3" s="1"/>
  <c r="D17" i="3"/>
  <c r="E17" i="3" s="1"/>
  <c r="D26" i="3"/>
  <c r="E26" i="3" s="1"/>
  <c r="D16" i="3"/>
  <c r="E16" i="3" s="1"/>
  <c r="D27" i="3"/>
  <c r="E27" i="3" s="1"/>
  <c r="D19" i="3"/>
  <c r="E19" i="3" s="1"/>
  <c r="D18" i="3"/>
  <c r="E18" i="3" s="1"/>
  <c r="D20" i="3"/>
  <c r="E20" i="3" s="1"/>
  <c r="D28" i="3"/>
  <c r="D21" i="3"/>
  <c r="E21" i="3" s="1"/>
  <c r="D24" i="3"/>
  <c r="E24" i="3" s="1"/>
  <c r="D22" i="3"/>
  <c r="E22" i="3" s="1"/>
  <c r="D25" i="3"/>
  <c r="E25" i="3" s="1"/>
  <c r="D23" i="3"/>
  <c r="E23" i="3" s="1"/>
  <c r="D29" i="3"/>
  <c r="E29" i="3" s="1"/>
  <c r="D3" i="3"/>
  <c r="E3" i="3" s="1"/>
  <c r="E28" i="3"/>
  <c r="E8" i="3"/>
  <c r="E5" i="2" l="1"/>
  <c r="E3" i="2"/>
  <c r="E7" i="2"/>
  <c r="E8" i="2"/>
  <c r="E9" i="2"/>
  <c r="E10" i="2"/>
  <c r="E14" i="2"/>
  <c r="E12" i="2"/>
  <c r="E11" i="2"/>
  <c r="E6" i="2"/>
  <c r="E13" i="2"/>
  <c r="E16" i="2"/>
  <c r="E24" i="2"/>
  <c r="E18" i="2"/>
  <c r="E15" i="2"/>
  <c r="E26" i="2"/>
  <c r="E17" i="2"/>
  <c r="E19" i="2"/>
  <c r="E20" i="2"/>
  <c r="E22" i="2"/>
  <c r="E21" i="2"/>
  <c r="E25" i="2"/>
  <c r="E23" i="2"/>
  <c r="E4" i="2"/>
  <c r="E4" i="1"/>
  <c r="E7" i="1"/>
  <c r="E9" i="1"/>
  <c r="E8" i="1"/>
  <c r="E10" i="1"/>
  <c r="E5" i="1"/>
  <c r="E6" i="1"/>
  <c r="E13" i="1"/>
  <c r="E14" i="1"/>
  <c r="E11" i="1"/>
  <c r="E12" i="1"/>
  <c r="E25" i="1"/>
  <c r="E24" i="1"/>
  <c r="E22" i="1"/>
  <c r="E18" i="1"/>
  <c r="E15" i="1"/>
  <c r="E21" i="1"/>
  <c r="E16" i="1"/>
  <c r="E17" i="1"/>
  <c r="E20" i="1"/>
  <c r="E19" i="1"/>
  <c r="E23" i="1"/>
  <c r="E26" i="1"/>
  <c r="E3" i="1"/>
</calcChain>
</file>

<file path=xl/sharedStrings.xml><?xml version="1.0" encoding="utf-8"?>
<sst xmlns="http://schemas.openxmlformats.org/spreadsheetml/2006/main" count="359" uniqueCount="133">
  <si>
    <t>Lift_All_Windows</t>
  </si>
  <si>
    <t>Lift_Target_Window</t>
  </si>
  <si>
    <t>CampaignDuration</t>
  </si>
  <si>
    <t>NewReturning</t>
  </si>
  <si>
    <t>NetworkType</t>
  </si>
  <si>
    <t>PremiereLeadTime</t>
  </si>
  <si>
    <t>PremiereDay</t>
  </si>
  <si>
    <t>PremierePrimeTime</t>
  </si>
  <si>
    <t>EpisodesMeasured</t>
  </si>
  <si>
    <t>Samba_Universe_Reach</t>
  </si>
  <si>
    <t>Exposed_Households</t>
  </si>
  <si>
    <t>Target_Control_VTR</t>
  </si>
  <si>
    <t>Target_Exposed_VTR</t>
  </si>
  <si>
    <t>Target_TuneIns</t>
  </si>
  <si>
    <t>10kTuneIns</t>
  </si>
  <si>
    <t>TargetViewWindow</t>
  </si>
  <si>
    <t>Premiere_Lift</t>
  </si>
  <si>
    <t>Premiere_Frequency</t>
  </si>
  <si>
    <t>Premiere_Impressions</t>
  </si>
  <si>
    <t>FirstView</t>
  </si>
  <si>
    <t>BrandReminder</t>
  </si>
  <si>
    <t>Poll</t>
  </si>
  <si>
    <t>PreRoll</t>
  </si>
  <si>
    <t>Campaign_Cost</t>
  </si>
  <si>
    <t>Predictor</t>
  </si>
  <si>
    <t>StDev</t>
  </si>
  <si>
    <t>Unstandardized Coefficient</t>
  </si>
  <si>
    <t>Standardized Coefficient</t>
  </si>
  <si>
    <t>Successful_Campaign</t>
  </si>
  <si>
    <t>Target_Lift</t>
  </si>
  <si>
    <t>Dependent Variable</t>
  </si>
  <si>
    <t>STDev</t>
  </si>
  <si>
    <t>= Boolean/Categorical</t>
  </si>
  <si>
    <t>Unstandardized Ranking</t>
  </si>
  <si>
    <t>Standardized Ranking</t>
  </si>
  <si>
    <t>Boolean=comparing 2 groups. Studies that have 10k tune-ins have 2.2% increase in lift compared to those that didn’t</t>
  </si>
  <si>
    <t>Categorical=must need to declare factor. If more than 2 groups, need to choose reference categories. Need to get coefficient for every group I am comparing. Choose group as baseline. (live tv). Need coeffciient for live tv + sports dif and live tv + premium. if cant find solution in python, just make 3 sep boolean variables</t>
  </si>
  <si>
    <t>*when talk about 1 unit change, means the same for every predictor. 10k tuneins is stronger in unstandardized bc narrower scale (0-1) compared to premiere lift)</t>
  </si>
  <si>
    <t>**use standardized ranking, but when talking about size of effect, use unstandardized coefficient</t>
  </si>
  <si>
    <t>Stat Sig</t>
  </si>
  <si>
    <t>**filter out variables that are not SS</t>
  </si>
  <si>
    <t>*standardized coeff is showing stdev increase in unit so all on the same scale, but actual numerical impact should use unstandardized coefficient</t>
  </si>
  <si>
    <t>= more than 2 categorical groups</t>
  </si>
  <si>
    <t>dtype: float64</t>
  </si>
  <si>
    <t>Network_CableTV</t>
  </si>
  <si>
    <t>Network_Sports</t>
  </si>
  <si>
    <t>Network_PremiumTV</t>
  </si>
  <si>
    <t>Samba_Universe_Reach2</t>
  </si>
  <si>
    <t>Target_Control_VTR2</t>
  </si>
  <si>
    <t>Target_Exposed_VTR2</t>
  </si>
  <si>
    <t>TargetViewWindow_SD</t>
  </si>
  <si>
    <t>TargetViewWindow_L3</t>
  </si>
  <si>
    <t>TargetViewWindow_L7</t>
  </si>
  <si>
    <t>Target_Lift2</t>
  </si>
  <si>
    <t>Variable</t>
  </si>
  <si>
    <t>STDEV</t>
  </si>
  <si>
    <t>P-Value</t>
  </si>
  <si>
    <t>coef</t>
  </si>
  <si>
    <t>std err</t>
  </si>
  <si>
    <t>t</t>
  </si>
  <si>
    <t>P&gt;|t|</t>
  </si>
  <si>
    <t>[0.025</t>
  </si>
  <si>
    <t>0.975]</t>
  </si>
  <si>
    <t>--------------------</t>
  </si>
  <si>
    <t>-----------</t>
  </si>
  <si>
    <t>------------</t>
  </si>
  <si>
    <t>const</t>
  </si>
  <si>
    <t>When you inrease the campaign length 1 day, Lift increases by .15%</t>
  </si>
  <si>
    <t>Interpretation</t>
  </si>
  <si>
    <t>Studies measuring promotion of a Returning Show have a -1.07% decrease in Target Lift compared to a New Show</t>
  </si>
  <si>
    <t>Boolean?</t>
  </si>
  <si>
    <t>Non-Boolean Unit</t>
  </si>
  <si>
    <t>Predictor Definition</t>
  </si>
  <si>
    <t>Percentage</t>
  </si>
  <si>
    <t>Days</t>
  </si>
  <si>
    <t>Y</t>
  </si>
  <si>
    <t>Dollars</t>
  </si>
  <si>
    <t>Household</t>
  </si>
  <si>
    <t>Episodes</t>
  </si>
  <si>
    <t>Shows that Premiered on the Weekend have a 1.3% increase in Target Lift compared to those that premiered on a Weekday</t>
  </si>
  <si>
    <t>Whether the show Premiered on a Weekend (1) or Weekday (0)</t>
  </si>
  <si>
    <t>Whether the campaign contained a First View (1) or not (0)</t>
  </si>
  <si>
    <t>Whether the campaign contained Pre-roll media (1) or not (0)</t>
  </si>
  <si>
    <t>Whether the campaign contained a Poll (1) or not (0)</t>
  </si>
  <si>
    <t>The length of the measured campaign</t>
  </si>
  <si>
    <t>Whether the show aired on Cable TV (1) or not (0)</t>
  </si>
  <si>
    <t>Whether the show aired on Premium TV (1) or not (0)</t>
  </si>
  <si>
    <t>Whether the measured show is Sports (1) or not (0)</t>
  </si>
  <si>
    <t>The cost of the measured campaign</t>
  </si>
  <si>
    <t>Whether the campaign resulted in positive lift across all 3 viewership windows (1) or not (0)</t>
  </si>
  <si>
    <t>Whether the campaign drove 10,000 tune-ins or higher (1) or not (0)</t>
  </si>
  <si>
    <t>The number of households exposed to the campaign</t>
  </si>
  <si>
    <t>The lift percentage hat the campaign drove for the primary viewership window</t>
  </si>
  <si>
    <t>The Verified Tune-in Rate of users exposed to the campaign</t>
  </si>
  <si>
    <t>The Verified Tune-in Rate of users not exposed to the campaign</t>
  </si>
  <si>
    <t>Number of episodes measured in the study</t>
  </si>
  <si>
    <t>Number of days between the start of the campaign and Premiere Airing</t>
  </si>
  <si>
    <t>Number of households that tune-ins in the primary viewership window</t>
  </si>
  <si>
    <t>Whether the campaign contained a Brand Reminder (1) or not (0)</t>
  </si>
  <si>
    <t>The percentage of households among the Samba Universe that were exposed to the campaign</t>
  </si>
  <si>
    <t>Whether the measured show's Premiere aired during Prime Time 8-11pm (1) or not (0)</t>
  </si>
  <si>
    <t>Whether the study's primary viewership window is Same Day (1) or not (0)</t>
  </si>
  <si>
    <t>Whether the study's primary viewership window is Live + 7 (1) or not (0)</t>
  </si>
  <si>
    <t>Whether the study's primary viewership window is Live + 3 (1) or not (0)</t>
  </si>
  <si>
    <t>Whether the measured show is a Returning (1) or New (0) series</t>
  </si>
  <si>
    <t>Total number of exposed impressions for Premiere media</t>
  </si>
  <si>
    <t>Impression</t>
  </si>
  <si>
    <t>Average number of times a household was exposed to Premiere media</t>
  </si>
  <si>
    <t>When campaign length increases by 1 day, Target Lift increases by .15%</t>
  </si>
  <si>
    <t>When Exposed VTR increases by 1%, Target Lift increases by 164%</t>
  </si>
  <si>
    <t>Studies with a primary viewership window of Live + Same Day have a 1.8% increase in Target Lift compared to studies with Live + 3 or Live + 7 viewership wndows</t>
  </si>
  <si>
    <t>Studies with a primary viewership window of Live + 7 days have a -.58% increase in Target Lift compared to studies with Live + Same Day or Live + 3 viewership wndows</t>
  </si>
  <si>
    <t>Studies with a primary viewership window of Live + 3 days have a -1.2% increase in Target Lift compared to studies with Live + Same Day or Live + 7 viewership wndows</t>
  </si>
  <si>
    <t>When Premiere media impressions increases by 1 impression, Target Lift increases by 5.7%</t>
  </si>
  <si>
    <t>Studies with a First View have a 1.7% increase in Target Lift compared to those that didn't have First View</t>
  </si>
  <si>
    <t>Studies with a positive lift in their target viewership window have a .87% increase in Target lift cimpared to those that have flat or negativbe lifts</t>
  </si>
  <si>
    <t>When campaign cost increases by $1, target Lift increases by 1.%</t>
  </si>
  <si>
    <t>Studies that a positive lift across all 3 viewership windows have a .24% increase in lift compared to studies that only have positive lift in 1 or 2 viewership windows</t>
  </si>
  <si>
    <t>Campaigns that drove 10,000 household tune-ins or higher had a -0.02% decrease in Target Lift compared to those that had less tune-ins</t>
  </si>
  <si>
    <t>When exposed households increases by 1 household, Target Lift decreases by -1.2%</t>
  </si>
  <si>
    <t>When average premiere frequency increases by 1, Target Lift decreases by -.2%</t>
  </si>
  <si>
    <t>Shows that Premiered during Prime Time have a -2.2% decrease in Target Lift compared to those that aired outside of Prime Time</t>
  </si>
  <si>
    <t>Shows that aired on Cable TV have a 2.5% increase in Target Lift compare to those that are Sports or Premium TV shows</t>
  </si>
  <si>
    <t>Shows that aired on Premium TV have a .73% increase in Target Lift compare to those that are Sports or Cable TV shows</t>
  </si>
  <si>
    <t>Shows that contained Sports had a -3.2% decrease in Target Lift compared to those that are Premium TV or Cable TV shows</t>
  </si>
  <si>
    <t>When the number of tune-ins increases by 1 household, Target Lift decreases by -1.4%</t>
  </si>
  <si>
    <t>When the number of days leading up to a Premiere Airing increases by 1 day, Target Lift decreases by -.16%</t>
  </si>
  <si>
    <t>When the number of episodes measured in the study increases by 1 episode, Target Lift decreases. By -1.1%</t>
  </si>
  <si>
    <t>When Control VTR increases by 1%, Target Lift decreases by -146%</t>
  </si>
  <si>
    <t>When the Samba Universe Reach increases by 1%, Target Lift decreases by -65%</t>
  </si>
  <si>
    <t>Campaigns with Pre Roll media have a 1.1% increase in Target Lift compared to those that didn't have Pre Roll media</t>
  </si>
  <si>
    <t>Campaigns with a Poll have a .31% increase in Target Lift compared to those that didn't have a Poll</t>
  </si>
  <si>
    <t>Campaigns with a Brand Reminder have a -1.8% decrease in Target Lift compared to those that didn't have a Brand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</si>
</sst>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  <font>
      <i/>
      <sz val="12"/>
      <color rgb="FF000000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1" fontId="0" fillId="0" borderId="0" xfId="0" applyNumberFormat="1"/>
    <xf numFmtId="164" fontId="3" fillId="0" borderId="0" xfId="0" applyNumberFormat="1" applyFont="1"/>
    <xf numFmtId="165" fontId="3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left" vertical="center" readingOrder="1"/>
    </xf>
    <xf numFmtId="0" fontId="0" fillId="0" borderId="0" xfId="0" quotePrefix="1" applyFont="1"/>
    <xf numFmtId="0" fontId="0" fillId="3" borderId="0" xfId="0" applyFill="1"/>
    <xf numFmtId="0" fontId="2" fillId="3" borderId="0" xfId="0" applyFont="1" applyFill="1"/>
    <xf numFmtId="0" fontId="6" fillId="0" borderId="1" xfId="0" applyFont="1" applyBorder="1" applyAlignment="1">
      <alignment horizontal="center" vertical="top"/>
    </xf>
    <xf numFmtId="11" fontId="0" fillId="0" borderId="0" xfId="0" applyNumberFormat="1" applyFont="1"/>
    <xf numFmtId="0" fontId="6" fillId="3" borderId="1" xfId="0" applyFont="1" applyFill="1" applyBorder="1" applyAlignment="1">
      <alignment horizontal="center" vertical="top"/>
    </xf>
    <xf numFmtId="0" fontId="0" fillId="4" borderId="0" xfId="0" applyNumberForma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 readingOrder="1"/>
    </xf>
    <xf numFmtId="0" fontId="0" fillId="0" borderId="0" xfId="0" applyFont="1" applyFill="1"/>
    <xf numFmtId="0" fontId="0" fillId="0" borderId="0" xfId="0" applyAlignment="1">
      <alignment wrapText="1"/>
    </xf>
    <xf numFmtId="0" fontId="1" fillId="5" borderId="1" xfId="0" applyFont="1" applyFill="1" applyBorder="1"/>
    <xf numFmtId="0" fontId="0" fillId="0" borderId="1" xfId="0" applyNumberFormat="1" applyFill="1" applyBorder="1"/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CA07-4CA2-D840-8886-B9242F1F6B12}">
  <dimension ref="A1:L35"/>
  <sheetViews>
    <sheetView zoomScaleNormal="100" workbookViewId="0">
      <selection activeCell="B3" sqref="B3:B26"/>
    </sheetView>
  </sheetViews>
  <sheetFormatPr baseColWidth="10" defaultRowHeight="16"/>
  <cols>
    <col min="1" max="1" width="24.6640625" bestFit="1" customWidth="1"/>
    <col min="2" max="2" width="26.1640625" bestFit="1" customWidth="1"/>
    <col min="3" max="3" width="24" bestFit="1" customWidth="1"/>
    <col min="4" max="4" width="11.1640625" bestFit="1" customWidth="1"/>
    <col min="5" max="5" width="24" bestFit="1" customWidth="1"/>
    <col min="6" max="6" width="21.6640625" bestFit="1" customWidth="1"/>
    <col min="7" max="7" width="21.6640625" customWidth="1"/>
    <col min="9" max="9" width="19.5" bestFit="1" customWidth="1"/>
    <col min="10" max="10" width="32.1640625" customWidth="1"/>
    <col min="11" max="11" width="25.5" bestFit="1" customWidth="1"/>
    <col min="12" max="12" width="9.1640625" bestFit="1" customWidth="1"/>
  </cols>
  <sheetData>
    <row r="1" spans="1:12">
      <c r="H1" s="6"/>
      <c r="I1" s="7" t="s">
        <v>32</v>
      </c>
    </row>
    <row r="2" spans="1:12">
      <c r="A2" s="11" t="s">
        <v>24</v>
      </c>
      <c r="B2" s="11" t="s">
        <v>26</v>
      </c>
      <c r="C2" s="11" t="s">
        <v>33</v>
      </c>
      <c r="D2" s="11" t="s">
        <v>25</v>
      </c>
      <c r="E2" s="11" t="s">
        <v>27</v>
      </c>
      <c r="F2" s="11" t="s">
        <v>34</v>
      </c>
      <c r="G2" s="11" t="s">
        <v>39</v>
      </c>
      <c r="H2" s="18"/>
      <c r="I2" s="17" t="s">
        <v>42</v>
      </c>
    </row>
    <row r="3" spans="1:12">
      <c r="A3" s="1" t="s">
        <v>9</v>
      </c>
      <c r="B3" s="4">
        <v>80.37997</v>
      </c>
      <c r="C3" s="13">
        <v>1</v>
      </c>
      <c r="D3">
        <v>0.14888000000000001</v>
      </c>
      <c r="E3" s="14">
        <f t="shared" ref="E3:E26" si="0">B3*(D3/L$4)</f>
        <v>5.4853318153253241</v>
      </c>
      <c r="F3" s="10">
        <v>1</v>
      </c>
      <c r="G3" s="10" t="s">
        <v>40</v>
      </c>
      <c r="K3" s="11" t="s">
        <v>30</v>
      </c>
      <c r="L3" s="11" t="s">
        <v>31</v>
      </c>
    </row>
    <row r="4" spans="1:12">
      <c r="A4" s="1" t="s">
        <v>12</v>
      </c>
      <c r="B4" s="4">
        <v>58.531309999999998</v>
      </c>
      <c r="C4" s="13">
        <v>2</v>
      </c>
      <c r="D4">
        <v>3.6590829999999998E-2</v>
      </c>
      <c r="E4" s="14">
        <f t="shared" si="0"/>
        <v>0.98170094479190106</v>
      </c>
      <c r="F4" s="10">
        <v>2</v>
      </c>
      <c r="G4" s="10"/>
      <c r="K4" s="12" t="s">
        <v>29</v>
      </c>
      <c r="L4" s="12">
        <v>2.1816309999999999</v>
      </c>
    </row>
    <row r="5" spans="1:12" ht="19">
      <c r="A5" s="1" t="s">
        <v>16</v>
      </c>
      <c r="B5" s="4">
        <v>0.73554699999999995</v>
      </c>
      <c r="C5" s="13">
        <v>7</v>
      </c>
      <c r="D5">
        <v>1.5247580000000001</v>
      </c>
      <c r="E5" s="14">
        <f t="shared" si="0"/>
        <v>0.51407922450038535</v>
      </c>
      <c r="F5" s="10">
        <v>3</v>
      </c>
      <c r="G5" s="10"/>
      <c r="K5" s="9"/>
      <c r="L5" s="10"/>
    </row>
    <row r="6" spans="1:12" ht="19">
      <c r="A6" s="1" t="s">
        <v>17</v>
      </c>
      <c r="B6" s="4">
        <v>0.46129540000000002</v>
      </c>
      <c r="C6" s="13">
        <v>8</v>
      </c>
      <c r="D6">
        <v>1.827334</v>
      </c>
      <c r="E6" s="14">
        <f t="shared" si="0"/>
        <v>0.38638100048248308</v>
      </c>
      <c r="F6" s="10">
        <v>4</v>
      </c>
      <c r="G6" s="10"/>
      <c r="K6" s="9"/>
      <c r="L6" s="10"/>
    </row>
    <row r="7" spans="1:12" ht="19">
      <c r="A7" s="5" t="s">
        <v>14</v>
      </c>
      <c r="B7" s="4">
        <v>2.1571750000000001</v>
      </c>
      <c r="C7" s="13">
        <v>3</v>
      </c>
      <c r="D7">
        <v>0.29626010000000003</v>
      </c>
      <c r="E7" s="14">
        <f t="shared" si="0"/>
        <v>0.29293903561945173</v>
      </c>
      <c r="F7" s="10">
        <v>5</v>
      </c>
      <c r="G7" s="10"/>
      <c r="K7" s="9"/>
      <c r="L7" s="10"/>
    </row>
    <row r="8" spans="1:12" ht="19">
      <c r="A8" s="5" t="s">
        <v>22</v>
      </c>
      <c r="B8" s="4">
        <v>1.14331</v>
      </c>
      <c r="C8" s="13">
        <v>5</v>
      </c>
      <c r="D8">
        <v>0.49045680000000003</v>
      </c>
      <c r="E8" s="14">
        <f t="shared" si="0"/>
        <v>0.25702979285131172</v>
      </c>
      <c r="F8" s="10">
        <v>6</v>
      </c>
      <c r="G8" s="10"/>
      <c r="K8" s="9"/>
      <c r="L8" s="10"/>
    </row>
    <row r="9" spans="1:12" ht="19">
      <c r="A9" s="5" t="s">
        <v>21</v>
      </c>
      <c r="B9" s="4">
        <v>1.3647069999999999</v>
      </c>
      <c r="C9" s="13">
        <v>4</v>
      </c>
      <c r="D9">
        <v>0.40611639999999999</v>
      </c>
      <c r="E9" s="14">
        <f t="shared" si="0"/>
        <v>0.25404382954532639</v>
      </c>
      <c r="F9" s="10">
        <v>7</v>
      </c>
      <c r="G9" s="10"/>
      <c r="K9" s="9"/>
      <c r="L9" s="10"/>
    </row>
    <row r="10" spans="1:12" ht="19">
      <c r="A10" s="5" t="s">
        <v>19</v>
      </c>
      <c r="B10" s="4">
        <v>1.135275</v>
      </c>
      <c r="C10" s="13">
        <v>6</v>
      </c>
      <c r="D10">
        <v>0.46626139999999999</v>
      </c>
      <c r="E10" s="14">
        <f t="shared" si="0"/>
        <v>0.24263265001505754</v>
      </c>
      <c r="F10" s="10">
        <v>8</v>
      </c>
      <c r="G10" s="10"/>
      <c r="K10" s="9"/>
      <c r="L10" s="10"/>
    </row>
    <row r="11" spans="1:12" ht="19">
      <c r="A11" s="1" t="s">
        <v>2</v>
      </c>
      <c r="B11" s="4">
        <v>1.544453E-2</v>
      </c>
      <c r="C11" s="13">
        <v>11</v>
      </c>
      <c r="D11">
        <v>18.291609999999999</v>
      </c>
      <c r="E11" s="14">
        <f t="shared" si="0"/>
        <v>0.1294927141176945</v>
      </c>
      <c r="F11" s="10">
        <v>9</v>
      </c>
      <c r="G11" s="10"/>
      <c r="K11" s="9"/>
      <c r="L11" s="10"/>
    </row>
    <row r="12" spans="1:12" ht="19">
      <c r="A12" s="1" t="s">
        <v>23</v>
      </c>
      <c r="B12" s="4">
        <v>1.1862829999999999E-6</v>
      </c>
      <c r="C12" s="13">
        <v>12</v>
      </c>
      <c r="D12">
        <v>147239.29999999999</v>
      </c>
      <c r="E12" s="14">
        <f t="shared" si="0"/>
        <v>8.0062796376609971E-2</v>
      </c>
      <c r="F12" s="10">
        <v>10</v>
      </c>
      <c r="G12" s="10"/>
      <c r="K12" s="9"/>
      <c r="L12" s="10"/>
    </row>
    <row r="13" spans="1:12" ht="19">
      <c r="A13" s="5" t="s">
        <v>0</v>
      </c>
      <c r="B13" s="4">
        <v>0.22673479999999999</v>
      </c>
      <c r="C13" s="13">
        <v>9</v>
      </c>
      <c r="D13">
        <v>0.49515399999999998</v>
      </c>
      <c r="E13" s="14">
        <f t="shared" si="0"/>
        <v>5.1460876362317921E-2</v>
      </c>
      <c r="F13" s="10">
        <v>11</v>
      </c>
      <c r="G13" s="10"/>
      <c r="K13" s="9"/>
      <c r="L13" s="10"/>
    </row>
    <row r="14" spans="1:12" ht="19">
      <c r="A14" s="19" t="s">
        <v>15</v>
      </c>
      <c r="B14" s="4">
        <v>7.3678999999999994E-2</v>
      </c>
      <c r="C14" s="13">
        <v>10</v>
      </c>
      <c r="D14">
        <v>0.79044740000000002</v>
      </c>
      <c r="E14" s="14">
        <f t="shared" si="0"/>
        <v>2.6695336647031508E-2</v>
      </c>
      <c r="F14" s="10">
        <v>12</v>
      </c>
      <c r="G14" s="10"/>
      <c r="K14" s="9"/>
      <c r="L14" s="10"/>
    </row>
    <row r="15" spans="1:12" ht="19">
      <c r="A15" s="1" t="s">
        <v>7</v>
      </c>
      <c r="B15" s="4">
        <v>-3.7846089999999999E-2</v>
      </c>
      <c r="C15" s="13">
        <v>17</v>
      </c>
      <c r="D15">
        <v>0.29626010000000003</v>
      </c>
      <c r="E15" s="14">
        <f t="shared" si="0"/>
        <v>-5.1394055218361868E-3</v>
      </c>
      <c r="F15" s="10">
        <v>13</v>
      </c>
      <c r="G15" s="10"/>
      <c r="K15" s="9"/>
      <c r="L15" s="10"/>
    </row>
    <row r="16" spans="1:12" ht="19">
      <c r="A16" s="1" t="s">
        <v>1</v>
      </c>
      <c r="B16" s="4">
        <v>-0.3685177</v>
      </c>
      <c r="C16" s="13">
        <v>19</v>
      </c>
      <c r="D16">
        <v>0.38464949999999998</v>
      </c>
      <c r="E16" s="14">
        <f t="shared" si="0"/>
        <v>-6.4974392574248349E-2</v>
      </c>
      <c r="F16" s="10">
        <v>14</v>
      </c>
      <c r="G16" s="10"/>
      <c r="K16" s="9"/>
      <c r="L16" s="10"/>
    </row>
    <row r="17" spans="1:12" ht="19">
      <c r="A17" s="19" t="s">
        <v>4</v>
      </c>
      <c r="B17" s="4">
        <v>-0.37650319999999998</v>
      </c>
      <c r="C17" s="13">
        <v>20</v>
      </c>
      <c r="D17">
        <v>0.70368850000000005</v>
      </c>
      <c r="E17" s="14">
        <f t="shared" si="0"/>
        <v>-0.12144169754335175</v>
      </c>
      <c r="F17" s="10">
        <v>15</v>
      </c>
      <c r="G17" s="10"/>
      <c r="H17" t="s">
        <v>36</v>
      </c>
      <c r="K17" s="9"/>
      <c r="L17" s="10"/>
    </row>
    <row r="18" spans="1:12" ht="19">
      <c r="A18" s="1" t="s">
        <v>5</v>
      </c>
      <c r="B18" s="4">
        <v>-2.3551909999999999E-2</v>
      </c>
      <c r="C18" s="13">
        <v>16</v>
      </c>
      <c r="D18">
        <v>13.26562</v>
      </c>
      <c r="E18" s="14">
        <f t="shared" si="0"/>
        <v>-0.14320968501740211</v>
      </c>
      <c r="F18" s="10">
        <v>16</v>
      </c>
      <c r="G18" s="10"/>
      <c r="K18" s="9"/>
      <c r="L18" s="10"/>
    </row>
    <row r="19" spans="1:12" ht="19">
      <c r="A19" s="5" t="s">
        <v>6</v>
      </c>
      <c r="B19" s="4">
        <v>-0.71806009999999998</v>
      </c>
      <c r="C19" s="13">
        <v>22</v>
      </c>
      <c r="D19">
        <v>0.48412290000000002</v>
      </c>
      <c r="E19" s="14">
        <f t="shared" si="0"/>
        <v>-0.15934378361248536</v>
      </c>
      <c r="F19" s="10">
        <v>17</v>
      </c>
      <c r="G19" s="10"/>
      <c r="K19" s="9"/>
      <c r="L19" s="10"/>
    </row>
    <row r="20" spans="1:12">
      <c r="A20" s="5" t="s">
        <v>3</v>
      </c>
      <c r="B20" s="4">
        <v>-0.70940499999999995</v>
      </c>
      <c r="C20" s="13">
        <v>21</v>
      </c>
      <c r="D20">
        <v>0.5</v>
      </c>
      <c r="E20" s="14">
        <f t="shared" si="0"/>
        <v>-0.16258592768437924</v>
      </c>
      <c r="F20" s="10">
        <v>18</v>
      </c>
      <c r="G20" s="10"/>
      <c r="I20" t="s">
        <v>38</v>
      </c>
    </row>
    <row r="21" spans="1:12" ht="19">
      <c r="A21" s="1" t="s">
        <v>8</v>
      </c>
      <c r="B21" s="4">
        <v>-0.33036729999999997</v>
      </c>
      <c r="C21" s="13">
        <v>18</v>
      </c>
      <c r="D21">
        <v>2.0771670000000002</v>
      </c>
      <c r="E21" s="14">
        <f t="shared" si="0"/>
        <v>-0.31454817677191976</v>
      </c>
      <c r="F21" s="10">
        <v>19</v>
      </c>
      <c r="G21" s="10"/>
      <c r="I21" t="s">
        <v>41</v>
      </c>
      <c r="K21" s="9"/>
      <c r="L21" s="10"/>
    </row>
    <row r="22" spans="1:12" ht="19">
      <c r="A22" s="1" t="s">
        <v>13</v>
      </c>
      <c r="B22" s="4">
        <v>-5.6567560000000003E-6</v>
      </c>
      <c r="C22" s="13">
        <v>15</v>
      </c>
      <c r="D22">
        <v>135624.70000000001</v>
      </c>
      <c r="E22" s="14">
        <f t="shared" si="0"/>
        <v>-0.35166159422615473</v>
      </c>
      <c r="F22" s="10">
        <v>20</v>
      </c>
      <c r="G22" s="10"/>
      <c r="K22" s="9"/>
      <c r="L22" s="10"/>
    </row>
    <row r="23" spans="1:12" ht="19">
      <c r="A23" s="5" t="s">
        <v>20</v>
      </c>
      <c r="B23" s="4">
        <v>-1.875982</v>
      </c>
      <c r="C23" s="13">
        <v>23</v>
      </c>
      <c r="D23">
        <v>0.48412290000000002</v>
      </c>
      <c r="E23" s="14">
        <f t="shared" si="0"/>
        <v>-0.41629672762616599</v>
      </c>
      <c r="F23" s="10">
        <v>21</v>
      </c>
      <c r="G23" s="10"/>
      <c r="I23" t="s">
        <v>35</v>
      </c>
      <c r="K23" s="9"/>
      <c r="L23" s="10"/>
    </row>
    <row r="24" spans="1:12" ht="19">
      <c r="A24" s="1" t="s">
        <v>10</v>
      </c>
      <c r="B24" s="4">
        <v>-6.6033280000000003E-7</v>
      </c>
      <c r="C24" s="13">
        <v>14</v>
      </c>
      <c r="D24">
        <v>1388979</v>
      </c>
      <c r="E24" s="14">
        <f t="shared" si="0"/>
        <v>-0.42041408112150958</v>
      </c>
      <c r="F24" s="10">
        <v>22</v>
      </c>
      <c r="G24" s="10"/>
      <c r="I24" t="s">
        <v>37</v>
      </c>
      <c r="K24" s="9"/>
      <c r="L24" s="10"/>
    </row>
    <row r="25" spans="1:12" ht="19">
      <c r="A25" s="1" t="s">
        <v>18</v>
      </c>
      <c r="B25" s="4">
        <v>-9.7452989999999996E-8</v>
      </c>
      <c r="C25" s="13">
        <v>13</v>
      </c>
      <c r="D25">
        <v>9976220</v>
      </c>
      <c r="E25" s="14">
        <f t="shared" si="0"/>
        <v>-0.44563561294178533</v>
      </c>
      <c r="F25" s="10">
        <v>23</v>
      </c>
      <c r="G25" s="10"/>
      <c r="K25" s="9"/>
      <c r="L25" s="10"/>
    </row>
    <row r="26" spans="1:12" ht="19">
      <c r="A26" s="1" t="s">
        <v>11</v>
      </c>
      <c r="B26" s="4">
        <v>-47.940649999999998</v>
      </c>
      <c r="C26" s="13">
        <v>24</v>
      </c>
      <c r="D26">
        <v>3.4426239999999997E-2</v>
      </c>
      <c r="E26" s="14">
        <f t="shared" si="0"/>
        <v>-0.75650571643692266</v>
      </c>
      <c r="F26" s="10">
        <v>24</v>
      </c>
      <c r="G26" s="10"/>
      <c r="K26" s="9"/>
      <c r="L26" s="10"/>
    </row>
    <row r="27" spans="1:12" ht="19">
      <c r="K27" s="9"/>
      <c r="L27" s="10"/>
    </row>
    <row r="28" spans="1:12" ht="19">
      <c r="K28" s="9"/>
      <c r="L28" s="10"/>
    </row>
    <row r="35" spans="6:6">
      <c r="F35" s="16"/>
    </row>
  </sheetData>
  <autoFilter ref="A2:F2" xr:uid="{31E46EF6-2445-5941-ABC9-AAD77CCEA2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5C3A-636E-0048-B997-8811B4CA3FF5}">
  <dimension ref="A1:L27"/>
  <sheetViews>
    <sheetView workbookViewId="0">
      <selection activeCell="J6" sqref="J6"/>
    </sheetView>
  </sheetViews>
  <sheetFormatPr baseColWidth="10" defaultRowHeight="16"/>
  <cols>
    <col min="1" max="1" width="24.6640625" bestFit="1" customWidth="1"/>
    <col min="2" max="2" width="26.1640625" bestFit="1" customWidth="1"/>
    <col min="3" max="3" width="24" bestFit="1" customWidth="1"/>
    <col min="4" max="4" width="11.1640625" bestFit="1" customWidth="1"/>
    <col min="5" max="5" width="24" bestFit="1" customWidth="1"/>
    <col min="6" max="6" width="21.6640625" bestFit="1" customWidth="1"/>
    <col min="8" max="8" width="19.5" bestFit="1" customWidth="1"/>
    <col min="10" max="10" width="17.6640625" bestFit="1" customWidth="1"/>
    <col min="11" max="11" width="11.83203125" bestFit="1" customWidth="1"/>
  </cols>
  <sheetData>
    <row r="1" spans="1:12">
      <c r="G1" s="6"/>
      <c r="H1" s="7" t="s">
        <v>32</v>
      </c>
    </row>
    <row r="2" spans="1:12">
      <c r="A2" s="11" t="s">
        <v>24</v>
      </c>
      <c r="B2" s="11" t="s">
        <v>26</v>
      </c>
      <c r="C2" s="11" t="s">
        <v>33</v>
      </c>
      <c r="D2" s="11" t="s">
        <v>25</v>
      </c>
      <c r="E2" s="11" t="s">
        <v>27</v>
      </c>
      <c r="F2" s="11" t="s">
        <v>34</v>
      </c>
      <c r="J2" s="11" t="s">
        <v>30</v>
      </c>
      <c r="K2" s="11" t="s">
        <v>31</v>
      </c>
      <c r="L2" s="2"/>
    </row>
    <row r="3" spans="1:12">
      <c r="A3" s="1" t="s">
        <v>16</v>
      </c>
      <c r="B3" s="3">
        <v>1.0069969999999999</v>
      </c>
      <c r="C3" s="13">
        <v>3</v>
      </c>
      <c r="D3">
        <v>1.6680569999999999</v>
      </c>
      <c r="E3" s="15">
        <f t="shared" ref="E3:E26" si="0">B3*(D3/K$3)</f>
        <v>0.70320772968217393</v>
      </c>
      <c r="F3" s="10">
        <v>1</v>
      </c>
      <c r="J3" s="12" t="s">
        <v>29</v>
      </c>
      <c r="K3" s="12">
        <v>2.3886660000000002</v>
      </c>
      <c r="L3" s="2"/>
    </row>
    <row r="4" spans="1:12" ht="19">
      <c r="A4" s="1" t="s">
        <v>9</v>
      </c>
      <c r="B4" s="3">
        <v>1.6520999999999999</v>
      </c>
      <c r="C4" s="13">
        <v>1</v>
      </c>
      <c r="D4">
        <v>0.1655007</v>
      </c>
      <c r="E4" s="15">
        <f t="shared" si="0"/>
        <v>0.11446711531457306</v>
      </c>
      <c r="F4" s="10">
        <v>2</v>
      </c>
      <c r="K4" s="8"/>
      <c r="L4" s="2"/>
    </row>
    <row r="5" spans="1:12" ht="19">
      <c r="A5" s="1" t="s">
        <v>11</v>
      </c>
      <c r="B5" s="3">
        <v>1.4651110000000001</v>
      </c>
      <c r="C5" s="13">
        <v>2</v>
      </c>
      <c r="D5">
        <v>2.9739760000000001E-2</v>
      </c>
      <c r="E5" s="15">
        <f t="shared" si="0"/>
        <v>1.8241164530059875E-2</v>
      </c>
      <c r="F5" s="10">
        <v>3</v>
      </c>
      <c r="K5" s="8"/>
      <c r="L5" s="2"/>
    </row>
    <row r="6" spans="1:12" ht="19">
      <c r="A6" s="1" t="s">
        <v>5</v>
      </c>
      <c r="B6" s="3">
        <v>2.2407600000000001E-3</v>
      </c>
      <c r="C6" s="13">
        <v>11</v>
      </c>
      <c r="D6">
        <v>13.79284</v>
      </c>
      <c r="E6" s="15">
        <f t="shared" si="0"/>
        <v>1.293878849466606E-2</v>
      </c>
      <c r="F6" s="10">
        <v>4</v>
      </c>
      <c r="K6" s="8"/>
      <c r="L6" s="2"/>
    </row>
    <row r="7" spans="1:12" ht="19">
      <c r="A7" s="5" t="s">
        <v>0</v>
      </c>
      <c r="B7" s="3">
        <v>3.368107E-2</v>
      </c>
      <c r="C7" s="13">
        <v>4</v>
      </c>
      <c r="D7">
        <v>0.45518550000000002</v>
      </c>
      <c r="E7" s="15">
        <f t="shared" si="0"/>
        <v>6.4182831289451943E-3</v>
      </c>
      <c r="F7" s="10">
        <v>5</v>
      </c>
      <c r="K7" s="8"/>
      <c r="L7" s="2"/>
    </row>
    <row r="8" spans="1:12" ht="19">
      <c r="A8" s="5" t="s">
        <v>20</v>
      </c>
      <c r="B8" s="3">
        <v>2.1439429999999999E-2</v>
      </c>
      <c r="C8" s="13">
        <v>5</v>
      </c>
      <c r="D8">
        <v>0.49251230000000001</v>
      </c>
      <c r="E8" s="15">
        <f t="shared" si="0"/>
        <v>4.4205355541498889E-3</v>
      </c>
      <c r="F8" s="10">
        <v>6</v>
      </c>
      <c r="K8" s="8"/>
      <c r="L8" s="2"/>
    </row>
    <row r="9" spans="1:12" ht="19">
      <c r="A9" s="1" t="s">
        <v>15</v>
      </c>
      <c r="B9" s="3">
        <v>1.2844650000000001E-2</v>
      </c>
      <c r="C9" s="13">
        <v>6</v>
      </c>
      <c r="D9">
        <v>0.81034479999999998</v>
      </c>
      <c r="E9" s="15">
        <f t="shared" si="0"/>
        <v>4.3574929836653594E-3</v>
      </c>
      <c r="F9" s="10">
        <v>7</v>
      </c>
      <c r="K9" s="8"/>
      <c r="L9" s="2"/>
    </row>
    <row r="10" spans="1:12" ht="19">
      <c r="A10" s="5" t="s">
        <v>4</v>
      </c>
      <c r="B10" s="3">
        <v>1.2533799999999999E-2</v>
      </c>
      <c r="C10" s="13">
        <v>7</v>
      </c>
      <c r="D10">
        <v>0.72495849999999995</v>
      </c>
      <c r="E10" s="15">
        <f t="shared" si="0"/>
        <v>3.8039997418224222E-3</v>
      </c>
      <c r="F10" s="10">
        <v>8</v>
      </c>
      <c r="K10" s="8"/>
      <c r="L10" s="2"/>
    </row>
    <row r="11" spans="1:12" ht="19">
      <c r="A11" s="1" t="s">
        <v>8</v>
      </c>
      <c r="B11" s="3">
        <v>2.8489539999999999E-3</v>
      </c>
      <c r="C11" s="13">
        <v>10</v>
      </c>
      <c r="D11">
        <v>2.2345389999999998</v>
      </c>
      <c r="E11" s="15">
        <f t="shared" si="0"/>
        <v>2.6651272393067925E-3</v>
      </c>
      <c r="F11" s="10">
        <v>9</v>
      </c>
      <c r="K11" s="8"/>
      <c r="L11" s="2"/>
    </row>
    <row r="12" spans="1:12" ht="19">
      <c r="A12" s="1" t="s">
        <v>17</v>
      </c>
      <c r="B12" s="3">
        <v>3.2440519999999999E-3</v>
      </c>
      <c r="C12" s="13">
        <v>9</v>
      </c>
      <c r="D12">
        <v>1.852258</v>
      </c>
      <c r="E12" s="15">
        <f t="shared" si="0"/>
        <v>2.5155552385373254E-3</v>
      </c>
      <c r="F12" s="10">
        <v>10</v>
      </c>
      <c r="K12" s="8"/>
      <c r="L12" s="2"/>
    </row>
    <row r="13" spans="1:12" ht="19">
      <c r="A13" s="1" t="s">
        <v>18</v>
      </c>
      <c r="B13" s="3">
        <v>2.011667E-10</v>
      </c>
      <c r="C13" s="13">
        <v>12</v>
      </c>
      <c r="D13">
        <v>10559620</v>
      </c>
      <c r="E13" s="15">
        <f t="shared" si="0"/>
        <v>8.8930135425128488E-4</v>
      </c>
      <c r="F13" s="10">
        <v>11</v>
      </c>
      <c r="K13" s="8"/>
      <c r="L13" s="2"/>
    </row>
    <row r="14" spans="1:12" ht="19">
      <c r="A14" s="5" t="s">
        <v>21</v>
      </c>
      <c r="B14" s="3">
        <v>4.8515590000000001E-3</v>
      </c>
      <c r="C14" s="13">
        <v>8</v>
      </c>
      <c r="D14">
        <v>0.41701329999999998</v>
      </c>
      <c r="E14" s="15">
        <f t="shared" si="0"/>
        <v>8.4698514934055226E-4</v>
      </c>
      <c r="F14" s="10">
        <v>12</v>
      </c>
      <c r="K14" s="8"/>
      <c r="L14" s="2"/>
    </row>
    <row r="15" spans="1:12" ht="19">
      <c r="A15" s="1" t="s">
        <v>1</v>
      </c>
      <c r="B15" s="3">
        <v>-5.7673919999999998E-8</v>
      </c>
      <c r="C15" s="13">
        <v>16</v>
      </c>
      <c r="D15">
        <v>0</v>
      </c>
      <c r="E15" s="15">
        <f t="shared" si="0"/>
        <v>0</v>
      </c>
      <c r="F15" s="10">
        <v>13</v>
      </c>
      <c r="K15" s="8"/>
      <c r="L15" s="2"/>
    </row>
    <row r="16" spans="1:12" ht="19">
      <c r="A16" s="1" t="s">
        <v>13</v>
      </c>
      <c r="B16" s="3">
        <v>-1.086565E-8</v>
      </c>
      <c r="C16" s="13">
        <v>13</v>
      </c>
      <c r="D16">
        <v>131223.6</v>
      </c>
      <c r="E16" s="15">
        <f t="shared" si="0"/>
        <v>-5.9691464162005064E-4</v>
      </c>
      <c r="F16" s="10">
        <v>14</v>
      </c>
      <c r="K16" s="8"/>
      <c r="L16" s="2"/>
    </row>
    <row r="17" spans="1:12" ht="19">
      <c r="A17" s="5" t="s">
        <v>19</v>
      </c>
      <c r="B17" s="3">
        <v>-1.245924E-2</v>
      </c>
      <c r="C17" s="13">
        <v>18</v>
      </c>
      <c r="D17">
        <v>0.48059859999999999</v>
      </c>
      <c r="E17" s="15">
        <f t="shared" si="0"/>
        <v>-2.5067938761903085E-3</v>
      </c>
      <c r="F17" s="10">
        <v>15</v>
      </c>
      <c r="K17" s="8"/>
      <c r="L17" s="2"/>
    </row>
    <row r="18" spans="1:12" ht="19">
      <c r="A18" s="1" t="s">
        <v>23</v>
      </c>
      <c r="B18" s="3">
        <v>-5.4116050000000002E-8</v>
      </c>
      <c r="C18" s="13">
        <v>15</v>
      </c>
      <c r="D18">
        <v>154124.29999999999</v>
      </c>
      <c r="E18" s="15">
        <f t="shared" si="0"/>
        <v>-3.4917390397045879E-3</v>
      </c>
      <c r="F18" s="10">
        <v>16</v>
      </c>
      <c r="K18" s="8"/>
      <c r="L18" s="2"/>
    </row>
    <row r="19" spans="1:12" ht="19">
      <c r="A19" s="5" t="s">
        <v>22</v>
      </c>
      <c r="B19" s="3">
        <v>-1.8259190000000002E-2</v>
      </c>
      <c r="C19" s="13">
        <v>19</v>
      </c>
      <c r="D19">
        <v>0.49522090000000002</v>
      </c>
      <c r="E19" s="15">
        <f t="shared" si="0"/>
        <v>-3.7855156413960766E-3</v>
      </c>
      <c r="F19" s="10">
        <v>17</v>
      </c>
      <c r="K19" s="8"/>
      <c r="L19" s="2"/>
    </row>
    <row r="20" spans="1:12" ht="19">
      <c r="A20" s="5" t="s">
        <v>6</v>
      </c>
      <c r="B20" s="3">
        <v>-1.8983119999999999E-2</v>
      </c>
      <c r="C20" s="13">
        <v>20</v>
      </c>
      <c r="D20">
        <v>0.48521540000000002</v>
      </c>
      <c r="E20" s="15">
        <f t="shared" si="0"/>
        <v>-3.8560862690924557E-3</v>
      </c>
      <c r="F20" s="10">
        <v>18</v>
      </c>
      <c r="K20" s="8"/>
      <c r="L20" s="2"/>
    </row>
    <row r="21" spans="1:12" ht="19">
      <c r="A21" s="5" t="s">
        <v>14</v>
      </c>
      <c r="B21" s="3">
        <v>-4.3602309999999998E-2</v>
      </c>
      <c r="C21" s="13">
        <v>22</v>
      </c>
      <c r="D21">
        <v>0.28066930000000001</v>
      </c>
      <c r="E21" s="15">
        <f t="shared" si="0"/>
        <v>-5.1232905002553727E-3</v>
      </c>
      <c r="F21" s="10">
        <v>19</v>
      </c>
      <c r="K21" s="8"/>
      <c r="L21" s="2"/>
    </row>
    <row r="22" spans="1:12" ht="19">
      <c r="A22" s="5" t="s">
        <v>3</v>
      </c>
      <c r="B22" s="3">
        <v>-3.0015150000000001E-2</v>
      </c>
      <c r="C22" s="13">
        <v>21</v>
      </c>
      <c r="D22">
        <v>0.4997026</v>
      </c>
      <c r="E22" s="15">
        <f t="shared" si="0"/>
        <v>-6.2790898745952763E-3</v>
      </c>
      <c r="F22" s="10">
        <v>20</v>
      </c>
      <c r="K22" s="8"/>
      <c r="L22" s="2"/>
    </row>
    <row r="23" spans="1:12" ht="19">
      <c r="A23" s="1" t="s">
        <v>12</v>
      </c>
      <c r="B23" s="3">
        <v>-0.50288820000000001</v>
      </c>
      <c r="C23" s="13">
        <v>24</v>
      </c>
      <c r="D23">
        <v>3.4368780000000002E-2</v>
      </c>
      <c r="E23" s="15">
        <f t="shared" si="0"/>
        <v>-7.2356930229659569E-3</v>
      </c>
      <c r="F23" s="10">
        <v>21</v>
      </c>
      <c r="K23" s="8"/>
      <c r="L23" s="2"/>
    </row>
    <row r="24" spans="1:12" ht="19">
      <c r="A24" s="1" t="s">
        <v>10</v>
      </c>
      <c r="B24" s="3">
        <v>-1.447249E-8</v>
      </c>
      <c r="C24" s="13">
        <v>14</v>
      </c>
      <c r="D24">
        <v>1500274</v>
      </c>
      <c r="E24" s="15">
        <f t="shared" si="0"/>
        <v>-9.0898855102638856E-3</v>
      </c>
      <c r="F24" s="10">
        <v>22</v>
      </c>
      <c r="K24" s="8"/>
      <c r="L24" s="2"/>
    </row>
    <row r="25" spans="1:12" ht="19">
      <c r="A25" s="5" t="s">
        <v>7</v>
      </c>
      <c r="B25" s="3">
        <v>-0.12146469999999999</v>
      </c>
      <c r="C25" s="13">
        <v>23</v>
      </c>
      <c r="D25">
        <v>0.30454350000000002</v>
      </c>
      <c r="E25" s="15">
        <f t="shared" si="0"/>
        <v>-1.5486168792309182E-2</v>
      </c>
      <c r="F25" s="10">
        <v>23</v>
      </c>
      <c r="K25" s="8"/>
      <c r="L25" s="2"/>
    </row>
    <row r="26" spans="1:12" ht="19">
      <c r="A26" s="1" t="s">
        <v>2</v>
      </c>
      <c r="B26" s="3">
        <v>-2.129457E-3</v>
      </c>
      <c r="C26" s="13">
        <v>17</v>
      </c>
      <c r="D26">
        <v>19.039079999999998</v>
      </c>
      <c r="E26" s="15">
        <f t="shared" si="0"/>
        <v>-1.6973031047270732E-2</v>
      </c>
      <c r="F26" s="10">
        <v>24</v>
      </c>
      <c r="K26" s="8"/>
      <c r="L26" s="2"/>
    </row>
    <row r="27" spans="1:12" ht="19">
      <c r="K27" s="8"/>
      <c r="L27" s="2"/>
    </row>
  </sheetData>
  <autoFilter ref="A2:F2" xr:uid="{966A316D-C027-FB40-9EFD-488E091FC3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B03A-ADCD-B24A-B8BC-E7619D631530}">
  <dimension ref="A1:M35"/>
  <sheetViews>
    <sheetView tabSelected="1" zoomScaleNormal="100" workbookViewId="0">
      <selection activeCell="E8" sqref="E8"/>
    </sheetView>
  </sheetViews>
  <sheetFormatPr baseColWidth="10" defaultRowHeight="16"/>
  <cols>
    <col min="1" max="1" width="24.6640625" bestFit="1" customWidth="1"/>
    <col min="2" max="2" width="26.1640625" bestFit="1" customWidth="1"/>
    <col min="3" max="3" width="24" hidden="1" customWidth="1"/>
    <col min="4" max="4" width="11.1640625" bestFit="1" customWidth="1"/>
    <col min="5" max="5" width="24" bestFit="1" customWidth="1"/>
    <col min="6" max="6" width="21.6640625" bestFit="1" customWidth="1"/>
    <col min="7" max="7" width="11.1640625" customWidth="1"/>
    <col min="8" max="8" width="1.83203125" hidden="1" customWidth="1"/>
    <col min="10" max="10" width="19.5" bestFit="1" customWidth="1"/>
    <col min="11" max="11" width="32.1640625" customWidth="1"/>
    <col min="12" max="12" width="25.5" bestFit="1" customWidth="1"/>
    <col min="13" max="13" width="9.1640625" bestFit="1" customWidth="1"/>
  </cols>
  <sheetData>
    <row r="1" spans="1:13">
      <c r="I1" s="24"/>
      <c r="J1" s="25"/>
    </row>
    <row r="2" spans="1:13">
      <c r="A2" s="11" t="s">
        <v>24</v>
      </c>
      <c r="B2" s="11" t="s">
        <v>26</v>
      </c>
      <c r="C2" s="11" t="s">
        <v>33</v>
      </c>
      <c r="D2" s="11" t="s">
        <v>25</v>
      </c>
      <c r="E2" s="11" t="s">
        <v>27</v>
      </c>
      <c r="F2" s="11" t="s">
        <v>34</v>
      </c>
      <c r="G2" s="11" t="s">
        <v>56</v>
      </c>
      <c r="H2" s="11" t="s">
        <v>39</v>
      </c>
      <c r="I2" s="27" t="s">
        <v>68</v>
      </c>
      <c r="J2" s="26"/>
    </row>
    <row r="3" spans="1:13">
      <c r="A3" s="20" t="s">
        <v>12</v>
      </c>
      <c r="B3">
        <v>164.59286798762119</v>
      </c>
      <c r="C3" s="13">
        <v>1</v>
      </c>
      <c r="D3">
        <f>VLOOKUP(A3,STDEV!A$2:B$37,2,FALSE)</f>
        <v>3.387884E-2</v>
      </c>
      <c r="E3" s="14">
        <f t="shared" ref="E3:E29" si="0">B3*(D3/M$4)</f>
        <v>2.5231744071012399</v>
      </c>
      <c r="F3" s="23">
        <v>1</v>
      </c>
      <c r="G3" s="10">
        <f>VLOOKUP(A3,PVALS!A$4:E$30,5,FALSE)</f>
        <v>5.3999999999999999E-2</v>
      </c>
      <c r="I3" s="10"/>
      <c r="L3" s="11" t="s">
        <v>30</v>
      </c>
      <c r="M3" s="11" t="s">
        <v>31</v>
      </c>
    </row>
    <row r="4" spans="1:13">
      <c r="A4" s="22" t="s">
        <v>2</v>
      </c>
      <c r="B4">
        <v>0.15290156300931099</v>
      </c>
      <c r="C4" s="13">
        <v>11</v>
      </c>
      <c r="D4">
        <f>VLOOKUP(A4,STDEV!A$2:B$37,2,FALSE)</f>
        <v>18.549679999999999</v>
      </c>
      <c r="E4" s="14">
        <f t="shared" si="0"/>
        <v>1.2833823824988939</v>
      </c>
      <c r="F4" s="23">
        <v>2</v>
      </c>
      <c r="G4" s="10">
        <f>VLOOKUP(A4,PVALS!A$4:E$30,5,FALSE)</f>
        <v>0.40400000000000003</v>
      </c>
      <c r="H4" s="10"/>
      <c r="I4" t="s">
        <v>67</v>
      </c>
      <c r="L4" s="12" t="s">
        <v>29</v>
      </c>
      <c r="M4" s="21">
        <v>2.21</v>
      </c>
    </row>
    <row r="5" spans="1:13" ht="19">
      <c r="A5" s="22" t="s">
        <v>44</v>
      </c>
      <c r="B5">
        <v>2.5174678060776912</v>
      </c>
      <c r="C5" s="13">
        <v>2</v>
      </c>
      <c r="D5">
        <f>VLOOKUP(A5,STDEV!A$2:B$37,2,FALSE)</f>
        <v>0.45825759999999999</v>
      </c>
      <c r="E5" s="14">
        <f t="shared" si="0"/>
        <v>0.52201301126263711</v>
      </c>
      <c r="F5" s="23">
        <v>3</v>
      </c>
      <c r="G5" s="10">
        <f>VLOOKUP(A5,PVALS!A$4:E$30,5,FALSE)</f>
        <v>0.127</v>
      </c>
      <c r="H5" s="10"/>
      <c r="L5" s="9"/>
      <c r="M5" s="10"/>
    </row>
    <row r="6" spans="1:13" ht="19">
      <c r="A6" s="22" t="s">
        <v>19</v>
      </c>
      <c r="B6">
        <v>1.703922530817733</v>
      </c>
      <c r="C6" s="13">
        <v>4</v>
      </c>
      <c r="D6">
        <f>VLOOKUP(A6,STDEV!A$2:B$37,2,FALSE)</f>
        <v>0.46969379999999999</v>
      </c>
      <c r="E6" s="14">
        <f t="shared" si="0"/>
        <v>0.36213658298886792</v>
      </c>
      <c r="F6" s="23">
        <v>4</v>
      </c>
      <c r="G6" s="10">
        <f>VLOOKUP(A6,PVALS!A$4:E$30,5,FALSE)</f>
        <v>0.13700000000000001</v>
      </c>
      <c r="H6" s="10"/>
      <c r="L6" s="9"/>
      <c r="M6" s="10"/>
    </row>
    <row r="7" spans="1:13" ht="19">
      <c r="A7" s="20" t="s">
        <v>50</v>
      </c>
      <c r="B7">
        <v>1.829550250848333</v>
      </c>
      <c r="C7" s="13">
        <v>3</v>
      </c>
      <c r="D7">
        <f>VLOOKUP(A7,STDEV!A$2:B$37,2,FALSE)</f>
        <v>0.41032590000000002</v>
      </c>
      <c r="E7" s="14">
        <f t="shared" si="0"/>
        <v>0.33968862139120726</v>
      </c>
      <c r="F7" s="23">
        <v>5</v>
      </c>
      <c r="G7" s="10">
        <f>VLOOKUP(A7,PVALS!A$4:E$30,5,FALSE)</f>
        <v>0.217</v>
      </c>
      <c r="H7" s="10"/>
      <c r="L7" s="9"/>
      <c r="M7" s="10"/>
    </row>
    <row r="8" spans="1:13" ht="19">
      <c r="A8" s="22" t="s">
        <v>6</v>
      </c>
      <c r="B8">
        <v>1.3424881095284711</v>
      </c>
      <c r="C8" s="13">
        <v>5</v>
      </c>
      <c r="D8">
        <f>VLOOKUP(A8,STDEV!A$2:B$37,2,FALSE)</f>
        <v>0.48676360000000002</v>
      </c>
      <c r="E8" s="14">
        <f t="shared" si="0"/>
        <v>0.29568974893722755</v>
      </c>
      <c r="F8" s="23">
        <v>6</v>
      </c>
      <c r="G8" s="10">
        <f>VLOOKUP(A8,PVALS!A$4:E$30,5,FALSE)</f>
        <v>0.82099999999999995</v>
      </c>
      <c r="H8" s="10"/>
      <c r="L8" s="9"/>
      <c r="M8" s="10"/>
    </row>
    <row r="9" spans="1:13" ht="19">
      <c r="A9" s="22" t="s">
        <v>18</v>
      </c>
      <c r="B9">
        <v>5.6575299145609438E-8</v>
      </c>
      <c r="C9" s="13">
        <v>13</v>
      </c>
      <c r="D9">
        <f>VLOOKUP(A9,STDEV!A$2:B$37,2,FALSE)</f>
        <v>10018210</v>
      </c>
      <c r="E9" s="14">
        <f t="shared" si="0"/>
        <v>0.25646299893825159</v>
      </c>
      <c r="F9" s="23">
        <v>7</v>
      </c>
      <c r="G9" s="10">
        <f>VLOOKUP(A9,PVALS!A$4:E$30,5,FALSE)</f>
        <v>0.72299999999999998</v>
      </c>
      <c r="H9" s="10"/>
      <c r="L9" s="9"/>
      <c r="M9" s="10"/>
    </row>
    <row r="10" spans="1:13" ht="19">
      <c r="A10" s="22" t="s">
        <v>22</v>
      </c>
      <c r="B10">
        <v>1.13616096279807</v>
      </c>
      <c r="C10" s="13">
        <v>6</v>
      </c>
      <c r="D10">
        <f>VLOOKUP(A10,STDEV!A$2:B$37,2,FALSE)</f>
        <v>0.49259829999999999</v>
      </c>
      <c r="E10" s="14">
        <f t="shared" si="0"/>
        <v>0.25324477773786991</v>
      </c>
      <c r="F10" s="23">
        <v>8</v>
      </c>
      <c r="G10" s="10">
        <f>VLOOKUP(A10,PVALS!A$4:E$30,5,FALSE)</f>
        <v>0.04</v>
      </c>
      <c r="H10" s="10"/>
      <c r="L10" s="9"/>
      <c r="M10" s="10"/>
    </row>
    <row r="11" spans="1:13" ht="19">
      <c r="A11" s="20" t="s">
        <v>1</v>
      </c>
      <c r="B11">
        <v>0.86720701534822753</v>
      </c>
      <c r="C11" s="13">
        <v>7</v>
      </c>
      <c r="D11">
        <f>VLOOKUP(A11,STDEV!A$2:B$37,2,FALSE)</f>
        <v>0.36393540000000002</v>
      </c>
      <c r="E11" s="14">
        <f t="shared" si="0"/>
        <v>0.14280874751744949</v>
      </c>
      <c r="F11" s="23">
        <v>9</v>
      </c>
      <c r="G11" s="10">
        <f>VLOOKUP(A11,PVALS!A$4:E$30,5,FALSE)</f>
        <v>0.98599999999999999</v>
      </c>
      <c r="H11" s="10"/>
      <c r="L11" s="9"/>
      <c r="M11" s="10"/>
    </row>
    <row r="12" spans="1:13" ht="19">
      <c r="A12" s="22" t="s">
        <v>46</v>
      </c>
      <c r="B12">
        <v>0.72597029533791846</v>
      </c>
      <c r="C12" s="13">
        <v>8</v>
      </c>
      <c r="D12">
        <f>VLOOKUP(A12,STDEV!A$2:B$37,2,FALSE)</f>
        <v>0.33472499999999999</v>
      </c>
      <c r="E12" s="14">
        <f t="shared" si="0"/>
        <v>0.10995493534252704</v>
      </c>
      <c r="F12" s="23">
        <v>10</v>
      </c>
      <c r="G12" s="10">
        <f>VLOOKUP(A12,PVALS!A$4:E$30,5,FALSE)</f>
        <v>0.84899999999999998</v>
      </c>
      <c r="H12" s="10"/>
      <c r="L12" s="9"/>
      <c r="M12" s="10"/>
    </row>
    <row r="13" spans="1:13" ht="19">
      <c r="A13" s="22" t="s">
        <v>23</v>
      </c>
      <c r="B13">
        <v>1.2577415732266359E-6</v>
      </c>
      <c r="C13" s="13">
        <v>12</v>
      </c>
      <c r="D13">
        <f>VLOOKUP(A13,STDEV!A$2:B$37,2,FALSE)</f>
        <v>148976.4</v>
      </c>
      <c r="E13" s="14">
        <f t="shared" si="0"/>
        <v>8.478453018535774E-2</v>
      </c>
      <c r="F13" s="23">
        <v>11</v>
      </c>
      <c r="G13" s="10">
        <f>VLOOKUP(A13,PVALS!A$4:E$30,5,FALSE)</f>
        <v>0.51600000000000001</v>
      </c>
      <c r="H13" s="10"/>
      <c r="L13" s="9"/>
      <c r="M13" s="10"/>
    </row>
    <row r="14" spans="1:13" ht="19">
      <c r="A14" s="22" t="s">
        <v>21</v>
      </c>
      <c r="B14">
        <v>0.31277464969763058</v>
      </c>
      <c r="C14" s="13">
        <v>9</v>
      </c>
      <c r="D14">
        <f>VLOOKUP(A14,STDEV!A$2:B$37,2,FALSE)</f>
        <v>0.41032590000000002</v>
      </c>
      <c r="E14" s="14">
        <f t="shared" si="0"/>
        <v>5.8072189879803171E-2</v>
      </c>
      <c r="F14" s="23">
        <v>12</v>
      </c>
      <c r="G14" s="10">
        <f>VLOOKUP(A14,PVALS!A$4:E$30,5,FALSE)</f>
        <v>0.374</v>
      </c>
      <c r="H14" s="10"/>
      <c r="L14" s="9"/>
      <c r="M14" s="10"/>
    </row>
    <row r="15" spans="1:13" ht="19">
      <c r="A15" s="22" t="s">
        <v>0</v>
      </c>
      <c r="B15">
        <v>0.2420710192601275</v>
      </c>
      <c r="C15" s="13">
        <v>10</v>
      </c>
      <c r="D15">
        <f>VLOOKUP(A15,STDEV!A$2:B$37,2,FALSE)</f>
        <v>0.49259829999999999</v>
      </c>
      <c r="E15" s="14">
        <f t="shared" si="0"/>
        <v>5.3956458175025375E-2</v>
      </c>
      <c r="F15" s="23">
        <v>13</v>
      </c>
      <c r="G15" s="10">
        <f>VLOOKUP(A15,PVALS!A$4:E$30,5,FALSE)</f>
        <v>0.91500000000000004</v>
      </c>
      <c r="H15" s="10"/>
      <c r="L15" s="9"/>
      <c r="M15" s="10"/>
    </row>
    <row r="16" spans="1:13" ht="19">
      <c r="A16" s="20" t="s">
        <v>14</v>
      </c>
      <c r="B16">
        <v>-2.1337900726202699E-2</v>
      </c>
      <c r="C16" s="13">
        <v>16</v>
      </c>
      <c r="D16">
        <f>VLOOKUP(A16,STDEV!A$2:B$37,2,FALSE)</f>
        <v>0.3</v>
      </c>
      <c r="E16" s="14">
        <f t="shared" si="0"/>
        <v>-2.8965476098917688E-3</v>
      </c>
      <c r="F16" s="23">
        <v>14</v>
      </c>
      <c r="G16" s="10">
        <f>VLOOKUP(A16,PVALS!A$4:E$30,5,FALSE)</f>
        <v>0.61499999999999999</v>
      </c>
      <c r="H16" s="10"/>
      <c r="L16" s="9"/>
      <c r="M16" s="10"/>
    </row>
    <row r="17" spans="1:13" ht="19">
      <c r="A17" s="20" t="s">
        <v>10</v>
      </c>
      <c r="B17">
        <v>-1.2391462951982421E-7</v>
      </c>
      <c r="C17" s="13">
        <v>14</v>
      </c>
      <c r="D17">
        <f>VLOOKUP(A17,STDEV!A$2:B$37,2,FALSE)</f>
        <v>1399203</v>
      </c>
      <c r="E17" s="14">
        <f t="shared" si="0"/>
        <v>-7.8453267587342349E-2</v>
      </c>
      <c r="F17" s="23">
        <v>15</v>
      </c>
      <c r="G17" s="10">
        <f>VLOOKUP(A17,PVALS!A$4:E$30,5,FALSE)</f>
        <v>0.57499999999999996</v>
      </c>
      <c r="H17" s="10"/>
      <c r="I17" t="s">
        <v>36</v>
      </c>
      <c r="L17" s="9"/>
      <c r="M17" s="10"/>
    </row>
    <row r="18" spans="1:13" ht="19">
      <c r="A18" s="20" t="s">
        <v>52</v>
      </c>
      <c r="B18">
        <v>-0.58555844664954138</v>
      </c>
      <c r="C18" s="13">
        <v>19</v>
      </c>
      <c r="D18">
        <f>VLOOKUP(A18,STDEV!A$2:B$37,2,FALSE)</f>
        <v>0.49918299999999999</v>
      </c>
      <c r="E18" s="14">
        <f t="shared" si="0"/>
        <v>-0.13226281541803531</v>
      </c>
      <c r="F18" s="23">
        <v>16</v>
      </c>
      <c r="G18" s="10">
        <f>VLOOKUP(A18,PVALS!A$4:E$30,5,FALSE)</f>
        <v>0.71</v>
      </c>
      <c r="H18" s="10"/>
      <c r="L18" s="9"/>
      <c r="M18" s="10"/>
    </row>
    <row r="19" spans="1:13" ht="19">
      <c r="A19" s="20" t="s">
        <v>17</v>
      </c>
      <c r="B19">
        <v>-0.20509584671306769</v>
      </c>
      <c r="C19" s="13">
        <v>18</v>
      </c>
      <c r="D19">
        <f>VLOOKUP(A19,STDEV!A$2:B$37,2,FALSE)</f>
        <v>1.8143990000000001</v>
      </c>
      <c r="E19" s="14">
        <f t="shared" si="0"/>
        <v>-0.16838266931237256</v>
      </c>
      <c r="F19" s="23">
        <v>17</v>
      </c>
      <c r="G19" s="10">
        <f>VLOOKUP(A19,PVALS!A$4:E$30,5,FALSE)</f>
        <v>0.69599999999999995</v>
      </c>
      <c r="H19" s="10"/>
      <c r="L19" s="9"/>
      <c r="M19" s="10"/>
    </row>
    <row r="20" spans="1:13">
      <c r="A20" s="20" t="s">
        <v>3</v>
      </c>
      <c r="B20">
        <v>-1.071306575975977</v>
      </c>
      <c r="C20" s="13">
        <v>20</v>
      </c>
      <c r="D20">
        <f>VLOOKUP(A20,STDEV!A$2:B$37,2,FALSE)</f>
        <v>0.49979590000000002</v>
      </c>
      <c r="E20" s="14">
        <f t="shared" si="0"/>
        <v>-0.24227811507503702</v>
      </c>
      <c r="F20" s="23">
        <v>18</v>
      </c>
      <c r="G20" s="10">
        <f>VLOOKUP(A20,PVALS!A$4:E$30,5,FALSE)</f>
        <v>0.22900000000000001</v>
      </c>
      <c r="H20" s="10"/>
      <c r="J20" t="s">
        <v>38</v>
      </c>
    </row>
    <row r="21" spans="1:13" ht="19">
      <c r="A21" s="20" t="s">
        <v>51</v>
      </c>
      <c r="B21">
        <v>-1.2439918042103819</v>
      </c>
      <c r="C21" s="13">
        <v>22</v>
      </c>
      <c r="D21">
        <f>VLOOKUP(A21,STDEV!A$2:B$37,2,FALSE)</f>
        <v>0.4642308</v>
      </c>
      <c r="E21" s="14">
        <f t="shared" si="0"/>
        <v>-0.26131190518643843</v>
      </c>
      <c r="F21" s="23">
        <v>19</v>
      </c>
      <c r="G21" s="10">
        <f>VLOOKUP(A21,PVALS!A$4:E$30,5,FALSE)</f>
        <v>0.25</v>
      </c>
      <c r="H21" s="10"/>
      <c r="J21" t="s">
        <v>41</v>
      </c>
      <c r="L21" s="9"/>
      <c r="M21" s="10"/>
    </row>
    <row r="22" spans="1:13" ht="19">
      <c r="A22" s="20" t="s">
        <v>7</v>
      </c>
      <c r="B22">
        <v>-2.224716142651376</v>
      </c>
      <c r="C22" s="13">
        <v>24</v>
      </c>
      <c r="D22">
        <f>VLOOKUP(A22,STDEV!A$2:B$37,2,FALSE)</f>
        <v>0.3</v>
      </c>
      <c r="E22" s="14">
        <f t="shared" si="0"/>
        <v>-0.3019976664232637</v>
      </c>
      <c r="F22" s="23">
        <v>20</v>
      </c>
      <c r="G22" s="10">
        <f>VLOOKUP(A22,PVALS!A$4:E$30,5,FALSE)</f>
        <v>0.73</v>
      </c>
      <c r="H22" s="10"/>
      <c r="L22" s="9"/>
      <c r="M22" s="10"/>
    </row>
    <row r="23" spans="1:13" ht="19">
      <c r="A23" s="20" t="s">
        <v>9</v>
      </c>
      <c r="B23">
        <v>-65.928305472886436</v>
      </c>
      <c r="C23" s="13">
        <v>26</v>
      </c>
      <c r="D23">
        <f>VLOOKUP(A23,STDEV!A$2:B$37,2,FALSE)</f>
        <v>1.307202E-2</v>
      </c>
      <c r="E23" s="14">
        <f t="shared" si="0"/>
        <v>-0.38996204873650719</v>
      </c>
      <c r="F23" s="23">
        <v>21</v>
      </c>
      <c r="G23" s="10">
        <f>VLOOKUP(A23,PVALS!A$4:E$30,5,FALSE)</f>
        <v>0.57499999999999996</v>
      </c>
      <c r="H23" s="10"/>
      <c r="J23" t="s">
        <v>35</v>
      </c>
      <c r="L23" s="9"/>
      <c r="M23" s="10"/>
    </row>
    <row r="24" spans="1:13" ht="19">
      <c r="A24" s="20" t="s">
        <v>20</v>
      </c>
      <c r="B24">
        <v>-1.846783331347271</v>
      </c>
      <c r="C24" s="13">
        <v>23</v>
      </c>
      <c r="D24">
        <f>VLOOKUP(A24,STDEV!A$2:B$37,2,FALSE)</f>
        <v>0.48676360000000002</v>
      </c>
      <c r="E24" s="14">
        <f t="shared" si="0"/>
        <v>-0.40676330442832148</v>
      </c>
      <c r="F24" s="23">
        <v>22</v>
      </c>
      <c r="G24" s="10">
        <f>VLOOKUP(A24,PVALS!A$4:E$30,5,FALSE)</f>
        <v>1.4E-2</v>
      </c>
      <c r="H24" s="10"/>
      <c r="J24" t="s">
        <v>37</v>
      </c>
      <c r="L24" s="9"/>
      <c r="M24" s="10"/>
    </row>
    <row r="25" spans="1:13" ht="19">
      <c r="A25" s="20" t="s">
        <v>45</v>
      </c>
      <c r="B25">
        <v>-3.2434382595847611</v>
      </c>
      <c r="C25" s="13">
        <v>25</v>
      </c>
      <c r="D25">
        <f>VLOOKUP(A25,STDEV!A$2:B$37,2,FALSE)</f>
        <v>0.37688300000000002</v>
      </c>
      <c r="E25" s="14">
        <f t="shared" si="0"/>
        <v>-0.55312069755071658</v>
      </c>
      <c r="F25" s="23">
        <v>23</v>
      </c>
      <c r="G25" s="10">
        <f>VLOOKUP(A25,PVALS!A$4:E$30,5,FALSE)</f>
        <v>0.45100000000000001</v>
      </c>
      <c r="H25" s="10"/>
      <c r="L25" s="9"/>
      <c r="M25" s="10"/>
    </row>
    <row r="26" spans="1:13" ht="19">
      <c r="A26" s="20" t="s">
        <v>13</v>
      </c>
      <c r="B26">
        <v>-1.468050325975527E-5</v>
      </c>
      <c r="C26" s="13">
        <v>15</v>
      </c>
      <c r="D26">
        <f>VLOOKUP(A26,STDEV!A$2:B$37,2,FALSE)</f>
        <v>132797.6</v>
      </c>
      <c r="E26" s="14">
        <f t="shared" si="0"/>
        <v>-0.8821428052885415</v>
      </c>
      <c r="F26" s="23">
        <v>24</v>
      </c>
      <c r="G26" s="10">
        <f>VLOOKUP(A26,PVALS!A$4:E$30,5,FALSE)</f>
        <v>0.28499999999999998</v>
      </c>
      <c r="H26" s="10"/>
      <c r="L26" s="9"/>
      <c r="M26" s="10"/>
    </row>
    <row r="27" spans="1:13" ht="19">
      <c r="A27" s="20" t="s">
        <v>5</v>
      </c>
      <c r="B27">
        <v>-0.16343989792777289</v>
      </c>
      <c r="C27" s="13">
        <v>17</v>
      </c>
      <c r="D27">
        <f>VLOOKUP(A27,STDEV!A$2:B$37,2,FALSE)</f>
        <v>13.29837</v>
      </c>
      <c r="E27" s="14">
        <f t="shared" si="0"/>
        <v>-0.9834770295953652</v>
      </c>
      <c r="F27" s="23">
        <v>25</v>
      </c>
      <c r="G27" s="10">
        <f>VLOOKUP(A27,PVALS!A$4:E$30,5,FALSE)</f>
        <v>0.68600000000000005</v>
      </c>
      <c r="L27" s="9"/>
      <c r="M27" s="10"/>
    </row>
    <row r="28" spans="1:13" ht="19">
      <c r="A28" s="20" t="s">
        <v>8</v>
      </c>
      <c r="B28">
        <v>-1.1098526710027889</v>
      </c>
      <c r="C28" s="13">
        <v>21</v>
      </c>
      <c r="D28">
        <f>VLOOKUP(A28,STDEV!A$2:B$37,2,FALSE)</f>
        <v>2.0880610000000002</v>
      </c>
      <c r="E28" s="14">
        <f t="shared" si="0"/>
        <v>-1.048615419939708</v>
      </c>
      <c r="F28" s="23">
        <v>26</v>
      </c>
      <c r="G28" s="10">
        <f>VLOOKUP(A28,PVALS!A$4:E$30,5,FALSE)</f>
        <v>0.77200000000000002</v>
      </c>
      <c r="L28" s="9"/>
      <c r="M28" s="10"/>
    </row>
    <row r="29" spans="1:13">
      <c r="A29" s="20" t="s">
        <v>11</v>
      </c>
      <c r="B29">
        <v>-146.21343309908681</v>
      </c>
      <c r="C29" s="13">
        <v>27</v>
      </c>
      <c r="D29">
        <f>VLOOKUP(A29,STDEV!A$2:B$37,2,FALSE)</f>
        <v>2.9903249999999999E-2</v>
      </c>
      <c r="E29" s="14">
        <f t="shared" si="0"/>
        <v>-1.9783967616833789</v>
      </c>
      <c r="F29" s="23">
        <v>27</v>
      </c>
      <c r="G29" s="10">
        <f>VLOOKUP(A29,PVALS!A$4:E$30,5,FALSE)</f>
        <v>6.0000000000000001E-3</v>
      </c>
    </row>
    <row r="35" spans="6:7">
      <c r="F35" s="16"/>
      <c r="G35" s="16"/>
    </row>
  </sheetData>
  <autoFilter ref="A2:F2" xr:uid="{31E46EF6-2445-5941-ABC9-AAD77CCEA200}">
    <sortState ref="A3:F29">
      <sortCondition descending="1" ref="E2:E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3FE9-2A8E-EF46-8283-BB6010E318BD}">
  <dimension ref="A1:K34"/>
  <sheetViews>
    <sheetView zoomScaleNormal="100" workbookViewId="0">
      <selection activeCell="C14" sqref="C14"/>
    </sheetView>
  </sheetViews>
  <sheetFormatPr baseColWidth="10" defaultRowHeight="16"/>
  <cols>
    <col min="1" max="1" width="19.1640625" style="24" bestFit="1" customWidth="1"/>
    <col min="2" max="2" width="19.5" bestFit="1" customWidth="1"/>
    <col min="3" max="3" width="47.6640625" style="29" bestFit="1" customWidth="1"/>
    <col min="4" max="4" width="11.33203125" style="29" bestFit="1" customWidth="1"/>
    <col min="5" max="5" width="18.33203125" style="29" bestFit="1" customWidth="1"/>
    <col min="6" max="6" width="26.1640625" bestFit="1" customWidth="1"/>
    <col min="7" max="7" width="63.83203125" customWidth="1"/>
    <col min="8" max="8" width="19.5" bestFit="1" customWidth="1"/>
    <col min="9" max="9" width="32.1640625" customWidth="1"/>
    <col min="10" max="10" width="25.5" bestFit="1" customWidth="1"/>
    <col min="11" max="11" width="9.1640625" bestFit="1" customWidth="1"/>
  </cols>
  <sheetData>
    <row r="1" spans="1:11">
      <c r="A1" s="31" t="s">
        <v>34</v>
      </c>
      <c r="B1" s="31" t="s">
        <v>24</v>
      </c>
      <c r="C1" s="31" t="s">
        <v>72</v>
      </c>
      <c r="D1" s="31" t="s">
        <v>70</v>
      </c>
      <c r="E1" s="31" t="s">
        <v>71</v>
      </c>
      <c r="F1" s="31" t="s">
        <v>26</v>
      </c>
      <c r="G1" s="31" t="s">
        <v>68</v>
      </c>
      <c r="H1" s="26"/>
    </row>
    <row r="2" spans="1:11" ht="17">
      <c r="A2" s="32">
        <v>1</v>
      </c>
      <c r="B2" s="20" t="s">
        <v>12</v>
      </c>
      <c r="C2" s="33" t="s">
        <v>93</v>
      </c>
      <c r="D2" s="34"/>
      <c r="E2" s="34" t="s">
        <v>73</v>
      </c>
      <c r="F2" s="35">
        <v>164.59286798762119</v>
      </c>
      <c r="G2" s="36" t="s">
        <v>109</v>
      </c>
      <c r="J2" s="11"/>
      <c r="K2" s="11"/>
    </row>
    <row r="3" spans="1:11" ht="17">
      <c r="A3" s="32">
        <v>2</v>
      </c>
      <c r="B3" s="22" t="s">
        <v>2</v>
      </c>
      <c r="C3" s="33" t="s">
        <v>84</v>
      </c>
      <c r="D3" s="34"/>
      <c r="E3" s="34" t="s">
        <v>74</v>
      </c>
      <c r="F3" s="35">
        <v>0.15290156300931099</v>
      </c>
      <c r="G3" s="36" t="s">
        <v>108</v>
      </c>
      <c r="J3" s="12"/>
      <c r="K3" s="21"/>
    </row>
    <row r="4" spans="1:11" ht="35">
      <c r="A4" s="32">
        <v>3</v>
      </c>
      <c r="B4" s="22" t="s">
        <v>44</v>
      </c>
      <c r="C4" s="33" t="s">
        <v>85</v>
      </c>
      <c r="D4" s="34" t="s">
        <v>75</v>
      </c>
      <c r="E4" s="34"/>
      <c r="F4" s="35">
        <v>2.5174678060776912</v>
      </c>
      <c r="G4" s="36" t="s">
        <v>122</v>
      </c>
      <c r="J4" s="9"/>
      <c r="K4" s="10"/>
    </row>
    <row r="5" spans="1:11" ht="35">
      <c r="A5" s="32">
        <v>4</v>
      </c>
      <c r="B5" s="22" t="s">
        <v>19</v>
      </c>
      <c r="C5" s="33" t="s">
        <v>81</v>
      </c>
      <c r="D5" s="34" t="s">
        <v>75</v>
      </c>
      <c r="E5" s="34"/>
      <c r="F5" s="35">
        <v>1.703922530817733</v>
      </c>
      <c r="G5" s="36" t="s">
        <v>114</v>
      </c>
      <c r="J5" s="9"/>
      <c r="K5" s="10"/>
    </row>
    <row r="6" spans="1:11" ht="52">
      <c r="A6" s="32">
        <v>5</v>
      </c>
      <c r="B6" s="20" t="s">
        <v>50</v>
      </c>
      <c r="C6" s="33" t="s">
        <v>101</v>
      </c>
      <c r="D6" s="34" t="s">
        <v>75</v>
      </c>
      <c r="E6" s="34"/>
      <c r="F6" s="35">
        <v>1.829550250848333</v>
      </c>
      <c r="G6" s="36" t="s">
        <v>110</v>
      </c>
      <c r="J6" s="9"/>
      <c r="K6" s="10"/>
    </row>
    <row r="7" spans="1:11" ht="35">
      <c r="A7" s="32">
        <v>6</v>
      </c>
      <c r="B7" s="22" t="s">
        <v>6</v>
      </c>
      <c r="C7" s="33" t="s">
        <v>80</v>
      </c>
      <c r="D7" s="34" t="s">
        <v>75</v>
      </c>
      <c r="E7" s="34"/>
      <c r="F7" s="35">
        <v>1.3424881095284711</v>
      </c>
      <c r="G7" s="36" t="s">
        <v>79</v>
      </c>
      <c r="J7" s="9"/>
      <c r="K7" s="10"/>
    </row>
    <row r="8" spans="1:11" ht="35">
      <c r="A8" s="32">
        <v>7</v>
      </c>
      <c r="B8" s="22" t="s">
        <v>18</v>
      </c>
      <c r="C8" s="33" t="s">
        <v>105</v>
      </c>
      <c r="D8" s="34"/>
      <c r="E8" s="34" t="s">
        <v>106</v>
      </c>
      <c r="F8" s="35">
        <v>5.6575299145609438E-8</v>
      </c>
      <c r="G8" s="36" t="s">
        <v>113</v>
      </c>
      <c r="J8" s="9"/>
      <c r="K8" s="10"/>
    </row>
    <row r="9" spans="1:11" ht="35">
      <c r="A9" s="32">
        <v>8</v>
      </c>
      <c r="B9" s="22" t="s">
        <v>22</v>
      </c>
      <c r="C9" s="33" t="s">
        <v>82</v>
      </c>
      <c r="D9" s="34" t="s">
        <v>75</v>
      </c>
      <c r="E9" s="34"/>
      <c r="F9" s="35">
        <v>1.13616096279807</v>
      </c>
      <c r="G9" s="36" t="s">
        <v>130</v>
      </c>
      <c r="J9" s="9"/>
      <c r="K9" s="10"/>
    </row>
    <row r="10" spans="1:11" ht="35">
      <c r="A10" s="32">
        <v>9</v>
      </c>
      <c r="B10" s="20" t="s">
        <v>1</v>
      </c>
      <c r="C10" s="33" t="s">
        <v>92</v>
      </c>
      <c r="D10" s="34" t="s">
        <v>75</v>
      </c>
      <c r="E10" s="34"/>
      <c r="F10" s="35">
        <v>0.86720701534822753</v>
      </c>
      <c r="G10" s="36" t="s">
        <v>115</v>
      </c>
      <c r="J10" s="9"/>
      <c r="K10" s="10"/>
    </row>
    <row r="11" spans="1:11" ht="35">
      <c r="A11" s="32">
        <v>10</v>
      </c>
      <c r="B11" s="22" t="s">
        <v>46</v>
      </c>
      <c r="C11" s="33" t="s">
        <v>86</v>
      </c>
      <c r="D11" s="34" t="s">
        <v>75</v>
      </c>
      <c r="E11" s="34"/>
      <c r="F11" s="35">
        <v>0.72597029533791846</v>
      </c>
      <c r="G11" s="36" t="s">
        <v>123</v>
      </c>
      <c r="J11" s="9"/>
      <c r="K11" s="10"/>
    </row>
    <row r="12" spans="1:11" ht="19">
      <c r="A12" s="32">
        <v>11</v>
      </c>
      <c r="B12" s="22" t="s">
        <v>23</v>
      </c>
      <c r="C12" s="33" t="s">
        <v>88</v>
      </c>
      <c r="D12" s="34"/>
      <c r="E12" s="34" t="s">
        <v>76</v>
      </c>
      <c r="F12" s="35">
        <v>1.2577415732266359E-6</v>
      </c>
      <c r="G12" s="36" t="s">
        <v>116</v>
      </c>
      <c r="J12" s="9"/>
      <c r="K12" s="10"/>
    </row>
    <row r="13" spans="1:11" ht="35">
      <c r="A13" s="32">
        <v>12</v>
      </c>
      <c r="B13" s="22" t="s">
        <v>21</v>
      </c>
      <c r="C13" s="33" t="s">
        <v>83</v>
      </c>
      <c r="D13" s="34" t="s">
        <v>75</v>
      </c>
      <c r="E13" s="34"/>
      <c r="F13" s="35">
        <v>0.31277464969763058</v>
      </c>
      <c r="G13" s="36" t="s">
        <v>131</v>
      </c>
      <c r="J13" s="9"/>
      <c r="K13" s="10"/>
    </row>
    <row r="14" spans="1:11" ht="52">
      <c r="A14" s="32">
        <v>13</v>
      </c>
      <c r="B14" s="22" t="s">
        <v>0</v>
      </c>
      <c r="C14" s="33" t="s">
        <v>89</v>
      </c>
      <c r="D14" s="34" t="s">
        <v>75</v>
      </c>
      <c r="E14" s="34"/>
      <c r="F14" s="35">
        <v>0.2420710192601275</v>
      </c>
      <c r="G14" s="36" t="s">
        <v>117</v>
      </c>
      <c r="J14" s="9"/>
      <c r="K14" s="10"/>
    </row>
    <row r="15" spans="1:11" ht="35">
      <c r="A15" s="32">
        <v>14</v>
      </c>
      <c r="B15" s="20" t="s">
        <v>14</v>
      </c>
      <c r="C15" s="33" t="s">
        <v>90</v>
      </c>
      <c r="D15" s="34" t="s">
        <v>75</v>
      </c>
      <c r="E15" s="34"/>
      <c r="F15" s="35">
        <v>-2.1337900726202699E-2</v>
      </c>
      <c r="G15" s="36" t="s">
        <v>118</v>
      </c>
      <c r="J15" s="9"/>
      <c r="K15" s="10"/>
    </row>
    <row r="16" spans="1:11" ht="35">
      <c r="A16" s="32">
        <v>15</v>
      </c>
      <c r="B16" s="20" t="s">
        <v>10</v>
      </c>
      <c r="C16" s="33" t="s">
        <v>91</v>
      </c>
      <c r="D16" s="34"/>
      <c r="E16" s="34" t="s">
        <v>77</v>
      </c>
      <c r="F16" s="35">
        <v>-1.2391462951982421E-7</v>
      </c>
      <c r="G16" s="36" t="s">
        <v>119</v>
      </c>
      <c r="J16" s="9"/>
      <c r="K16" s="10"/>
    </row>
    <row r="17" spans="1:11" ht="52">
      <c r="A17" s="32">
        <v>16</v>
      </c>
      <c r="B17" s="20" t="s">
        <v>52</v>
      </c>
      <c r="C17" s="33" t="s">
        <v>102</v>
      </c>
      <c r="D17" s="34" t="s">
        <v>75</v>
      </c>
      <c r="E17" s="34"/>
      <c r="F17" s="35">
        <v>-0.58555844664954138</v>
      </c>
      <c r="G17" s="36" t="s">
        <v>111</v>
      </c>
      <c r="J17" s="9"/>
      <c r="K17" s="10"/>
    </row>
    <row r="18" spans="1:11" ht="35">
      <c r="A18" s="32">
        <v>17</v>
      </c>
      <c r="B18" s="22" t="s">
        <v>17</v>
      </c>
      <c r="C18" s="33" t="s">
        <v>107</v>
      </c>
      <c r="D18" s="34"/>
      <c r="E18" s="37"/>
      <c r="F18" s="35">
        <v>-0.20509584671306769</v>
      </c>
      <c r="G18" s="36" t="s">
        <v>120</v>
      </c>
      <c r="J18" s="9"/>
      <c r="K18" s="10"/>
    </row>
    <row r="19" spans="1:11" ht="34">
      <c r="A19" s="32">
        <v>18</v>
      </c>
      <c r="B19" s="22" t="s">
        <v>3</v>
      </c>
      <c r="C19" s="33" t="s">
        <v>104</v>
      </c>
      <c r="D19" s="34" t="s">
        <v>75</v>
      </c>
      <c r="E19" s="34"/>
      <c r="F19" s="35">
        <v>-1.071306575975977</v>
      </c>
      <c r="G19" s="38" t="s">
        <v>69</v>
      </c>
    </row>
    <row r="20" spans="1:11" ht="52">
      <c r="A20" s="32">
        <v>19</v>
      </c>
      <c r="B20" s="20" t="s">
        <v>51</v>
      </c>
      <c r="C20" s="33" t="s">
        <v>103</v>
      </c>
      <c r="D20" s="34" t="s">
        <v>75</v>
      </c>
      <c r="E20" s="34"/>
      <c r="F20" s="35">
        <v>-1.2439918042103819</v>
      </c>
      <c r="G20" s="36" t="s">
        <v>112</v>
      </c>
      <c r="J20" s="9"/>
      <c r="K20" s="10"/>
    </row>
    <row r="21" spans="1:11" ht="35">
      <c r="A21" s="32">
        <v>20</v>
      </c>
      <c r="B21" s="20" t="s">
        <v>7</v>
      </c>
      <c r="C21" s="33" t="s">
        <v>100</v>
      </c>
      <c r="D21" s="34" t="s">
        <v>75</v>
      </c>
      <c r="E21" s="34"/>
      <c r="F21" s="35">
        <v>-2.224716142651376</v>
      </c>
      <c r="G21" s="36" t="s">
        <v>121</v>
      </c>
      <c r="J21" s="9"/>
      <c r="K21" s="10"/>
    </row>
    <row r="22" spans="1:11" ht="35">
      <c r="A22" s="32">
        <v>21</v>
      </c>
      <c r="B22" s="20" t="s">
        <v>9</v>
      </c>
      <c r="C22" s="33" t="s">
        <v>99</v>
      </c>
      <c r="D22" s="34"/>
      <c r="E22" s="34" t="s">
        <v>73</v>
      </c>
      <c r="F22" s="35">
        <v>-65.928305472886436</v>
      </c>
      <c r="G22" s="36" t="s">
        <v>129</v>
      </c>
      <c r="J22" s="9"/>
      <c r="K22" s="10"/>
    </row>
    <row r="23" spans="1:11" ht="35">
      <c r="A23" s="32">
        <v>22</v>
      </c>
      <c r="B23" s="20" t="s">
        <v>20</v>
      </c>
      <c r="C23" s="33" t="s">
        <v>98</v>
      </c>
      <c r="D23" s="34" t="s">
        <v>75</v>
      </c>
      <c r="E23" s="34"/>
      <c r="F23" s="35">
        <v>-1.846783331347271</v>
      </c>
      <c r="G23" s="36" t="s">
        <v>132</v>
      </c>
      <c r="J23" s="9"/>
      <c r="K23" s="10"/>
    </row>
    <row r="24" spans="1:11" ht="35">
      <c r="A24" s="32">
        <v>23</v>
      </c>
      <c r="B24" s="20" t="s">
        <v>45</v>
      </c>
      <c r="C24" s="39" t="s">
        <v>87</v>
      </c>
      <c r="D24" s="34" t="s">
        <v>75</v>
      </c>
      <c r="E24" s="34"/>
      <c r="F24" s="35">
        <v>-3.2434382595847611</v>
      </c>
      <c r="G24" s="36" t="s">
        <v>124</v>
      </c>
      <c r="J24" s="9"/>
      <c r="K24" s="10"/>
    </row>
    <row r="25" spans="1:11" ht="35">
      <c r="A25" s="32">
        <v>24</v>
      </c>
      <c r="B25" s="20" t="s">
        <v>13</v>
      </c>
      <c r="C25" s="33" t="s">
        <v>97</v>
      </c>
      <c r="D25" s="34"/>
      <c r="E25" s="34" t="s">
        <v>77</v>
      </c>
      <c r="F25" s="35">
        <v>-1.468050325975527E-5</v>
      </c>
      <c r="G25" s="36" t="s">
        <v>125</v>
      </c>
      <c r="J25" s="9"/>
      <c r="K25" s="10"/>
    </row>
    <row r="26" spans="1:11" ht="35">
      <c r="A26" s="32">
        <v>25</v>
      </c>
      <c r="B26" s="20" t="s">
        <v>5</v>
      </c>
      <c r="C26" s="33" t="s">
        <v>96</v>
      </c>
      <c r="D26" s="34"/>
      <c r="E26" s="34" t="s">
        <v>74</v>
      </c>
      <c r="F26" s="35">
        <v>-0.16343989792777289</v>
      </c>
      <c r="G26" s="36" t="s">
        <v>126</v>
      </c>
      <c r="J26" s="9"/>
      <c r="K26" s="10"/>
    </row>
    <row r="27" spans="1:11" ht="35">
      <c r="A27" s="32">
        <v>26</v>
      </c>
      <c r="B27" s="22" t="s">
        <v>8</v>
      </c>
      <c r="C27" s="33" t="s">
        <v>95</v>
      </c>
      <c r="D27" s="34"/>
      <c r="E27" s="34" t="s">
        <v>78</v>
      </c>
      <c r="F27" s="35">
        <v>-1.1098526710027889</v>
      </c>
      <c r="G27" s="36" t="s">
        <v>127</v>
      </c>
      <c r="J27" s="9"/>
      <c r="K27" s="10"/>
    </row>
    <row r="28" spans="1:11" ht="32">
      <c r="A28" s="32">
        <v>27</v>
      </c>
      <c r="B28" s="20" t="s">
        <v>11</v>
      </c>
      <c r="C28" s="33" t="s">
        <v>94</v>
      </c>
      <c r="D28" s="34"/>
      <c r="E28" s="34" t="s">
        <v>73</v>
      </c>
      <c r="F28" s="35">
        <v>-146.21343309908681</v>
      </c>
      <c r="G28" s="36" t="s">
        <v>128</v>
      </c>
    </row>
    <row r="29" spans="1:11">
      <c r="G29" s="30"/>
    </row>
    <row r="34" spans="1:1">
      <c r="A34" s="28"/>
    </row>
  </sheetData>
  <autoFilter ref="B1:F1" xr:uid="{31E46EF6-2445-5941-ABC9-AAD77CCEA200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5EE2-7EAF-8648-B4AF-84E4E9097E2D}">
  <dimension ref="A1:L35"/>
  <sheetViews>
    <sheetView zoomScaleNormal="100" workbookViewId="0">
      <selection activeCell="C7" sqref="C7"/>
    </sheetView>
  </sheetViews>
  <sheetFormatPr baseColWidth="10" defaultRowHeight="16"/>
  <cols>
    <col min="1" max="1" width="24.6640625" bestFit="1" customWidth="1"/>
    <col min="2" max="2" width="26.1640625" bestFit="1" customWidth="1"/>
    <col min="3" max="3" width="24" bestFit="1" customWidth="1"/>
    <col min="4" max="4" width="11.1640625" bestFit="1" customWidth="1"/>
    <col min="5" max="5" width="24" bestFit="1" customWidth="1"/>
    <col min="6" max="6" width="21.6640625" bestFit="1" customWidth="1"/>
    <col min="7" max="7" width="21.6640625" customWidth="1"/>
    <col min="9" max="9" width="19.5" bestFit="1" customWidth="1"/>
    <col min="10" max="10" width="32.1640625" customWidth="1"/>
    <col min="11" max="11" width="25.5" bestFit="1" customWidth="1"/>
    <col min="12" max="12" width="9.1640625" bestFit="1" customWidth="1"/>
  </cols>
  <sheetData>
    <row r="1" spans="1:12">
      <c r="H1" s="6"/>
      <c r="I1" s="7" t="s">
        <v>32</v>
      </c>
    </row>
    <row r="2" spans="1:12">
      <c r="A2" s="11" t="s">
        <v>24</v>
      </c>
      <c r="B2" s="11" t="s">
        <v>26</v>
      </c>
      <c r="C2" s="11" t="s">
        <v>33</v>
      </c>
      <c r="D2" s="11" t="s">
        <v>25</v>
      </c>
      <c r="E2" s="11" t="s">
        <v>27</v>
      </c>
      <c r="F2" s="11" t="s">
        <v>34</v>
      </c>
      <c r="G2" s="11" t="s">
        <v>39</v>
      </c>
      <c r="H2" s="18"/>
      <c r="I2" s="17" t="s">
        <v>42</v>
      </c>
    </row>
    <row r="3" spans="1:12">
      <c r="A3" s="20" t="s">
        <v>49</v>
      </c>
      <c r="B3">
        <v>261.68729531798311</v>
      </c>
      <c r="C3" s="13">
        <v>1</v>
      </c>
      <c r="D3">
        <f>VLOOKUP(A3,STDEV!A$2:B$37,2,FALSE)</f>
        <v>3.3878840000000001</v>
      </c>
      <c r="E3" s="14">
        <f t="shared" ref="E3:E29" si="0">B3*(D3/L$4)</f>
        <v>401.16117683758819</v>
      </c>
      <c r="F3" s="10">
        <v>1</v>
      </c>
      <c r="G3" s="10" t="s">
        <v>40</v>
      </c>
      <c r="K3" s="11" t="s">
        <v>30</v>
      </c>
      <c r="L3" s="11" t="s">
        <v>31</v>
      </c>
    </row>
    <row r="4" spans="1:12">
      <c r="A4" s="20" t="s">
        <v>17</v>
      </c>
      <c r="B4">
        <v>88.964855427849997</v>
      </c>
      <c r="C4" s="13">
        <v>6</v>
      </c>
      <c r="D4">
        <f>VLOOKUP(A4,STDEV!A$2:B$37,2,FALSE)</f>
        <v>1.8143990000000001</v>
      </c>
      <c r="E4" s="14">
        <f t="shared" si="0"/>
        <v>73.039703494767252</v>
      </c>
      <c r="F4" s="10">
        <v>2</v>
      </c>
      <c r="G4" s="10"/>
      <c r="K4" s="12" t="s">
        <v>29</v>
      </c>
      <c r="L4" s="21">
        <v>2.21</v>
      </c>
    </row>
    <row r="5" spans="1:12" ht="19">
      <c r="A5" s="20" t="s">
        <v>47</v>
      </c>
      <c r="B5">
        <v>78.049964759256682</v>
      </c>
      <c r="C5" s="13">
        <v>9</v>
      </c>
      <c r="D5">
        <f>VLOOKUP(A5,STDEV!A$2:B$37,2,FALSE)</f>
        <v>1.307202</v>
      </c>
      <c r="E5" s="14">
        <f t="shared" si="0"/>
        <v>46.166095037660568</v>
      </c>
      <c r="F5" s="10">
        <v>3</v>
      </c>
      <c r="G5" s="10"/>
      <c r="K5" s="9"/>
      <c r="L5" s="10"/>
    </row>
    <row r="6" spans="1:12" ht="19">
      <c r="A6" s="20" t="s">
        <v>44</v>
      </c>
      <c r="B6">
        <v>192.88536248879171</v>
      </c>
      <c r="C6" s="13">
        <v>2</v>
      </c>
      <c r="D6">
        <f>VLOOKUP(A6,STDEV!A$2:B$37,2,FALSE)</f>
        <v>0.45825759999999999</v>
      </c>
      <c r="E6" s="14">
        <f t="shared" si="0"/>
        <v>39.996010538119329</v>
      </c>
      <c r="F6" s="10">
        <v>4</v>
      </c>
      <c r="G6" s="10"/>
      <c r="K6" s="9"/>
      <c r="L6" s="10"/>
    </row>
    <row r="7" spans="1:12" ht="19">
      <c r="A7" s="20" t="s">
        <v>22</v>
      </c>
      <c r="B7">
        <v>115.9125007795695</v>
      </c>
      <c r="C7" s="13">
        <v>5</v>
      </c>
      <c r="D7">
        <f>VLOOKUP(A7,STDEV!A$2:B$37,2,FALSE)</f>
        <v>0.49259829999999999</v>
      </c>
      <c r="E7" s="14">
        <f t="shared" si="0"/>
        <v>25.836335218445527</v>
      </c>
      <c r="F7" s="10">
        <v>5</v>
      </c>
      <c r="G7" s="10"/>
      <c r="K7" s="9"/>
      <c r="L7" s="10"/>
    </row>
    <row r="8" spans="1:12" ht="19">
      <c r="A8" s="20" t="s">
        <v>7</v>
      </c>
      <c r="B8">
        <v>185.93295953976121</v>
      </c>
      <c r="C8" s="13">
        <v>3</v>
      </c>
      <c r="D8">
        <f>VLOOKUP(A8,STDEV!A$2:B$37,2,FALSE)</f>
        <v>0.3</v>
      </c>
      <c r="E8" s="14">
        <f t="shared" si="0"/>
        <v>25.239768263316002</v>
      </c>
      <c r="F8" s="10">
        <v>6</v>
      </c>
      <c r="G8" s="10"/>
      <c r="K8" s="9"/>
      <c r="L8" s="10"/>
    </row>
    <row r="9" spans="1:12" ht="19">
      <c r="A9" s="20" t="s">
        <v>14</v>
      </c>
      <c r="B9">
        <v>149.0570018933262</v>
      </c>
      <c r="C9" s="13">
        <v>4</v>
      </c>
      <c r="D9">
        <f>VLOOKUP(A9,STDEV!A$2:B$37,2,FALSE)</f>
        <v>0.3</v>
      </c>
      <c r="E9" s="14">
        <f t="shared" si="0"/>
        <v>20.233982157465093</v>
      </c>
      <c r="F9" s="10">
        <v>7</v>
      </c>
      <c r="G9" s="10"/>
      <c r="K9" s="9"/>
      <c r="L9" s="10"/>
    </row>
    <row r="10" spans="1:12" ht="19">
      <c r="A10" s="20" t="s">
        <v>6</v>
      </c>
      <c r="B10">
        <v>88.103936978962579</v>
      </c>
      <c r="C10" s="13">
        <v>7</v>
      </c>
      <c r="D10">
        <f>VLOOKUP(A10,STDEV!A$2:B$37,2,FALSE)</f>
        <v>0.48676360000000002</v>
      </c>
      <c r="E10" s="14">
        <f t="shared" si="0"/>
        <v>19.405334632603143</v>
      </c>
      <c r="F10" s="10">
        <v>8</v>
      </c>
      <c r="G10" s="10"/>
      <c r="K10" s="9"/>
      <c r="L10" s="10"/>
    </row>
    <row r="11" spans="1:12" ht="19">
      <c r="A11" s="20" t="s">
        <v>19</v>
      </c>
      <c r="B11">
        <v>74.837134166061247</v>
      </c>
      <c r="C11" s="13">
        <v>10</v>
      </c>
      <c r="D11">
        <f>VLOOKUP(A11,STDEV!A$2:B$37,2,FALSE)</f>
        <v>0.46969379999999999</v>
      </c>
      <c r="E11" s="14">
        <f t="shared" si="0"/>
        <v>15.905220781704587</v>
      </c>
      <c r="F11" s="10">
        <v>9</v>
      </c>
      <c r="G11" s="10"/>
      <c r="K11" s="9"/>
      <c r="L11" s="10"/>
    </row>
    <row r="12" spans="1:12" ht="19">
      <c r="A12" s="20" t="s">
        <v>1</v>
      </c>
      <c r="B12">
        <v>86.832374522367616</v>
      </c>
      <c r="C12" s="13">
        <v>8</v>
      </c>
      <c r="D12">
        <f>VLOOKUP(A12,STDEV!A$2:B$37,2,FALSE)</f>
        <v>0.36393540000000002</v>
      </c>
      <c r="E12" s="14">
        <f t="shared" si="0"/>
        <v>14.299264685406186</v>
      </c>
      <c r="F12" s="10">
        <v>10</v>
      </c>
      <c r="G12" s="10"/>
      <c r="K12" s="9"/>
      <c r="L12" s="10"/>
    </row>
    <row r="13" spans="1:12" ht="19">
      <c r="A13" s="20" t="s">
        <v>52</v>
      </c>
      <c r="B13">
        <v>27.772938482879081</v>
      </c>
      <c r="C13" s="13">
        <v>11</v>
      </c>
      <c r="D13">
        <f>VLOOKUP(A13,STDEV!A$2:B$37,2,FALSE)</f>
        <v>0.49918299999999999</v>
      </c>
      <c r="E13" s="14">
        <f t="shared" si="0"/>
        <v>6.2732030546149451</v>
      </c>
      <c r="F13" s="10">
        <v>11</v>
      </c>
      <c r="G13" s="10"/>
      <c r="K13" s="9"/>
      <c r="L13" s="10"/>
    </row>
    <row r="14" spans="1:12" ht="19">
      <c r="A14" s="20" t="s">
        <v>50</v>
      </c>
      <c r="B14">
        <v>25.85829370841169</v>
      </c>
      <c r="C14" s="13">
        <v>12</v>
      </c>
      <c r="D14">
        <f>VLOOKUP(A14,STDEV!A$2:B$37,2,FALSE)</f>
        <v>0.41032590000000002</v>
      </c>
      <c r="E14" s="14">
        <f t="shared" si="0"/>
        <v>4.8010532300309343</v>
      </c>
      <c r="F14" s="10">
        <v>12</v>
      </c>
      <c r="G14" s="10"/>
      <c r="K14" s="9"/>
      <c r="L14" s="10"/>
    </row>
    <row r="15" spans="1:12" ht="19">
      <c r="A15" s="20" t="s">
        <v>21</v>
      </c>
      <c r="B15">
        <v>20.780136444539529</v>
      </c>
      <c r="C15" s="13">
        <v>13</v>
      </c>
      <c r="D15">
        <f>VLOOKUP(A15,STDEV!A$2:B$37,2,FALSE)</f>
        <v>0.41032590000000002</v>
      </c>
      <c r="E15" s="14">
        <f t="shared" si="0"/>
        <v>3.8582028003296305</v>
      </c>
      <c r="F15" s="10">
        <v>13</v>
      </c>
      <c r="G15" s="10"/>
      <c r="K15" s="9"/>
      <c r="L15" s="10"/>
    </row>
    <row r="16" spans="1:12" ht="19">
      <c r="A16" s="20" t="s">
        <v>23</v>
      </c>
      <c r="B16">
        <v>4.4995708929537448E-5</v>
      </c>
      <c r="C16" s="13">
        <v>15</v>
      </c>
      <c r="D16">
        <f>VLOOKUP(A16,STDEV!A$2:B$37,2,FALSE)</f>
        <v>148976.4</v>
      </c>
      <c r="E16" s="14">
        <f t="shared" si="0"/>
        <v>3.0331668469549062</v>
      </c>
      <c r="F16" s="10">
        <v>14</v>
      </c>
      <c r="G16" s="10"/>
      <c r="K16" s="9"/>
      <c r="L16" s="10"/>
    </row>
    <row r="17" spans="1:12" ht="19">
      <c r="A17" s="20" t="s">
        <v>2</v>
      </c>
      <c r="B17">
        <v>0.24574117061338169</v>
      </c>
      <c r="C17" s="13">
        <v>14</v>
      </c>
      <c r="D17">
        <f>VLOOKUP(A17,STDEV!A$2:B$37,2,FALSE)</f>
        <v>18.549679999999999</v>
      </c>
      <c r="E17" s="14">
        <f t="shared" si="0"/>
        <v>2.0626335193229113</v>
      </c>
      <c r="F17" s="10">
        <v>15</v>
      </c>
      <c r="G17" s="10"/>
      <c r="H17" t="s">
        <v>36</v>
      </c>
      <c r="K17" s="9"/>
      <c r="L17" s="10"/>
    </row>
    <row r="18" spans="1:12" ht="19">
      <c r="A18" s="20" t="s">
        <v>5</v>
      </c>
      <c r="B18">
        <v>-0.82780890914476923</v>
      </c>
      <c r="C18" s="13">
        <v>19</v>
      </c>
      <c r="D18">
        <f>VLOOKUP(A18,STDEV!A$2:B$37,2,FALSE)</f>
        <v>13.29837</v>
      </c>
      <c r="E18" s="14">
        <f t="shared" si="0"/>
        <v>-4.9812258656577031</v>
      </c>
      <c r="F18" s="10">
        <v>16</v>
      </c>
      <c r="G18" s="10"/>
      <c r="K18" s="9"/>
      <c r="L18" s="10"/>
    </row>
    <row r="19" spans="1:12" ht="19">
      <c r="A19" s="20" t="s">
        <v>46</v>
      </c>
      <c r="B19">
        <v>-49.952953220562257</v>
      </c>
      <c r="C19" s="13">
        <v>21</v>
      </c>
      <c r="D19">
        <f>VLOOKUP(A19,STDEV!A$2:B$37,2,FALSE)</f>
        <v>0.33472499999999999</v>
      </c>
      <c r="E19" s="14">
        <f t="shared" si="0"/>
        <v>-7.565838129752354</v>
      </c>
      <c r="F19" s="10">
        <v>17</v>
      </c>
      <c r="G19" s="10"/>
      <c r="K19" s="9"/>
      <c r="L19" s="10"/>
    </row>
    <row r="20" spans="1:12">
      <c r="A20" s="20" t="s">
        <v>51</v>
      </c>
      <c r="B20">
        <v>-53.631232191290962</v>
      </c>
      <c r="C20" s="13">
        <v>22</v>
      </c>
      <c r="D20">
        <f>VLOOKUP(A20,STDEV!A$2:B$37,2,FALSE)</f>
        <v>0.4642308</v>
      </c>
      <c r="E20" s="14">
        <f t="shared" si="0"/>
        <v>-11.265732952555998</v>
      </c>
      <c r="F20" s="10">
        <v>18</v>
      </c>
      <c r="G20" s="10"/>
      <c r="I20" t="s">
        <v>38</v>
      </c>
    </row>
    <row r="21" spans="1:12" ht="19">
      <c r="A21" s="20" t="s">
        <v>20</v>
      </c>
      <c r="B21">
        <v>-68.127246914665747</v>
      </c>
      <c r="C21" s="13">
        <v>23</v>
      </c>
      <c r="D21">
        <f>VLOOKUP(A21,STDEV!A$2:B$37,2,FALSE)</f>
        <v>0.48676360000000002</v>
      </c>
      <c r="E21" s="14">
        <f t="shared" si="0"/>
        <v>-15.005368310530132</v>
      </c>
      <c r="F21" s="10">
        <v>19</v>
      </c>
      <c r="G21" s="10"/>
      <c r="I21" t="s">
        <v>41</v>
      </c>
      <c r="K21" s="9"/>
      <c r="L21" s="10"/>
    </row>
    <row r="22" spans="1:12" ht="19">
      <c r="A22" s="20" t="s">
        <v>13</v>
      </c>
      <c r="B22">
        <v>-3.1629904322828247E-4</v>
      </c>
      <c r="C22" s="13">
        <v>18</v>
      </c>
      <c r="D22">
        <f>VLOOKUP(A22,STDEV!A$2:B$37,2,FALSE)</f>
        <v>132797.6</v>
      </c>
      <c r="E22" s="14">
        <f t="shared" si="0"/>
        <v>-19.006223449326772</v>
      </c>
      <c r="F22" s="10">
        <v>20</v>
      </c>
      <c r="G22" s="10"/>
      <c r="K22" s="9"/>
      <c r="L22" s="10"/>
    </row>
    <row r="23" spans="1:12" ht="19">
      <c r="A23" s="20" t="s">
        <v>0</v>
      </c>
      <c r="B23">
        <v>-92.897834795321756</v>
      </c>
      <c r="C23" s="13">
        <v>24</v>
      </c>
      <c r="D23">
        <f>VLOOKUP(A23,STDEV!A$2:B$37,2,FALSE)</f>
        <v>0.49259829999999999</v>
      </c>
      <c r="E23" s="14">
        <f t="shared" si="0"/>
        <v>-20.70647759903002</v>
      </c>
      <c r="F23" s="10">
        <v>21</v>
      </c>
      <c r="G23" s="10"/>
      <c r="I23" t="s">
        <v>35</v>
      </c>
      <c r="K23" s="9"/>
      <c r="L23" s="10"/>
    </row>
    <row r="24" spans="1:12" ht="19">
      <c r="A24" s="20" t="s">
        <v>45</v>
      </c>
      <c r="B24">
        <v>-142.9324092644348</v>
      </c>
      <c r="C24" s="13">
        <v>26</v>
      </c>
      <c r="D24">
        <f>VLOOKUP(A24,STDEV!A$2:B$37,2,FALSE)</f>
        <v>0.37688300000000002</v>
      </c>
      <c r="E24" s="14">
        <f t="shared" si="0"/>
        <v>-24.37502045285429</v>
      </c>
      <c r="F24" s="10">
        <v>22</v>
      </c>
      <c r="G24" s="10"/>
      <c r="I24" t="s">
        <v>37</v>
      </c>
      <c r="K24" s="9"/>
      <c r="L24" s="10"/>
    </row>
    <row r="25" spans="1:12" ht="19">
      <c r="A25" s="20" t="s">
        <v>3</v>
      </c>
      <c r="B25">
        <v>-109.2770216710548</v>
      </c>
      <c r="C25" s="13">
        <v>25</v>
      </c>
      <c r="D25">
        <f>VLOOKUP(A25,STDEV!A$2:B$37,2,FALSE)</f>
        <v>0.49979590000000002</v>
      </c>
      <c r="E25" s="14">
        <f t="shared" si="0"/>
        <v>-24.713216016020063</v>
      </c>
      <c r="F25" s="10">
        <v>23</v>
      </c>
      <c r="G25" s="10"/>
      <c r="K25" s="9"/>
      <c r="L25" s="10"/>
    </row>
    <row r="26" spans="1:12" ht="19">
      <c r="A26" s="20" t="s">
        <v>8</v>
      </c>
      <c r="B26">
        <v>-38.804359177802382</v>
      </c>
      <c r="C26" s="13">
        <v>20</v>
      </c>
      <c r="D26">
        <f>VLOOKUP(A26,STDEV!A$2:B$37,2,FALSE)</f>
        <v>2.0880610000000002</v>
      </c>
      <c r="E26" s="14">
        <f t="shared" si="0"/>
        <v>-36.663289153466621</v>
      </c>
      <c r="F26" s="10">
        <v>24</v>
      </c>
      <c r="G26" s="10"/>
      <c r="K26" s="9"/>
      <c r="L26" s="10"/>
    </row>
    <row r="27" spans="1:12" ht="19">
      <c r="A27" s="20" t="s">
        <v>10</v>
      </c>
      <c r="B27">
        <v>-5.813061804958179E-5</v>
      </c>
      <c r="C27" s="13">
        <v>17</v>
      </c>
      <c r="D27">
        <f>VLOOKUP(A27,STDEV!A$2:B$37,2,FALSE)</f>
        <v>1399203</v>
      </c>
      <c r="E27" s="14">
        <f t="shared" si="0"/>
        <v>-36.803862066438455</v>
      </c>
      <c r="F27" s="10">
        <v>25</v>
      </c>
      <c r="K27" s="9"/>
      <c r="L27" s="10"/>
    </row>
    <row r="28" spans="1:12" ht="19">
      <c r="A28" s="20" t="s">
        <v>18</v>
      </c>
      <c r="B28">
        <v>-1.338892363500141E-5</v>
      </c>
      <c r="C28" s="13">
        <v>16</v>
      </c>
      <c r="D28">
        <f>VLOOKUP(A28,STDEV!A$2:B$37,2,FALSE)</f>
        <v>10018210</v>
      </c>
      <c r="E28" s="14">
        <f t="shared" si="0"/>
        <v>-60.693687171677595</v>
      </c>
      <c r="F28" s="10">
        <v>26</v>
      </c>
      <c r="K28" s="9"/>
      <c r="L28" s="10"/>
    </row>
    <row r="29" spans="1:12">
      <c r="A29" s="20" t="s">
        <v>48</v>
      </c>
      <c r="B29">
        <v>-249.2951135395048</v>
      </c>
      <c r="C29" s="13">
        <v>27</v>
      </c>
      <c r="D29">
        <f>VLOOKUP(A29,STDEV!A$2:B$37,2,FALSE)</f>
        <v>2.9903249999999999</v>
      </c>
      <c r="E29" s="14">
        <f t="shared" si="0"/>
        <v>-337.31828524661523</v>
      </c>
      <c r="F29" s="10">
        <v>27</v>
      </c>
    </row>
    <row r="35" spans="6:6">
      <c r="F35" s="16"/>
    </row>
  </sheetData>
  <autoFilter ref="A2:F2" xr:uid="{31E46EF6-2445-5941-ABC9-AAD77CCEA200}">
    <sortState ref="A3:F29">
      <sortCondition descending="1" ref="E2:E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9C15-B0BB-6746-8301-52B7816E6FBE}">
  <dimension ref="A1:B37"/>
  <sheetViews>
    <sheetView workbookViewId="0">
      <selection activeCell="B28" sqref="B28"/>
    </sheetView>
  </sheetViews>
  <sheetFormatPr baseColWidth="10" defaultRowHeight="16"/>
  <cols>
    <col min="1" max="1" width="29.6640625" bestFit="1" customWidth="1"/>
  </cols>
  <sheetData>
    <row r="1" spans="1:2">
      <c r="A1" t="s">
        <v>54</v>
      </c>
      <c r="B1" t="s">
        <v>55</v>
      </c>
    </row>
    <row r="2" spans="1:2" ht="19">
      <c r="A2" s="8" t="s">
        <v>28</v>
      </c>
      <c r="B2" s="2">
        <v>0.4898979</v>
      </c>
    </row>
    <row r="3" spans="1:2" ht="19">
      <c r="A3" s="8" t="s">
        <v>0</v>
      </c>
      <c r="B3" s="2">
        <v>0.49259829999999999</v>
      </c>
    </row>
    <row r="4" spans="1:2" ht="19">
      <c r="A4" s="8" t="s">
        <v>1</v>
      </c>
      <c r="B4" s="2">
        <v>0.36393540000000002</v>
      </c>
    </row>
    <row r="5" spans="1:2" ht="19">
      <c r="A5" s="8" t="s">
        <v>2</v>
      </c>
      <c r="B5" s="2">
        <v>18.549679999999999</v>
      </c>
    </row>
    <row r="6" spans="1:2" ht="19">
      <c r="A6" s="8" t="s">
        <v>3</v>
      </c>
      <c r="B6" s="2">
        <v>0.49979590000000002</v>
      </c>
    </row>
    <row r="7" spans="1:2" ht="19">
      <c r="A7" s="8" t="s">
        <v>4</v>
      </c>
      <c r="B7" s="2">
        <v>0.70854839999999997</v>
      </c>
    </row>
    <row r="8" spans="1:2" ht="19">
      <c r="A8" s="8" t="s">
        <v>44</v>
      </c>
      <c r="B8" s="2">
        <v>0.45825759999999999</v>
      </c>
    </row>
    <row r="9" spans="1:2" ht="19">
      <c r="A9" s="8" t="s">
        <v>45</v>
      </c>
      <c r="B9" s="2">
        <v>0.37688300000000002</v>
      </c>
    </row>
    <row r="10" spans="1:2" ht="19">
      <c r="A10" s="8" t="s">
        <v>46</v>
      </c>
      <c r="B10" s="2">
        <v>0.33472499999999999</v>
      </c>
    </row>
    <row r="11" spans="1:2" ht="19">
      <c r="A11" s="8" t="s">
        <v>5</v>
      </c>
      <c r="B11" s="2">
        <v>13.29837</v>
      </c>
    </row>
    <row r="12" spans="1:2" ht="19">
      <c r="A12" s="8" t="s">
        <v>6</v>
      </c>
      <c r="B12" s="2">
        <v>0.48676360000000002</v>
      </c>
    </row>
    <row r="13" spans="1:2" ht="19">
      <c r="A13" s="8" t="s">
        <v>7</v>
      </c>
      <c r="B13" s="2">
        <v>0.3</v>
      </c>
    </row>
    <row r="14" spans="1:2" ht="19">
      <c r="A14" s="8" t="s">
        <v>8</v>
      </c>
      <c r="B14" s="2">
        <v>2.0880610000000002</v>
      </c>
    </row>
    <row r="15" spans="1:2" ht="19">
      <c r="A15" s="8" t="s">
        <v>9</v>
      </c>
      <c r="B15" s="2">
        <v>1.307202E-2</v>
      </c>
    </row>
    <row r="16" spans="1:2" ht="19">
      <c r="A16" s="8" t="s">
        <v>47</v>
      </c>
      <c r="B16" s="2">
        <v>1.307202</v>
      </c>
    </row>
    <row r="17" spans="1:2" ht="19">
      <c r="A17" s="8" t="s">
        <v>10</v>
      </c>
      <c r="B17" s="2">
        <v>1399203</v>
      </c>
    </row>
    <row r="18" spans="1:2" ht="19">
      <c r="A18" s="8" t="s">
        <v>11</v>
      </c>
      <c r="B18" s="2">
        <v>2.9903249999999999E-2</v>
      </c>
    </row>
    <row r="19" spans="1:2" ht="19">
      <c r="A19" s="8" t="s">
        <v>48</v>
      </c>
      <c r="B19" s="2">
        <v>2.9903249999999999</v>
      </c>
    </row>
    <row r="20" spans="1:2" ht="19">
      <c r="A20" s="8" t="s">
        <v>12</v>
      </c>
      <c r="B20" s="2">
        <v>3.387884E-2</v>
      </c>
    </row>
    <row r="21" spans="1:2" ht="19">
      <c r="A21" s="8" t="s">
        <v>49</v>
      </c>
      <c r="B21" s="2">
        <v>3.3878840000000001</v>
      </c>
    </row>
    <row r="22" spans="1:2" ht="19">
      <c r="A22" s="8" t="s">
        <v>13</v>
      </c>
      <c r="B22" s="2">
        <v>132797.6</v>
      </c>
    </row>
    <row r="23" spans="1:2" ht="19">
      <c r="A23" s="8" t="s">
        <v>14</v>
      </c>
      <c r="B23" s="2">
        <v>0.3</v>
      </c>
    </row>
    <row r="24" spans="1:2" ht="19">
      <c r="A24" s="8" t="s">
        <v>15</v>
      </c>
      <c r="B24" s="2">
        <v>0.7871416</v>
      </c>
    </row>
    <row r="25" spans="1:2" ht="19">
      <c r="A25" s="8" t="s">
        <v>50</v>
      </c>
      <c r="B25" s="2">
        <v>0.41032590000000002</v>
      </c>
    </row>
    <row r="26" spans="1:2" ht="19">
      <c r="A26" s="8" t="s">
        <v>51</v>
      </c>
      <c r="B26" s="2">
        <v>0.4642308</v>
      </c>
    </row>
    <row r="27" spans="1:2" ht="19">
      <c r="A27" s="8" t="s">
        <v>52</v>
      </c>
      <c r="B27" s="2">
        <v>0.49918299999999999</v>
      </c>
    </row>
    <row r="28" spans="1:2" ht="19">
      <c r="A28" s="8" t="s">
        <v>29</v>
      </c>
      <c r="B28" s="2">
        <v>2.206998</v>
      </c>
    </row>
    <row r="29" spans="1:2" ht="19">
      <c r="A29" s="8" t="s">
        <v>53</v>
      </c>
      <c r="B29" s="2">
        <v>220.69980000000001</v>
      </c>
    </row>
    <row r="30" spans="1:2" ht="19">
      <c r="A30" s="8" t="s">
        <v>17</v>
      </c>
      <c r="B30" s="2">
        <v>1.8143990000000001</v>
      </c>
    </row>
    <row r="31" spans="1:2" ht="19">
      <c r="A31" s="8" t="s">
        <v>18</v>
      </c>
      <c r="B31" s="2">
        <v>10018210</v>
      </c>
    </row>
    <row r="32" spans="1:2" ht="19">
      <c r="A32" s="8" t="s">
        <v>19</v>
      </c>
      <c r="B32" s="2">
        <v>0.46969379999999999</v>
      </c>
    </row>
    <row r="33" spans="1:2" ht="19">
      <c r="A33" s="8" t="s">
        <v>20</v>
      </c>
      <c r="B33" s="2">
        <v>0.48676360000000002</v>
      </c>
    </row>
    <row r="34" spans="1:2" ht="19">
      <c r="A34" s="8" t="s">
        <v>21</v>
      </c>
      <c r="B34" s="2">
        <v>0.41032590000000002</v>
      </c>
    </row>
    <row r="35" spans="1:2" ht="19">
      <c r="A35" s="8" t="s">
        <v>22</v>
      </c>
      <c r="B35" s="2">
        <v>0.49259829999999999</v>
      </c>
    </row>
    <row r="36" spans="1:2" ht="19">
      <c r="A36" s="8" t="s">
        <v>23</v>
      </c>
      <c r="B36" s="2">
        <v>148976.4</v>
      </c>
    </row>
    <row r="37" spans="1:2" ht="19">
      <c r="A37" s="8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2271-58EF-8646-A71E-F9A5E7C1E9B0}">
  <dimension ref="A1:G30"/>
  <sheetViews>
    <sheetView workbookViewId="0">
      <selection sqref="A1:A30"/>
    </sheetView>
  </sheetViews>
  <sheetFormatPr baseColWidth="10" defaultRowHeight="16"/>
  <sheetData>
    <row r="1" spans="1:7" ht="19">
      <c r="A1" s="8"/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ht="19">
      <c r="A2" s="8" t="s">
        <v>63</v>
      </c>
      <c r="B2" t="s">
        <v>64</v>
      </c>
      <c r="C2" t="s">
        <v>64</v>
      </c>
      <c r="D2" t="s">
        <v>64</v>
      </c>
      <c r="E2" t="s">
        <v>64</v>
      </c>
      <c r="F2" t="s">
        <v>65</v>
      </c>
      <c r="G2" t="s">
        <v>65</v>
      </c>
    </row>
    <row r="3" spans="1:7" ht="19">
      <c r="A3" s="8" t="s">
        <v>66</v>
      </c>
      <c r="B3">
        <v>0.15010000000000001</v>
      </c>
      <c r="C3">
        <v>3.044</v>
      </c>
      <c r="D3">
        <v>4.9000000000000002E-2</v>
      </c>
      <c r="E3">
        <v>0.96099999999999997</v>
      </c>
      <c r="F3">
        <v>-6.1479999999999997</v>
      </c>
      <c r="G3">
        <v>6.4480000000000004</v>
      </c>
    </row>
    <row r="4" spans="1:7" ht="19">
      <c r="A4" s="8" t="s">
        <v>0</v>
      </c>
      <c r="B4">
        <v>-0.13919999999999999</v>
      </c>
      <c r="C4">
        <v>1.2949999999999999</v>
      </c>
      <c r="D4">
        <v>-0.108</v>
      </c>
      <c r="E4">
        <v>0.91500000000000004</v>
      </c>
      <c r="F4">
        <v>-2.819</v>
      </c>
      <c r="G4">
        <v>2.54</v>
      </c>
    </row>
    <row r="5" spans="1:7" ht="19">
      <c r="A5" s="8" t="s">
        <v>1</v>
      </c>
      <c r="B5">
        <v>2.87E-2</v>
      </c>
      <c r="C5">
        <v>1.6339999999999999</v>
      </c>
      <c r="D5">
        <v>1.7999999999999999E-2</v>
      </c>
      <c r="E5">
        <v>0.98599999999999999</v>
      </c>
      <c r="F5">
        <v>-3.351</v>
      </c>
      <c r="G5">
        <v>3.4079999999999999</v>
      </c>
    </row>
    <row r="6" spans="1:7" ht="19">
      <c r="A6" s="8" t="s">
        <v>2</v>
      </c>
      <c r="B6">
        <v>-3.7199999999999997E-2</v>
      </c>
      <c r="C6">
        <v>4.3999999999999997E-2</v>
      </c>
      <c r="D6">
        <v>-0.85</v>
      </c>
      <c r="E6">
        <v>0.40400000000000003</v>
      </c>
      <c r="F6">
        <v>-0.128</v>
      </c>
      <c r="G6">
        <v>5.2999999999999999E-2</v>
      </c>
    </row>
    <row r="7" spans="1:7" ht="19">
      <c r="A7" s="8" t="s">
        <v>3</v>
      </c>
      <c r="B7">
        <v>-1.3077000000000001</v>
      </c>
      <c r="C7">
        <v>1.0580000000000001</v>
      </c>
      <c r="D7">
        <v>-1.2350000000000001</v>
      </c>
      <c r="E7">
        <v>0.22900000000000001</v>
      </c>
      <c r="F7">
        <v>-3.4969999999999999</v>
      </c>
      <c r="G7">
        <v>0.88200000000000001</v>
      </c>
    </row>
    <row r="8" spans="1:7" ht="19">
      <c r="A8" s="8" t="s">
        <v>44</v>
      </c>
      <c r="B8">
        <v>1.923</v>
      </c>
      <c r="C8">
        <v>1.216</v>
      </c>
      <c r="D8">
        <v>1.5820000000000001</v>
      </c>
      <c r="E8">
        <v>0.127</v>
      </c>
      <c r="F8">
        <v>-0.59099999999999997</v>
      </c>
      <c r="G8">
        <v>4.4370000000000003</v>
      </c>
    </row>
    <row r="9" spans="1:7" ht="19">
      <c r="A9" s="8" t="s">
        <v>45</v>
      </c>
      <c r="B9">
        <v>-2.1135000000000002</v>
      </c>
      <c r="C9">
        <v>2.754</v>
      </c>
      <c r="D9">
        <v>-0.76800000000000002</v>
      </c>
      <c r="E9">
        <v>0.45100000000000001</v>
      </c>
      <c r="F9">
        <v>-7.81</v>
      </c>
      <c r="G9">
        <v>3.5830000000000002</v>
      </c>
    </row>
    <row r="10" spans="1:7" ht="19">
      <c r="A10" s="8" t="s">
        <v>46</v>
      </c>
      <c r="B10">
        <v>0.34060000000000001</v>
      </c>
      <c r="C10">
        <v>1.7709999999999999</v>
      </c>
      <c r="D10">
        <v>0.192</v>
      </c>
      <c r="E10">
        <v>0.84899999999999998</v>
      </c>
      <c r="F10">
        <v>-3.323</v>
      </c>
      <c r="G10">
        <v>4.0049999999999999</v>
      </c>
    </row>
    <row r="11" spans="1:7" ht="19">
      <c r="A11" s="8" t="s">
        <v>5</v>
      </c>
      <c r="B11">
        <v>2.3199999999999998E-2</v>
      </c>
      <c r="C11">
        <v>5.7000000000000002E-2</v>
      </c>
      <c r="D11">
        <v>0.40899999999999997</v>
      </c>
      <c r="E11">
        <v>0.68600000000000005</v>
      </c>
      <c r="F11">
        <v>-9.4E-2</v>
      </c>
      <c r="G11">
        <v>0.14099999999999999</v>
      </c>
    </row>
    <row r="12" spans="1:7" ht="19">
      <c r="A12" s="8" t="s">
        <v>6</v>
      </c>
      <c r="B12">
        <v>-0.2636</v>
      </c>
      <c r="C12">
        <v>1.153</v>
      </c>
      <c r="D12">
        <v>-0.22900000000000001</v>
      </c>
      <c r="E12">
        <v>0.82099999999999995</v>
      </c>
      <c r="F12">
        <v>-2.6480000000000001</v>
      </c>
      <c r="G12">
        <v>2.121</v>
      </c>
    </row>
    <row r="13" spans="1:7" ht="19">
      <c r="A13" s="8" t="s">
        <v>7</v>
      </c>
      <c r="B13">
        <v>0.67059999999999997</v>
      </c>
      <c r="C13">
        <v>1.92</v>
      </c>
      <c r="D13">
        <v>0.34899999999999998</v>
      </c>
      <c r="E13">
        <v>0.73</v>
      </c>
      <c r="F13">
        <v>-3.302</v>
      </c>
      <c r="G13">
        <v>4.6429999999999998</v>
      </c>
    </row>
    <row r="14" spans="1:7" ht="19">
      <c r="A14" s="8" t="s">
        <v>8</v>
      </c>
      <c r="B14">
        <v>-9.5299999999999996E-2</v>
      </c>
      <c r="C14">
        <v>0.32500000000000001</v>
      </c>
      <c r="D14">
        <v>-0.29299999999999998</v>
      </c>
      <c r="E14">
        <v>0.77200000000000002</v>
      </c>
      <c r="F14">
        <v>-0.76800000000000002</v>
      </c>
      <c r="G14">
        <v>0.57799999999999996</v>
      </c>
    </row>
    <row r="15" spans="1:7" ht="19">
      <c r="A15" s="8" t="s">
        <v>9</v>
      </c>
      <c r="B15">
        <v>90.946899999999999</v>
      </c>
      <c r="C15">
        <v>159.69999999999999</v>
      </c>
      <c r="D15">
        <v>0.56899999999999995</v>
      </c>
      <c r="E15">
        <v>0.57499999999999996</v>
      </c>
      <c r="F15">
        <v>-239.41800000000001</v>
      </c>
      <c r="G15">
        <v>421.31200000000001</v>
      </c>
    </row>
    <row r="16" spans="1:7" ht="19">
      <c r="A16" s="8" t="s">
        <v>10</v>
      </c>
      <c r="B16" s="2">
        <v>-1.049E-6</v>
      </c>
      <c r="C16" s="2">
        <v>1.84E-6</v>
      </c>
      <c r="D16">
        <v>-0.56899999999999995</v>
      </c>
      <c r="E16">
        <v>0.57499999999999996</v>
      </c>
      <c r="F16" s="2">
        <v>-4.8600000000000001E-6</v>
      </c>
      <c r="G16" s="2">
        <v>2.7599999999999998E-6</v>
      </c>
    </row>
    <row r="17" spans="1:7" ht="19">
      <c r="A17" s="8" t="s">
        <v>11</v>
      </c>
      <c r="B17">
        <v>-279.48009999999999</v>
      </c>
      <c r="C17">
        <v>93.076999999999998</v>
      </c>
      <c r="D17">
        <v>-3.0030000000000001</v>
      </c>
      <c r="E17">
        <v>6.0000000000000001E-3</v>
      </c>
      <c r="F17">
        <v>-472.02499999999998</v>
      </c>
      <c r="G17">
        <v>-86.935000000000002</v>
      </c>
    </row>
    <row r="18" spans="1:7" ht="19">
      <c r="A18" s="8" t="s">
        <v>12</v>
      </c>
      <c r="B18">
        <v>156.85830000000001</v>
      </c>
      <c r="C18">
        <v>77.183999999999997</v>
      </c>
      <c r="D18">
        <v>2.032</v>
      </c>
      <c r="E18">
        <v>5.3999999999999999E-2</v>
      </c>
      <c r="F18">
        <v>-2.81</v>
      </c>
      <c r="G18">
        <v>316.52600000000001</v>
      </c>
    </row>
    <row r="19" spans="1:7" ht="19">
      <c r="A19" s="8" t="s">
        <v>13</v>
      </c>
      <c r="B19" s="2">
        <v>1.9150000000000001E-5</v>
      </c>
      <c r="C19" s="2">
        <v>1.7499999999999998E-5</v>
      </c>
      <c r="D19">
        <v>1.095</v>
      </c>
      <c r="E19">
        <v>0.28499999999999998</v>
      </c>
      <c r="F19" s="2">
        <v>-1.7E-5</v>
      </c>
      <c r="G19" s="2">
        <v>5.5300000000000002E-5</v>
      </c>
    </row>
    <row r="20" spans="1:7" ht="19">
      <c r="A20" s="8" t="s">
        <v>14</v>
      </c>
      <c r="B20">
        <v>0.90580000000000005</v>
      </c>
      <c r="C20">
        <v>1.7749999999999999</v>
      </c>
      <c r="D20">
        <v>0.51</v>
      </c>
      <c r="E20">
        <v>0.61499999999999999</v>
      </c>
      <c r="F20">
        <v>-2.766</v>
      </c>
      <c r="G20">
        <v>4.5780000000000003</v>
      </c>
    </row>
    <row r="21" spans="1:7" ht="19">
      <c r="A21" s="8" t="s">
        <v>50</v>
      </c>
      <c r="B21">
        <v>2.6576</v>
      </c>
      <c r="C21">
        <v>2.0920000000000001</v>
      </c>
      <c r="D21">
        <v>1.27</v>
      </c>
      <c r="E21">
        <v>0.217</v>
      </c>
      <c r="F21">
        <v>-1.671</v>
      </c>
      <c r="G21">
        <v>6.9859999999999998</v>
      </c>
    </row>
    <row r="22" spans="1:7" ht="19">
      <c r="A22" s="8" t="s">
        <v>51</v>
      </c>
      <c r="B22">
        <v>-1.8572</v>
      </c>
      <c r="C22">
        <v>1.573</v>
      </c>
      <c r="D22">
        <v>-1.18</v>
      </c>
      <c r="E22">
        <v>0.25</v>
      </c>
      <c r="F22">
        <v>-5.1120000000000001</v>
      </c>
      <c r="G22">
        <v>1.3979999999999999</v>
      </c>
    </row>
    <row r="23" spans="1:7" ht="19">
      <c r="A23" s="8" t="s">
        <v>52</v>
      </c>
      <c r="B23">
        <v>-0.65039999999999998</v>
      </c>
      <c r="C23">
        <v>1.73</v>
      </c>
      <c r="D23">
        <v>-0.376</v>
      </c>
      <c r="E23">
        <v>0.71</v>
      </c>
      <c r="F23">
        <v>-4.2279999999999998</v>
      </c>
      <c r="G23">
        <v>2.927</v>
      </c>
    </row>
    <row r="24" spans="1:7" ht="19">
      <c r="A24" s="8" t="s">
        <v>17</v>
      </c>
      <c r="B24">
        <v>0.2586</v>
      </c>
      <c r="C24">
        <v>0.65300000000000002</v>
      </c>
      <c r="D24">
        <v>0.39600000000000002</v>
      </c>
      <c r="E24">
        <v>0.69599999999999995</v>
      </c>
      <c r="F24">
        <v>-1.093</v>
      </c>
      <c r="G24">
        <v>1.61</v>
      </c>
    </row>
    <row r="25" spans="1:7" ht="19">
      <c r="A25" s="8" t="s">
        <v>18</v>
      </c>
      <c r="B25" s="2">
        <v>-5.9090000000000002E-8</v>
      </c>
      <c r="C25" s="2">
        <v>1.6500000000000001E-7</v>
      </c>
      <c r="D25">
        <v>-0.35799999999999998</v>
      </c>
      <c r="E25">
        <v>0.72299999999999998</v>
      </c>
      <c r="F25" s="2">
        <v>-3.9999999999999998E-7</v>
      </c>
      <c r="G25" s="2">
        <v>2.8200000000000001E-7</v>
      </c>
    </row>
    <row r="26" spans="1:7" ht="19">
      <c r="A26" s="8" t="s">
        <v>19</v>
      </c>
      <c r="B26">
        <v>1.7078</v>
      </c>
      <c r="C26">
        <v>1.1080000000000001</v>
      </c>
      <c r="D26">
        <v>1.5409999999999999</v>
      </c>
      <c r="E26">
        <v>0.13700000000000001</v>
      </c>
      <c r="F26">
        <v>-0.58499999999999996</v>
      </c>
      <c r="G26">
        <v>4</v>
      </c>
    </row>
    <row r="27" spans="1:7" ht="19">
      <c r="A27" s="8" t="s">
        <v>20</v>
      </c>
      <c r="B27">
        <v>-3.1480999999999999</v>
      </c>
      <c r="C27">
        <v>1.179</v>
      </c>
      <c r="D27">
        <v>-2.67</v>
      </c>
      <c r="E27">
        <v>1.4E-2</v>
      </c>
      <c r="F27">
        <v>-5.5869999999999997</v>
      </c>
      <c r="G27">
        <v>-0.70899999999999996</v>
      </c>
    </row>
    <row r="28" spans="1:7" ht="19">
      <c r="A28" s="8" t="s">
        <v>21</v>
      </c>
      <c r="B28">
        <v>-1.4502999999999999</v>
      </c>
      <c r="C28">
        <v>1.599</v>
      </c>
      <c r="D28">
        <v>-0.90700000000000003</v>
      </c>
      <c r="E28">
        <v>0.374</v>
      </c>
      <c r="F28">
        <v>-4.7590000000000003</v>
      </c>
      <c r="G28">
        <v>1.8580000000000001</v>
      </c>
    </row>
    <row r="29" spans="1:7" ht="19">
      <c r="A29" s="8" t="s">
        <v>22</v>
      </c>
      <c r="B29">
        <v>1.9388000000000001</v>
      </c>
      <c r="C29">
        <v>0.88800000000000001</v>
      </c>
      <c r="D29">
        <v>2.1829999999999998</v>
      </c>
      <c r="E29">
        <v>0.04</v>
      </c>
      <c r="F29">
        <v>0.10100000000000001</v>
      </c>
      <c r="G29">
        <v>3.7759999999999998</v>
      </c>
    </row>
    <row r="30" spans="1:7" ht="19">
      <c r="A30" s="8" t="s">
        <v>23</v>
      </c>
      <c r="B30" s="2">
        <v>2.7089999999999998E-6</v>
      </c>
      <c r="C30" s="2">
        <v>4.0999999999999997E-6</v>
      </c>
      <c r="D30">
        <v>0.66</v>
      </c>
      <c r="E30">
        <v>0.51600000000000001</v>
      </c>
      <c r="F30" s="2">
        <v>-5.7799999999999997E-6</v>
      </c>
      <c r="G30" s="2">
        <v>1.1199999999999999E-5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</vt:lpstr>
      <vt:lpstr>PosOnly</vt:lpstr>
      <vt:lpstr>v2 0729</vt:lpstr>
      <vt:lpstr>Final Ranking</vt:lpstr>
      <vt:lpstr>v2 0729 RESCALED</vt:lpstr>
      <vt:lpstr>STDEV</vt:lpstr>
      <vt:lpstr>PVALS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Frohman</dc:creator>
  <cp:lastModifiedBy>mfrohman@twitter.com</cp:lastModifiedBy>
  <dcterms:created xsi:type="dcterms:W3CDTF">2020-07-22T17:38:32Z</dcterms:created>
  <dcterms:modified xsi:type="dcterms:W3CDTF">2020-08-07T16:36:13Z</dcterms:modified>
</cp:coreProperties>
</file>