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Projects\LoRA_Transimtter_Receiver\LoRATransmitter\Project Outputs for LoRA_Transmitter\Bill of Materials\Bill of Materials\"/>
    </mc:Choice>
  </mc:AlternateContent>
  <xr:revisionPtr revIDLastSave="0" documentId="13_ncr:1_{F3C25FA0-1D71-415E-8E02-37C060DD34D9}" xr6:coauthVersionLast="46" xr6:coauthVersionMax="46" xr10:uidLastSave="{00000000-0000-0000-0000-000000000000}"/>
  <bookViews>
    <workbookView xWindow="-120" yWindow="-120" windowWidth="21840" windowHeight="13140" xr2:uid="{00000000-000D-0000-FFFF-FFFF00000000}"/>
  </bookViews>
  <sheets>
    <sheet name="Part List Report" sheetId="3" r:id="rId1"/>
    <sheet name="Project Information" sheetId="4" r:id="rId2"/>
  </sheets>
  <calcPr calcId="181029"/>
</workbook>
</file>

<file path=xl/calcChain.xml><?xml version="1.0" encoding="utf-8"?>
<calcChain xmlns="http://schemas.openxmlformats.org/spreadsheetml/2006/main">
  <c r="B33" i="3" l="1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L34" i="3"/>
  <c r="J36" i="3" s="1"/>
  <c r="J37" i="3" s="1"/>
  <c r="F34" i="3"/>
  <c r="I34" i="3"/>
  <c r="C8" i="3"/>
  <c r="D8" i="3"/>
  <c r="B10" i="3"/>
  <c r="B11" i="3"/>
</calcChain>
</file>

<file path=xl/sharedStrings.xml><?xml version="1.0" encoding="utf-8"?>
<sst xmlns="http://schemas.openxmlformats.org/spreadsheetml/2006/main" count="204" uniqueCount="144">
  <si>
    <t>Project Full Path</t>
  </si>
  <si>
    <t>Project Filename</t>
  </si>
  <si>
    <t>Variant Name</t>
  </si>
  <si>
    <t>Data-Source Filename</t>
  </si>
  <si>
    <t>Data-Source Full Path</t>
  </si>
  <si>
    <t>Title</t>
  </si>
  <si>
    <t>Total Quantity</t>
  </si>
  <si>
    <t>Report Time</t>
  </si>
  <si>
    <t>Report Date</t>
  </si>
  <si>
    <t>Report Date &amp; Tine</t>
  </si>
  <si>
    <t>Output Name</t>
  </si>
  <si>
    <t>Output Type</t>
  </si>
  <si>
    <t>Output Generator Name</t>
  </si>
  <si>
    <t>Output Generator Description</t>
  </si>
  <si>
    <t>Approved</t>
  </si>
  <si>
    <t>#</t>
  </si>
  <si>
    <t>Total</t>
  </si>
  <si>
    <t>Generated by:</t>
  </si>
  <si>
    <t>FEDEVEL</t>
  </si>
  <si>
    <t>http://www.fedevel.com</t>
  </si>
  <si>
    <t>Contact:</t>
  </si>
  <si>
    <t>Price for 1pcs</t>
  </si>
  <si>
    <t>pcs:</t>
  </si>
  <si>
    <t>LoRA_Transmitter.PrjPCB</t>
  </si>
  <si>
    <t>None</t>
  </si>
  <si>
    <t>3/22/2021</t>
  </si>
  <si>
    <t>10:22:52 AM</t>
  </si>
  <si>
    <t>Bill of Materials For Project [LoRA_Transmitter.PrjPCB] (No PCB Document Selected)</t>
  </si>
  <si>
    <t>&lt;Parameter ClientCompanyName not found&gt;</t>
  </si>
  <si>
    <t>&lt;Parameter ClientContactName not found&gt;</t>
  </si>
  <si>
    <t>&lt;Parameter ClientContactEmail not found&gt;</t>
  </si>
  <si>
    <t>&lt;Parameter ClientWebsite not found&gt;</t>
  </si>
  <si>
    <t>1</t>
  </si>
  <si>
    <t>Manufacturer 1</t>
  </si>
  <si>
    <t>TDK</t>
  </si>
  <si>
    <t>Nichicon</t>
  </si>
  <si>
    <t>Taiyo Yuden</t>
  </si>
  <si>
    <t>Kyocera AVX</t>
  </si>
  <si>
    <t>Diodes</t>
  </si>
  <si>
    <t>B&amp;F Fastener</t>
  </si>
  <si>
    <t>Keystone Electronics</t>
  </si>
  <si>
    <t>Phoenix Contact</t>
  </si>
  <si>
    <t>JST</t>
  </si>
  <si>
    <t>Coilcraft</t>
  </si>
  <si>
    <t>Molex</t>
  </si>
  <si>
    <t>Diodes Zetex</t>
  </si>
  <si>
    <t>Yageo</t>
  </si>
  <si>
    <t>Vishay Dale</t>
  </si>
  <si>
    <t>Omron</t>
  </si>
  <si>
    <t>Wurth Electronics</t>
  </si>
  <si>
    <t/>
  </si>
  <si>
    <t>TI National Semiconductor</t>
  </si>
  <si>
    <t>STMicroelectronics</t>
  </si>
  <si>
    <t>TXC</t>
  </si>
  <si>
    <t>Manufacturer Part Number 1</t>
  </si>
  <si>
    <t>C1608X6S1C225K080AC</t>
  </si>
  <si>
    <t>C3216X5R1V226M160AC</t>
  </si>
  <si>
    <t>UCS2C221MHD1TN</t>
  </si>
  <si>
    <t>EMK212BB7106MG-T</t>
  </si>
  <si>
    <t>0805YD225KAT2A</t>
  </si>
  <si>
    <t>MMSZ5231B-7-F</t>
  </si>
  <si>
    <t>NYPMS4400025PH</t>
  </si>
  <si>
    <t>1902C</t>
  </si>
  <si>
    <t>1727010</t>
  </si>
  <si>
    <t>SM08B-SURS-TF(LF)(SN)</t>
  </si>
  <si>
    <t>MSS1210-105KED</t>
  </si>
  <si>
    <t>B2B-XH-A(LF)(SN)</t>
  </si>
  <si>
    <t>90147-1104</t>
  </si>
  <si>
    <t>DNBT8105-7</t>
  </si>
  <si>
    <t>RC0805FR-0722RL</t>
  </si>
  <si>
    <t>CRCW060310K0JNEA</t>
  </si>
  <si>
    <t>CRCW0805510KJNEA</t>
  </si>
  <si>
    <t>B3U-1000P</t>
  </si>
  <si>
    <t>61300311121</t>
  </si>
  <si>
    <t>LM2596S-5.0/NOPB</t>
  </si>
  <si>
    <t>STM32L053C8T6</t>
  </si>
  <si>
    <t>AP2112K-3.3TRG1</t>
  </si>
  <si>
    <t>AS-16.000MAHK-B</t>
  </si>
  <si>
    <t>Description</t>
  </si>
  <si>
    <t>CAP, CERM, 2.2 µF, 16 V, +/- 10%, X6S, 0603</t>
  </si>
  <si>
    <t>CAP, CERM, 22 µF, 35 V,+/- 20%, X5R, 1206</t>
  </si>
  <si>
    <t>CAP ALUM 220UF 20% 160V RADIAL</t>
  </si>
  <si>
    <t>CAP, CERM, 10 µF, 16 V, +/- 20%, X7R, 0805</t>
  </si>
  <si>
    <t>CAP, CERM, 2.2 µF, 16 V, +/- 10%, X5R, 0805</t>
  </si>
  <si>
    <t>Diode Zener Single 5.1V 5% 500mW 2-Pin SOD-123 T/R</t>
  </si>
  <si>
    <t>Machine Screw, Round, #4-40 x 1/4, Nylon, Philips panhead</t>
  </si>
  <si>
    <t>Standoff, Hex, 0.5"L #4-40 Nylon</t>
  </si>
  <si>
    <t>Conn Term Block, 2POS, 3.81mm, TH</t>
  </si>
  <si>
    <t>CONN HEADER SMD R/A 8POS 0.8MM</t>
  </si>
  <si>
    <t>Inductor COILCRAFT         MSS1210-333MEB             Surface Mount Power Inductor, MSS1210 Series, 1 mH, 1 A, 980 mA, Shielded, 1.03 ohm</t>
  </si>
  <si>
    <t>Conn Shrouded Header (4 Sides) HDR 2 POS 2.5mm Solder ST Thru-Hole Box</t>
  </si>
  <si>
    <t>Conn Socket Strip F 4 POS 2.54mm Solder ST Thru-Hole C-Grid® Tube</t>
  </si>
  <si>
    <t>Transistor, NPN, 60 V, 1 A, AEC-Q101, SOT-23</t>
  </si>
  <si>
    <t>RES SMD 22 OHM 1% 1/8W 0805</t>
  </si>
  <si>
    <t>RES, 10 k, 5%, 0.1 W, 0603</t>
  </si>
  <si>
    <t>RES, 510 k, 5%, 0.125 W, 0805</t>
  </si>
  <si>
    <t>SWITCH TACTILE SPST-NO 0.05A 12V</t>
  </si>
  <si>
    <t>Header, 2.54 mm, 3x1, Gold, TH</t>
  </si>
  <si>
    <t>LoRA module</t>
  </si>
  <si>
    <t>Conv DC-DC 4.5V to 40V Inv/Step Down Single-Out 5V 3A 6-Pin(5+Tab) TO-263 Tube</t>
  </si>
  <si>
    <t>IC MCU 32BIT 64KB FLASH 48LQFP</t>
  </si>
  <si>
    <t>IC REG LINEAR 3.3V 600MA SOT25</t>
  </si>
  <si>
    <t>Crystals 16.000MHz 30ppm 20pF -40C to 85C</t>
  </si>
  <si>
    <t>Quantity</t>
  </si>
  <si>
    <t>Supplier 1</t>
  </si>
  <si>
    <t>Digi-Key</t>
  </si>
  <si>
    <t>Mouser</t>
  </si>
  <si>
    <t>Supplier Part Number 1</t>
  </si>
  <si>
    <t>445-7438-1-ND</t>
  </si>
  <si>
    <t>445-8045-1-ND</t>
  </si>
  <si>
    <t>493-13277-3-ND</t>
  </si>
  <si>
    <t>587-3319-1-ND</t>
  </si>
  <si>
    <t>478-2580-1-ND</t>
  </si>
  <si>
    <t>MMSZ5231B-FDIDKR-ND</t>
  </si>
  <si>
    <t>H542-ND</t>
  </si>
  <si>
    <t>36-1902C-ND</t>
  </si>
  <si>
    <t>277-1947-ND</t>
  </si>
  <si>
    <t>455-2040-6-ND</t>
  </si>
  <si>
    <t>994-MSS1210-105KED</t>
  </si>
  <si>
    <t>455-2247-ND</t>
  </si>
  <si>
    <t>WM14831-ND</t>
  </si>
  <si>
    <t>621-DNBT8105-7</t>
  </si>
  <si>
    <t>311-22.0CRCT-ND</t>
  </si>
  <si>
    <t>541-10KGCT-ND</t>
  </si>
  <si>
    <t>541-510KACT-ND</t>
  </si>
  <si>
    <t>653-B3U-1000P</t>
  </si>
  <si>
    <t>732-5316-ND</t>
  </si>
  <si>
    <t>926-LM2596S-5.0/NOPB</t>
  </si>
  <si>
    <t>497-14906-ND</t>
  </si>
  <si>
    <t>AP2112K-3.3TRG1DIDKR-ND</t>
  </si>
  <si>
    <t>887-1591-ND</t>
  </si>
  <si>
    <t>Supplier Order Qty 1</t>
  </si>
  <si>
    <t>Supplier Stock 1</t>
  </si>
  <si>
    <t>Supplier Unit Price 1</t>
  </si>
  <si>
    <t>Supplier Subtotal 1</t>
  </si>
  <si>
    <t>Supplier Currency 1</t>
  </si>
  <si>
    <t>USD</t>
  </si>
  <si>
    <t>E:\Projects\LoRA_Transimtter_Receiver\LoRATransmitter\LoRA_Transmitter.PrjPCB</t>
  </si>
  <si>
    <t>44</t>
  </si>
  <si>
    <t>3/22/2021 10:22:52 AM</t>
  </si>
  <si>
    <t>Bill of Materials</t>
  </si>
  <si>
    <t>BOM_PartType</t>
  </si>
  <si>
    <t>BOM</t>
  </si>
  <si>
    <t>&lt;USD&gt;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</si>
</sst>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C09]dd\-mmm\-yy;@"/>
    <numFmt numFmtId="165" formatCode="[$-409]h:mm:ss\ AM/PM;@"/>
  </numFmts>
  <fonts count="22" x14ac:knownFonts="1">
    <font>
      <sz val="10"/>
      <name val="Arial"/>
    </font>
    <font>
      <sz val="10"/>
      <name val="Arial"/>
    </font>
    <font>
      <u/>
      <sz val="10"/>
      <color indexed="12"/>
      <name val="Arial"/>
    </font>
    <font>
      <b/>
      <sz val="10"/>
      <name val="Arial"/>
      <family val="2"/>
    </font>
    <font>
      <sz val="10"/>
      <name val="Arial"/>
      <family val="2"/>
    </font>
    <font>
      <b/>
      <sz val="8"/>
      <color indexed="13"/>
      <name val="Arial"/>
      <family val="2"/>
    </font>
    <font>
      <sz val="10"/>
      <color indexed="13"/>
      <name val="Arial"/>
    </font>
    <font>
      <b/>
      <sz val="12"/>
      <color indexed="13"/>
      <name val="Arial"/>
    </font>
    <font>
      <sz val="8"/>
      <color indexed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9"/>
      <color indexed="10"/>
      <name val="Arial"/>
      <family val="2"/>
    </font>
    <font>
      <b/>
      <sz val="24"/>
      <color indexed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8"/>
      <color indexed="10"/>
      <name val="Arial"/>
      <family val="2"/>
      <charset val="204"/>
    </font>
    <font>
      <b/>
      <sz val="10"/>
      <name val="Arial"/>
    </font>
    <font>
      <b/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b/>
      <sz val="16"/>
      <color indexed="10"/>
      <name val="Arial"/>
      <family val="2"/>
    </font>
    <font>
      <sz val="1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</fills>
  <borders count="3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2"/>
      </top>
      <bottom/>
      <diagonal/>
    </border>
    <border>
      <left/>
      <right style="medium">
        <color indexed="64"/>
      </right>
      <top style="medium">
        <color indexed="62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2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2">
    <xf numFmtId="0" fontId="0" fillId="0" borderId="0" xfId="0"/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1" fillId="0" borderId="1" xfId="0" applyNumberFormat="1" applyFont="1" applyFill="1" applyBorder="1" applyAlignment="1" applyProtection="1">
      <alignment horizontal="left" vertical="top"/>
      <protection locked="0"/>
    </xf>
    <xf numFmtId="0" fontId="1" fillId="0" borderId="0" xfId="0" applyNumberFormat="1" applyFont="1" applyFill="1" applyBorder="1" applyAlignment="1" applyProtection="1">
      <alignment horizontal="left" vertical="top"/>
      <protection locked="0"/>
    </xf>
    <xf numFmtId="0" fontId="1" fillId="0" borderId="0" xfId="0" applyNumberFormat="1" applyFont="1" applyFill="1" applyBorder="1" applyAlignment="1" applyProtection="1">
      <alignment vertical="top"/>
      <protection locked="0"/>
    </xf>
    <xf numFmtId="0" fontId="1" fillId="0" borderId="2" xfId="0" applyNumberFormat="1" applyFont="1" applyFill="1" applyBorder="1" applyAlignment="1" applyProtection="1">
      <alignment horizontal="left" vertical="top"/>
      <protection locked="0"/>
    </xf>
    <xf numFmtId="0" fontId="1" fillId="0" borderId="3" xfId="0" applyNumberFormat="1" applyFont="1" applyFill="1" applyBorder="1" applyAlignment="1" applyProtection="1">
      <alignment horizontal="left" vertical="top"/>
      <protection locked="0"/>
    </xf>
    <xf numFmtId="0" fontId="1" fillId="0" borderId="4" xfId="0" applyNumberFormat="1" applyFont="1" applyFill="1" applyBorder="1" applyAlignment="1" applyProtection="1">
      <alignment horizontal="left" vertical="top"/>
      <protection locked="0"/>
    </xf>
    <xf numFmtId="0" fontId="1" fillId="0" borderId="5" xfId="0" applyNumberFormat="1" applyFont="1" applyFill="1" applyBorder="1" applyAlignment="1" applyProtection="1">
      <alignment horizontal="left" vertical="top"/>
      <protection locked="0"/>
    </xf>
    <xf numFmtId="0" fontId="1" fillId="0" borderId="5" xfId="0" applyNumberFormat="1" applyFont="1" applyFill="1" applyBorder="1" applyAlignment="1" applyProtection="1">
      <alignment vertical="top"/>
      <protection locked="0"/>
    </xf>
    <xf numFmtId="0" fontId="7" fillId="4" borderId="5" xfId="0" applyFont="1" applyFill="1" applyBorder="1" applyAlignment="1">
      <alignment vertical="center"/>
    </xf>
    <xf numFmtId="0" fontId="9" fillId="5" borderId="0" xfId="0" applyFont="1" applyFill="1" applyBorder="1" applyAlignment="1"/>
    <xf numFmtId="0" fontId="10" fillId="5" borderId="0" xfId="0" applyFont="1" applyFill="1" applyBorder="1" applyAlignment="1"/>
    <xf numFmtId="0" fontId="10" fillId="5" borderId="6" xfId="0" applyFont="1" applyFill="1" applyBorder="1" applyAlignment="1"/>
    <xf numFmtId="0" fontId="9" fillId="5" borderId="7" xfId="0" applyFont="1" applyFill="1" applyBorder="1" applyAlignment="1">
      <alignment horizontal="left"/>
    </xf>
    <xf numFmtId="0" fontId="10" fillId="5" borderId="7" xfId="0" applyFont="1" applyFill="1" applyBorder="1" applyAlignment="1"/>
    <xf numFmtId="0" fontId="9" fillId="5" borderId="7" xfId="0" applyFont="1" applyFill="1" applyBorder="1" applyAlignment="1"/>
    <xf numFmtId="0" fontId="11" fillId="5" borderId="0" xfId="0" applyFont="1" applyFill="1" applyBorder="1" applyAlignment="1"/>
    <xf numFmtId="164" fontId="10" fillId="5" borderId="7" xfId="0" applyNumberFormat="1" applyFont="1" applyFill="1" applyBorder="1" applyAlignment="1">
      <alignment horizontal="left"/>
    </xf>
    <xf numFmtId="165" fontId="10" fillId="5" borderId="7" xfId="0" applyNumberFormat="1" applyFont="1" applyFill="1" applyBorder="1" applyAlignment="1">
      <alignment horizontal="left"/>
    </xf>
    <xf numFmtId="0" fontId="12" fillId="5" borderId="8" xfId="0" applyFont="1" applyFill="1" applyBorder="1" applyAlignment="1">
      <alignment vertical="center"/>
    </xf>
    <xf numFmtId="0" fontId="12" fillId="5" borderId="9" xfId="0" applyFont="1" applyFill="1" applyBorder="1" applyAlignment="1">
      <alignment vertical="center"/>
    </xf>
    <xf numFmtId="0" fontId="13" fillId="3" borderId="0" xfId="0" applyFont="1" applyFill="1" applyBorder="1" applyAlignment="1">
      <alignment horizontal="left" vertical="center"/>
    </xf>
    <xf numFmtId="0" fontId="13" fillId="6" borderId="0" xfId="0" applyFont="1" applyFill="1" applyBorder="1" applyAlignment="1">
      <alignment horizontal="left" vertical="center"/>
    </xf>
    <xf numFmtId="0" fontId="1" fillId="0" borderId="11" xfId="0" applyNumberFormat="1" applyFont="1" applyFill="1" applyBorder="1" applyAlignment="1" applyProtection="1">
      <alignment vertical="top"/>
      <protection locked="0"/>
    </xf>
    <xf numFmtId="0" fontId="8" fillId="2" borderId="13" xfId="0" applyFont="1" applyFill="1" applyBorder="1" applyAlignment="1">
      <alignment vertical="top" wrapText="1"/>
    </xf>
    <xf numFmtId="0" fontId="8" fillId="2" borderId="14" xfId="0" applyFont="1" applyFill="1" applyBorder="1" applyAlignment="1">
      <alignment vertical="top" wrapText="1"/>
    </xf>
    <xf numFmtId="0" fontId="8" fillId="6" borderId="15" xfId="0" applyFont="1" applyFill="1" applyBorder="1" applyAlignment="1">
      <alignment vertical="top" wrapText="1"/>
    </xf>
    <xf numFmtId="0" fontId="8" fillId="6" borderId="16" xfId="0" applyFont="1" applyFill="1" applyBorder="1" applyAlignment="1">
      <alignment vertical="top" wrapText="1"/>
    </xf>
    <xf numFmtId="0" fontId="1" fillId="0" borderId="17" xfId="0" applyNumberFormat="1" applyFont="1" applyFill="1" applyBorder="1" applyAlignment="1" applyProtection="1">
      <alignment horizontal="left" vertical="top"/>
      <protection locked="0"/>
    </xf>
    <xf numFmtId="0" fontId="1" fillId="0" borderId="6" xfId="0" applyNumberFormat="1" applyFont="1" applyFill="1" applyBorder="1" applyAlignment="1" applyProtection="1">
      <alignment horizontal="left" vertical="top"/>
      <protection locked="0"/>
    </xf>
    <xf numFmtId="0" fontId="5" fillId="4" borderId="18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0" xfId="0" applyBorder="1" applyAlignment="1">
      <alignment vertical="top"/>
    </xf>
    <xf numFmtId="0" fontId="8" fillId="2" borderId="22" xfId="0" applyFont="1" applyFill="1" applyBorder="1" applyAlignment="1">
      <alignment horizontal="right" vertical="top" wrapText="1"/>
    </xf>
    <xf numFmtId="0" fontId="8" fillId="6" borderId="23" xfId="0" applyFont="1" applyFill="1" applyBorder="1" applyAlignment="1">
      <alignment vertical="top" wrapText="1"/>
    </xf>
    <xf numFmtId="0" fontId="15" fillId="5" borderId="24" xfId="0" applyFont="1" applyFill="1" applyBorder="1" applyAlignment="1">
      <alignment vertical="top" wrapText="1"/>
    </xf>
    <xf numFmtId="0" fontId="4" fillId="0" borderId="0" xfId="0" applyFont="1" applyBorder="1" applyAlignment="1">
      <alignment vertical="top"/>
    </xf>
    <xf numFmtId="0" fontId="18" fillId="0" borderId="0" xfId="0" applyFont="1" applyBorder="1" applyAlignment="1">
      <alignment vertical="top"/>
    </xf>
    <xf numFmtId="0" fontId="0" fillId="0" borderId="6" xfId="0" applyBorder="1" applyAlignment="1">
      <alignment vertical="top"/>
    </xf>
    <xf numFmtId="0" fontId="15" fillId="5" borderId="26" xfId="0" applyFont="1" applyFill="1" applyBorder="1" applyAlignment="1">
      <alignment vertical="top" wrapText="1"/>
    </xf>
    <xf numFmtId="0" fontId="4" fillId="0" borderId="0" xfId="0" applyNumberFormat="1" applyFont="1" applyFill="1" applyBorder="1" applyAlignment="1" applyProtection="1">
      <alignment vertical="top"/>
      <protection locked="0"/>
    </xf>
    <xf numFmtId="0" fontId="0" fillId="0" borderId="18" xfId="0" applyBorder="1" applyAlignment="1">
      <alignment vertical="top"/>
    </xf>
    <xf numFmtId="0" fontId="6" fillId="4" borderId="27" xfId="0" applyFont="1" applyFill="1" applyBorder="1" applyAlignment="1"/>
    <xf numFmtId="0" fontId="6" fillId="4" borderId="10" xfId="0" applyFont="1" applyFill="1" applyBorder="1" applyAlignment="1"/>
    <xf numFmtId="0" fontId="6" fillId="4" borderId="28" xfId="0" applyFont="1" applyFill="1" applyBorder="1" applyAlignment="1"/>
    <xf numFmtId="0" fontId="6" fillId="4" borderId="29" xfId="0" applyFont="1" applyFill="1" applyBorder="1" applyAlignment="1"/>
    <xf numFmtId="0" fontId="0" fillId="0" borderId="0" xfId="0" applyBorder="1" applyAlignment="1">
      <alignment horizontal="left" vertical="top"/>
    </xf>
    <xf numFmtId="0" fontId="6" fillId="4" borderId="29" xfId="0" applyFont="1" applyFill="1" applyBorder="1" applyAlignment="1">
      <alignment wrapText="1"/>
    </xf>
    <xf numFmtId="0" fontId="6" fillId="4" borderId="30" xfId="0" applyFont="1" applyFill="1" applyBorder="1" applyAlignment="1"/>
    <xf numFmtId="0" fontId="0" fillId="0" borderId="5" xfId="0" applyBorder="1" applyAlignment="1">
      <alignment vertical="top"/>
    </xf>
    <xf numFmtId="0" fontId="2" fillId="5" borderId="0" xfId="1" applyFill="1" applyBorder="1" applyAlignment="1" applyProtection="1"/>
    <xf numFmtId="0" fontId="20" fillId="5" borderId="0" xfId="0" applyFont="1" applyFill="1" applyBorder="1" applyAlignment="1"/>
    <xf numFmtId="0" fontId="6" fillId="4" borderId="31" xfId="0" applyFont="1" applyFill="1" applyBorder="1" applyAlignment="1">
      <alignment horizontal="left"/>
    </xf>
    <xf numFmtId="0" fontId="7" fillId="4" borderId="32" xfId="0" applyFont="1" applyFill="1" applyBorder="1" applyAlignment="1">
      <alignment horizontal="left" vertical="center"/>
    </xf>
    <xf numFmtId="0" fontId="0" fillId="0" borderId="33" xfId="0" applyBorder="1" applyAlignment="1">
      <alignment horizontal="left" vertical="top"/>
    </xf>
    <xf numFmtId="0" fontId="0" fillId="0" borderId="36" xfId="0" applyBorder="1" applyAlignment="1">
      <alignment horizontal="left" vertical="top"/>
    </xf>
    <xf numFmtId="0" fontId="0" fillId="0" borderId="32" xfId="0" applyBorder="1" applyAlignment="1">
      <alignment horizontal="left" vertical="top"/>
    </xf>
    <xf numFmtId="0" fontId="6" fillId="4" borderId="10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 vertical="center"/>
    </xf>
    <xf numFmtId="0" fontId="9" fillId="5" borderId="0" xfId="0" applyFont="1" applyFill="1" applyBorder="1" applyAlignment="1">
      <alignment horizontal="center"/>
    </xf>
    <xf numFmtId="0" fontId="10" fillId="5" borderId="0" xfId="0" applyFont="1" applyFill="1" applyBorder="1" applyAlignment="1">
      <alignment horizontal="center"/>
    </xf>
    <xf numFmtId="0" fontId="11" fillId="5" borderId="0" xfId="0" applyFont="1" applyFill="1" applyBorder="1" applyAlignment="1">
      <alignment horizontal="center"/>
    </xf>
    <xf numFmtId="0" fontId="0" fillId="0" borderId="0" xfId="0" applyBorder="1" applyAlignment="1">
      <alignment horizontal="center" vertical="top"/>
    </xf>
    <xf numFmtId="0" fontId="1" fillId="0" borderId="1" xfId="0" applyNumberFormat="1" applyFont="1" applyFill="1" applyBorder="1" applyAlignment="1" applyProtection="1">
      <alignment horizontal="center" vertical="top"/>
      <protection locked="0"/>
    </xf>
    <xf numFmtId="0" fontId="1" fillId="0" borderId="0" xfId="0" applyNumberFormat="1" applyFont="1" applyFill="1" applyBorder="1" applyAlignment="1" applyProtection="1">
      <alignment horizontal="center" vertical="top"/>
      <protection locked="0"/>
    </xf>
    <xf numFmtId="0" fontId="1" fillId="0" borderId="5" xfId="0" applyNumberFormat="1" applyFont="1" applyFill="1" applyBorder="1" applyAlignment="1" applyProtection="1">
      <alignment horizontal="center" vertical="top"/>
      <protection locked="0"/>
    </xf>
    <xf numFmtId="0" fontId="0" fillId="0" borderId="0" xfId="0" applyAlignment="1">
      <alignment horizontal="center" vertical="top"/>
    </xf>
    <xf numFmtId="0" fontId="21" fillId="0" borderId="0" xfId="0" applyNumberFormat="1" applyFont="1" applyFill="1" applyBorder="1" applyAlignment="1" applyProtection="1">
      <alignment horizontal="left" vertical="top"/>
      <protection locked="0"/>
    </xf>
    <xf numFmtId="2" fontId="8" fillId="2" borderId="22" xfId="0" applyNumberFormat="1" applyFont="1" applyFill="1" applyBorder="1" applyAlignment="1">
      <alignment horizontal="right" vertical="top" wrapText="1"/>
    </xf>
    <xf numFmtId="2" fontId="8" fillId="6" borderId="23" xfId="0" applyNumberFormat="1" applyFont="1" applyFill="1" applyBorder="1" applyAlignment="1">
      <alignment vertical="top" wrapText="1"/>
    </xf>
    <xf numFmtId="0" fontId="16" fillId="0" borderId="0" xfId="0" applyNumberFormat="1" applyFont="1" applyFill="1" applyBorder="1" applyAlignment="1" applyProtection="1">
      <alignment horizontal="left" vertical="top"/>
      <protection locked="0"/>
    </xf>
    <xf numFmtId="0" fontId="9" fillId="5" borderId="0" xfId="0" quotePrefix="1" applyFont="1" applyFill="1" applyBorder="1" applyAlignment="1">
      <alignment horizontal="left"/>
    </xf>
    <xf numFmtId="0" fontId="9" fillId="5" borderId="6" xfId="0" quotePrefix="1" applyFont="1" applyFill="1" applyBorder="1" applyAlignment="1">
      <alignment horizontal="left"/>
    </xf>
    <xf numFmtId="0" fontId="9" fillId="5" borderId="7" xfId="0" quotePrefix="1" applyFont="1" applyFill="1" applyBorder="1" applyAlignment="1">
      <alignment horizontal="left"/>
    </xf>
    <xf numFmtId="0" fontId="10" fillId="5" borderId="1" xfId="0" quotePrefix="1" applyFont="1" applyFill="1" applyBorder="1" applyAlignment="1">
      <alignment horizontal="left"/>
    </xf>
    <xf numFmtId="0" fontId="17" fillId="0" borderId="0" xfId="0" quotePrefix="1" applyFont="1" applyBorder="1" applyAlignment="1">
      <alignment vertical="top"/>
    </xf>
    <xf numFmtId="0" fontId="4" fillId="0" borderId="0" xfId="0" quotePrefix="1" applyFont="1" applyBorder="1" applyAlignment="1">
      <alignment vertical="top"/>
    </xf>
    <xf numFmtId="0" fontId="21" fillId="0" borderId="0" xfId="0" quotePrefix="1" applyNumberFormat="1" applyFont="1" applyFill="1" applyBorder="1" applyAlignment="1" applyProtection="1">
      <alignment horizontal="right" vertical="top"/>
      <protection locked="0"/>
    </xf>
    <xf numFmtId="0" fontId="19" fillId="0" borderId="0" xfId="0" quotePrefix="1" applyFont="1" applyBorder="1" applyAlignment="1">
      <alignment vertical="top"/>
    </xf>
    <xf numFmtId="0" fontId="4" fillId="0" borderId="0" xfId="0" quotePrefix="1" applyFont="1" applyBorder="1" applyAlignment="1">
      <alignment horizontal="left" vertical="top"/>
    </xf>
    <xf numFmtId="0" fontId="5" fillId="4" borderId="19" xfId="0" quotePrefix="1" applyFont="1" applyFill="1" applyBorder="1" applyAlignment="1">
      <alignment horizontal="center" vertical="center" wrapText="1"/>
    </xf>
    <xf numFmtId="0" fontId="2" fillId="2" borderId="12" xfId="1" quotePrefix="1" applyFill="1" applyBorder="1" applyAlignment="1" applyProtection="1">
      <alignment vertical="top" wrapText="1"/>
    </xf>
    <xf numFmtId="0" fontId="2" fillId="6" borderId="16" xfId="1" quotePrefix="1" applyFill="1" applyBorder="1" applyAlignment="1" applyProtection="1">
      <alignment vertical="top" wrapText="1"/>
    </xf>
    <xf numFmtId="0" fontId="2" fillId="2" borderId="14" xfId="1" quotePrefix="1" applyFill="1" applyBorder="1" applyAlignment="1" applyProtection="1">
      <alignment vertical="top" wrapText="1"/>
    </xf>
    <xf numFmtId="0" fontId="8" fillId="2" borderId="14" xfId="0" quotePrefix="1" applyFont="1" applyFill="1" applyBorder="1" applyAlignment="1">
      <alignment vertical="top" wrapText="1"/>
    </xf>
    <xf numFmtId="0" fontId="8" fillId="6" borderId="16" xfId="0" quotePrefix="1" applyFont="1" applyFill="1" applyBorder="1" applyAlignment="1">
      <alignment vertical="top" wrapText="1"/>
    </xf>
    <xf numFmtId="0" fontId="8" fillId="2" borderId="14" xfId="0" quotePrefix="1" applyFont="1" applyFill="1" applyBorder="1" applyAlignment="1">
      <alignment horizontal="center" vertical="top" wrapText="1"/>
    </xf>
    <xf numFmtId="0" fontId="8" fillId="6" borderId="16" xfId="0" quotePrefix="1" applyFont="1" applyFill="1" applyBorder="1" applyAlignment="1">
      <alignment horizontal="center" vertical="top" wrapText="1"/>
    </xf>
    <xf numFmtId="0" fontId="5" fillId="4" borderId="21" xfId="0" quotePrefix="1" applyFont="1" applyFill="1" applyBorder="1" applyAlignment="1">
      <alignment horizontal="center" vertical="center" wrapText="1"/>
    </xf>
    <xf numFmtId="0" fontId="5" fillId="4" borderId="25" xfId="0" quotePrefix="1" applyFont="1" applyFill="1" applyBorder="1" applyAlignment="1">
      <alignment horizontal="center" vertical="center" wrapText="1"/>
    </xf>
    <xf numFmtId="0" fontId="5" fillId="4" borderId="20" xfId="0" quotePrefix="1" applyFont="1" applyFill="1" applyBorder="1" applyAlignment="1">
      <alignment horizontal="center" vertical="center" wrapText="1"/>
    </xf>
    <xf numFmtId="0" fontId="8" fillId="2" borderId="34" xfId="0" quotePrefix="1" applyFont="1" applyFill="1" applyBorder="1" applyAlignment="1">
      <alignment horizontal="left" vertical="top" wrapText="1"/>
    </xf>
    <xf numFmtId="0" fontId="8" fillId="6" borderId="35" xfId="0" quotePrefix="1" applyFont="1" applyFill="1" applyBorder="1" applyAlignment="1">
      <alignment horizontal="left" vertical="top" wrapText="1"/>
    </xf>
    <xf numFmtId="0" fontId="14" fillId="6" borderId="10" xfId="0" quotePrefix="1" applyFont="1" applyFill="1" applyBorder="1" applyAlignment="1">
      <alignment horizontal="left" vertical="center"/>
    </xf>
    <xf numFmtId="0" fontId="14" fillId="3" borderId="0" xfId="0" quotePrefix="1" applyFont="1" applyFill="1" applyBorder="1" applyAlignment="1">
      <alignment horizontal="left" vertical="center"/>
    </xf>
    <xf numFmtId="0" fontId="14" fillId="6" borderId="0" xfId="0" quotePrefix="1" applyFont="1" applyFill="1" applyBorder="1" applyAlignment="1">
      <alignment horizontal="left" vertical="center"/>
    </xf>
    <xf numFmtId="0" fontId="18" fillId="0" borderId="37" xfId="0" applyFont="1" applyBorder="1" applyAlignment="1">
      <alignment vertical="top"/>
    </xf>
    <xf numFmtId="0" fontId="0" fillId="0" borderId="38" xfId="0" applyBorder="1" applyAlignment="1">
      <alignment vertical="top"/>
    </xf>
    <xf numFmtId="2" fontId="0" fillId="0" borderId="10" xfId="0" applyNumberFormat="1" applyBorder="1" applyAlignment="1">
      <alignment horizontal="right" vertical="top"/>
    </xf>
  </cellXfs>
  <cellStyles count="2">
    <cellStyle name="Hyperlink" xfId="1" builtinId="8"/>
    <cellStyle name="Normal" xfId="0" builtinId="0"/>
  </cellStyles>
  <dxfs count="46"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CE9D8"/>
      <rgbColor rgb="00000000"/>
      <rgbColor rgb="00ECE9D8"/>
      <rgbColor rgb="00000000"/>
      <rgbColor rgb="00FFFFFF"/>
      <rgbColor rgb="00000000"/>
      <rgbColor rgb="00FFFFFF"/>
      <rgbColor rgb="00000000"/>
      <rgbColor rgb="00ECE9D8"/>
      <rgbColor rgb="00000000"/>
      <rgbColor rgb="00F1EFE2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428625</xdr:colOff>
      <xdr:row>2</xdr:row>
      <xdr:rowOff>47625</xdr:rowOff>
    </xdr:from>
    <xdr:to>
      <xdr:col>12</xdr:col>
      <xdr:colOff>476250</xdr:colOff>
      <xdr:row>6</xdr:row>
      <xdr:rowOff>171450</xdr:rowOff>
    </xdr:to>
    <xdr:pic>
      <xdr:nvPicPr>
        <xdr:cNvPr id="1025" name="Obrázok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54050" y="695325"/>
          <a:ext cx="1152525" cy="1019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octopart-clicks.com/click/altium?manufacturer=TDK&amp;mpn=C3216X5R1V226M160AC&amp;seller=Digi-Key&amp;sku=445-8045-1-ND&amp;country=US&amp;channel=BOM%20Report&amp;ref=man&amp;" TargetMode="External"/><Relationship Id="rId21" Type="http://schemas.openxmlformats.org/officeDocument/2006/relationships/hyperlink" Target="https://octopart-clicks.com/click/altium?manufacturer=TI%20National%20Semiconductor&amp;mpn=LM2596S-5.0%2FNOPB&amp;seller=Mouser&amp;sku=926-LM2596S-5.0%2FNOPB&amp;country=US&amp;channel=BOM%20Report&amp;" TargetMode="External"/><Relationship Id="rId42" Type="http://schemas.openxmlformats.org/officeDocument/2006/relationships/hyperlink" Target="https://octopart-clicks.com/click/altium?manufacturer=Omron&amp;mpn=B3U-1000P&amp;seller=Mouser&amp;sku=653-B3U-1000P&amp;country=US&amp;channel=BOM%20Report&amp;ref=man&amp;" TargetMode="External"/><Relationship Id="rId47" Type="http://schemas.openxmlformats.org/officeDocument/2006/relationships/hyperlink" Target="https://octopart-clicks.com/click/altium?manufacturer=TXC&amp;mpn=AS-16.000MAHK-B&amp;seller=Digi-Key&amp;sku=887-1591-ND&amp;country=US&amp;channel=BOM%20Report&amp;ref=man&amp;" TargetMode="External"/><Relationship Id="rId63" Type="http://schemas.openxmlformats.org/officeDocument/2006/relationships/hyperlink" Target="https://octopart-clicks.com/click/altium?manufacturer=Vishay%20Dale&amp;mpn=CRCW060310K0JNEA&amp;seller=Digi-Key&amp;sku=541-10KGCT-ND&amp;country=US&amp;channel=BOM%20Report&amp;ref=supplier&amp;" TargetMode="External"/><Relationship Id="rId68" Type="http://schemas.openxmlformats.org/officeDocument/2006/relationships/hyperlink" Target="https://octopart-clicks.com/click/altium?manufacturer=STMicroelectronics&amp;mpn=STM32L053C8T6&amp;seller=Digi-Key&amp;sku=497-14906-ND&amp;country=US&amp;channel=BOM%20Report&amp;ref=supplier&amp;" TargetMode="External"/><Relationship Id="rId7" Type="http://schemas.openxmlformats.org/officeDocument/2006/relationships/hyperlink" Target="https://octopart-clicks.com/click/altium?manufacturer=Diodes&amp;mpn=MMSZ5231B-7-F&amp;seller=Digi-Key&amp;sku=MMSZ5231B-FDIDKR-ND&amp;country=US&amp;channel=BOM%20Report&amp;" TargetMode="External"/><Relationship Id="rId71" Type="http://schemas.openxmlformats.org/officeDocument/2006/relationships/printerSettings" Target="../printerSettings/printerSettings1.bin"/><Relationship Id="rId2" Type="http://schemas.openxmlformats.org/officeDocument/2006/relationships/hyperlink" Target="https://octopart-clicks.com/click/altium?manufacturer=TDK&amp;mpn=C1608X6S1C225K080AC&amp;seller=Digi-Key&amp;sku=445-7438-1-ND&amp;country=US&amp;channel=BOM%20Report&amp;" TargetMode="External"/><Relationship Id="rId16" Type="http://schemas.openxmlformats.org/officeDocument/2006/relationships/hyperlink" Target="https://octopart-clicks.com/click/altium?manufacturer=Yageo&amp;mpn=RC0805FR-0722RL&amp;seller=Digi-Key&amp;sku=311-22.0CRCT-ND&amp;country=US&amp;channel=BOM%20Report&amp;" TargetMode="External"/><Relationship Id="rId29" Type="http://schemas.openxmlformats.org/officeDocument/2006/relationships/hyperlink" Target="https://octopart-clicks.com/click/altium?manufacturer=Kyocera%20AVX&amp;mpn=0805YD225KAT2A&amp;seller=Digi-Key&amp;sku=478-2580-1-ND&amp;country=US&amp;channel=BOM%20Report&amp;ref=man&amp;" TargetMode="External"/><Relationship Id="rId11" Type="http://schemas.openxmlformats.org/officeDocument/2006/relationships/hyperlink" Target="https://octopart-clicks.com/click/altium?manufacturer=JST&amp;mpn=SM08B-SURS-TF%28LF%29%28SN%29&amp;seller=Digi-Key&amp;sku=455-2040-6-ND&amp;country=US&amp;channel=BOM%20Report&amp;" TargetMode="External"/><Relationship Id="rId24" Type="http://schemas.openxmlformats.org/officeDocument/2006/relationships/hyperlink" Target="https://octopart-clicks.com/click/altium?manufacturer=TXC&amp;mpn=AS-16.000MAHK-B&amp;seller=Digi-Key&amp;sku=887-1591-ND&amp;country=US&amp;channel=BOM%20Report&amp;" TargetMode="External"/><Relationship Id="rId32" Type="http://schemas.openxmlformats.org/officeDocument/2006/relationships/hyperlink" Target="https://octopart-clicks.com/click/altium?manufacturer=Keystone%20Electronics&amp;mpn=1902C&amp;seller=Digi-Key&amp;sku=36-1902C-ND&amp;country=US&amp;channel=BOM%20Report&amp;ref=man&amp;" TargetMode="External"/><Relationship Id="rId37" Type="http://schemas.openxmlformats.org/officeDocument/2006/relationships/hyperlink" Target="https://octopart-clicks.com/click/altium?manufacturer=Molex&amp;mpn=90147-1104&amp;seller=Digi-Key&amp;sku=WM14831-ND&amp;country=US&amp;channel=BOM%20Report&amp;ref=man&amp;" TargetMode="External"/><Relationship Id="rId40" Type="http://schemas.openxmlformats.org/officeDocument/2006/relationships/hyperlink" Target="https://octopart-clicks.com/click/altium?manufacturer=Vishay%20Dale&amp;mpn=CRCW060310K0JNEA&amp;seller=Digi-Key&amp;sku=541-10KGCT-ND&amp;country=US&amp;channel=BOM%20Report&amp;ref=man&amp;" TargetMode="External"/><Relationship Id="rId45" Type="http://schemas.openxmlformats.org/officeDocument/2006/relationships/hyperlink" Target="https://octopart-clicks.com/click/altium?manufacturer=STMicroelectronics&amp;mpn=STM32L053C8T6&amp;seller=Digi-Key&amp;sku=497-14906-ND&amp;country=US&amp;channel=BOM%20Report&amp;ref=man&amp;" TargetMode="External"/><Relationship Id="rId53" Type="http://schemas.openxmlformats.org/officeDocument/2006/relationships/hyperlink" Target="https://octopart-clicks.com/click/altium?manufacturer=Diodes&amp;mpn=MMSZ5231B-7-F&amp;seller=Digi-Key&amp;sku=MMSZ5231B-FDIDKR-ND&amp;country=US&amp;channel=BOM%20Report&amp;ref=supplier&amp;" TargetMode="External"/><Relationship Id="rId58" Type="http://schemas.openxmlformats.org/officeDocument/2006/relationships/hyperlink" Target="https://octopart-clicks.com/click/altium?manufacturer=Coilcraft&amp;mpn=MSS1210-105KED&amp;seller=Mouser&amp;sku=994-MSS1210-105KED&amp;country=US&amp;channel=BOM%20Report&amp;ref=supplier&amp;" TargetMode="External"/><Relationship Id="rId66" Type="http://schemas.openxmlformats.org/officeDocument/2006/relationships/hyperlink" Target="https://octopart-clicks.com/click/altium?manufacturer=Wurth%20Electronics&amp;mpn=61300311121&amp;seller=Digi-Key&amp;sku=732-5316-ND&amp;country=US&amp;channel=BOM%20Report&amp;ref=supplier&amp;" TargetMode="External"/><Relationship Id="rId5" Type="http://schemas.openxmlformats.org/officeDocument/2006/relationships/hyperlink" Target="https://octopart-clicks.com/click/altium?manufacturer=Taiyo%20Yuden&amp;mpn=EMK212BB7106MG-T&amp;seller=Digi-Key&amp;sku=587-3319-1-ND&amp;country=US&amp;channel=BOM%20Report&amp;" TargetMode="External"/><Relationship Id="rId61" Type="http://schemas.openxmlformats.org/officeDocument/2006/relationships/hyperlink" Target="https://octopart-clicks.com/click/altium?manufacturer=Diodes%20Zetex&amp;mpn=DNBT8105-7&amp;seller=Mouser&amp;sku=621-DNBT8105-7&amp;country=US&amp;channel=BOM%20Report&amp;ref=supplier&amp;" TargetMode="External"/><Relationship Id="rId19" Type="http://schemas.openxmlformats.org/officeDocument/2006/relationships/hyperlink" Target="https://octopart-clicks.com/click/altium?manufacturer=Omron&amp;mpn=B3U-1000P&amp;seller=Mouser&amp;sku=653-B3U-1000P&amp;country=US&amp;channel=BOM%20Report&amp;" TargetMode="External"/><Relationship Id="rId14" Type="http://schemas.openxmlformats.org/officeDocument/2006/relationships/hyperlink" Target="https://octopart-clicks.com/click/altium?manufacturer=Molex&amp;mpn=90147-1104&amp;seller=Digi-Key&amp;sku=WM14831-ND&amp;country=US&amp;channel=BOM%20Report&amp;" TargetMode="External"/><Relationship Id="rId22" Type="http://schemas.openxmlformats.org/officeDocument/2006/relationships/hyperlink" Target="https://octopart-clicks.com/click/altium?manufacturer=STMicroelectronics&amp;mpn=STM32L053C8T6&amp;seller=Digi-Key&amp;sku=497-14906-ND&amp;country=US&amp;channel=BOM%20Report&amp;" TargetMode="External"/><Relationship Id="rId27" Type="http://schemas.openxmlformats.org/officeDocument/2006/relationships/hyperlink" Target="https://octopart-clicks.com/click/altium?manufacturer=Nichicon&amp;mpn=UCS2C221MHD1TN&amp;seller=Digi-Key&amp;sku=493-13277-3-ND&amp;country=US&amp;channel=BOM%20Report&amp;ref=man&amp;" TargetMode="External"/><Relationship Id="rId30" Type="http://schemas.openxmlformats.org/officeDocument/2006/relationships/hyperlink" Target="https://octopart-clicks.com/click/altium?manufacturer=Diodes&amp;mpn=MMSZ5231B-7-F&amp;seller=Digi-Key&amp;sku=MMSZ5231B-FDIDKR-ND&amp;country=US&amp;channel=BOM%20Report&amp;ref=man&amp;" TargetMode="External"/><Relationship Id="rId35" Type="http://schemas.openxmlformats.org/officeDocument/2006/relationships/hyperlink" Target="https://octopart-clicks.com/click/altium?manufacturer=Coilcraft&amp;mpn=MSS1210-105KED&amp;seller=Mouser&amp;sku=994-MSS1210-105KED&amp;country=US&amp;channel=BOM%20Report&amp;ref=man&amp;" TargetMode="External"/><Relationship Id="rId43" Type="http://schemas.openxmlformats.org/officeDocument/2006/relationships/hyperlink" Target="https://octopart-clicks.com/click/altium?manufacturer=Wurth%20Electronics&amp;mpn=61300311121&amp;seller=Digi-Key&amp;sku=732-5316-ND&amp;country=US&amp;channel=BOM%20Report&amp;ref=man&amp;" TargetMode="External"/><Relationship Id="rId48" Type="http://schemas.openxmlformats.org/officeDocument/2006/relationships/hyperlink" Target="https://octopart-clicks.com/click/altium?manufacturer=TDK&amp;mpn=C1608X6S1C225K080AC&amp;seller=Digi-Key&amp;sku=445-7438-1-ND&amp;country=US&amp;channel=BOM%20Report&amp;ref=supplier&amp;" TargetMode="External"/><Relationship Id="rId56" Type="http://schemas.openxmlformats.org/officeDocument/2006/relationships/hyperlink" Target="https://octopart-clicks.com/click/altium?manufacturer=Phoenix%20Contact&amp;mpn=1727010&amp;seller=Digi-Key&amp;sku=277-1947-ND&amp;country=US&amp;channel=BOM%20Report&amp;ref=supplier&amp;" TargetMode="External"/><Relationship Id="rId64" Type="http://schemas.openxmlformats.org/officeDocument/2006/relationships/hyperlink" Target="https://octopart-clicks.com/click/altium?manufacturer=Vishay%20Dale&amp;mpn=CRCW0805510KJNEA&amp;seller=Digi-Key&amp;sku=541-510KACT-ND&amp;country=US&amp;channel=BOM%20Report&amp;ref=supplier&amp;" TargetMode="External"/><Relationship Id="rId69" Type="http://schemas.openxmlformats.org/officeDocument/2006/relationships/hyperlink" Target="https://octopart-clicks.com/click/altium?manufacturer=Diodes&amp;mpn=AP2112K-3.3TRG1&amp;seller=Digi-Key&amp;sku=AP2112K-3.3TRG1DIDKR-ND&amp;country=US&amp;channel=BOM%20Report&amp;ref=supplier&amp;" TargetMode="External"/><Relationship Id="rId8" Type="http://schemas.openxmlformats.org/officeDocument/2006/relationships/hyperlink" Target="https://octopart-clicks.com/click/altium?manufacturer=B%26F%20Fastener&amp;mpn=NYPMS4400025PH&amp;seller=Digi-Key&amp;sku=H542-ND&amp;country=US&amp;channel=BOM%20Report&amp;" TargetMode="External"/><Relationship Id="rId51" Type="http://schemas.openxmlformats.org/officeDocument/2006/relationships/hyperlink" Target="https://octopart-clicks.com/click/altium?manufacturer=Taiyo%20Yuden&amp;mpn=EMK212BB7106MG-T&amp;seller=Digi-Key&amp;sku=587-3319-1-ND&amp;country=US&amp;channel=BOM%20Report&amp;ref=supplier&amp;" TargetMode="External"/><Relationship Id="rId72" Type="http://schemas.openxmlformats.org/officeDocument/2006/relationships/drawing" Target="../drawings/drawing1.xml"/><Relationship Id="rId3" Type="http://schemas.openxmlformats.org/officeDocument/2006/relationships/hyperlink" Target="https://octopart-clicks.com/click/altium?manufacturer=TDK&amp;mpn=C3216X5R1V226M160AC&amp;seller=Digi-Key&amp;sku=445-8045-1-ND&amp;country=US&amp;channel=BOM%20Report&amp;" TargetMode="External"/><Relationship Id="rId12" Type="http://schemas.openxmlformats.org/officeDocument/2006/relationships/hyperlink" Target="https://octopart-clicks.com/click/altium?manufacturer=Coilcraft&amp;mpn=MSS1210-105KED&amp;seller=Mouser&amp;sku=994-MSS1210-105KED&amp;country=US&amp;channel=BOM%20Report&amp;" TargetMode="External"/><Relationship Id="rId17" Type="http://schemas.openxmlformats.org/officeDocument/2006/relationships/hyperlink" Target="https://octopart-clicks.com/click/altium?manufacturer=Vishay%20Dale&amp;mpn=CRCW060310K0JNEA&amp;seller=Digi-Key&amp;sku=541-10KGCT-ND&amp;country=US&amp;channel=BOM%20Report&amp;" TargetMode="External"/><Relationship Id="rId25" Type="http://schemas.openxmlformats.org/officeDocument/2006/relationships/hyperlink" Target="https://octopart-clicks.com/click/altium?manufacturer=TDK&amp;mpn=C1608X6S1C225K080AC&amp;seller=Digi-Key&amp;sku=445-7438-1-ND&amp;country=US&amp;channel=BOM%20Report&amp;ref=man&amp;" TargetMode="External"/><Relationship Id="rId33" Type="http://schemas.openxmlformats.org/officeDocument/2006/relationships/hyperlink" Target="https://octopart-clicks.com/click/altium?manufacturer=Phoenix%20Contact&amp;mpn=1727010&amp;seller=Digi-Key&amp;sku=277-1947-ND&amp;country=US&amp;channel=BOM%20Report&amp;ref=man&amp;" TargetMode="External"/><Relationship Id="rId38" Type="http://schemas.openxmlformats.org/officeDocument/2006/relationships/hyperlink" Target="https://octopart-clicks.com/click/altium?manufacturer=Diodes%20Zetex&amp;mpn=DNBT8105-7&amp;seller=Mouser&amp;sku=621-DNBT8105-7&amp;country=US&amp;channel=BOM%20Report&amp;ref=man&amp;" TargetMode="External"/><Relationship Id="rId46" Type="http://schemas.openxmlformats.org/officeDocument/2006/relationships/hyperlink" Target="https://octopart-clicks.com/click/altium?manufacturer=Diodes&amp;mpn=AP2112K-3.3TRG1&amp;seller=Digi-Key&amp;sku=AP2112K-3.3TRG1DIDKR-ND&amp;country=US&amp;channel=BOM%20Report&amp;ref=man&amp;" TargetMode="External"/><Relationship Id="rId59" Type="http://schemas.openxmlformats.org/officeDocument/2006/relationships/hyperlink" Target="https://octopart-clicks.com/click/altium?manufacturer=JST&amp;mpn=B2B-XH-A%28LF%29%28SN%29&amp;seller=Digi-Key&amp;sku=455-2247-ND&amp;country=US&amp;channel=BOM%20Report&amp;ref=supplier&amp;" TargetMode="External"/><Relationship Id="rId67" Type="http://schemas.openxmlformats.org/officeDocument/2006/relationships/hyperlink" Target="https://octopart-clicks.com/click/altium?manufacturer=TI%20National%20Semiconductor&amp;mpn=LM2596S-5.0%2FNOPB&amp;seller=Mouser&amp;sku=926-LM2596S-5.0%2FNOPB&amp;country=US&amp;channel=BOM%20Report&amp;ref=supplier&amp;" TargetMode="External"/><Relationship Id="rId20" Type="http://schemas.openxmlformats.org/officeDocument/2006/relationships/hyperlink" Target="https://octopart-clicks.com/click/altium?manufacturer=Wurth%20Electronics&amp;mpn=61300311121&amp;seller=Digi-Key&amp;sku=732-5316-ND&amp;country=US&amp;channel=BOM%20Report&amp;" TargetMode="External"/><Relationship Id="rId41" Type="http://schemas.openxmlformats.org/officeDocument/2006/relationships/hyperlink" Target="https://octopart-clicks.com/click/altium?manufacturer=Vishay%20Dale&amp;mpn=CRCW0805510KJNEA&amp;seller=Digi-Key&amp;sku=541-510KACT-ND&amp;country=US&amp;channel=BOM%20Report&amp;ref=man&amp;" TargetMode="External"/><Relationship Id="rId54" Type="http://schemas.openxmlformats.org/officeDocument/2006/relationships/hyperlink" Target="https://octopart-clicks.com/click/altium?manufacturer=B%26F%20Fastener&amp;mpn=NYPMS4400025PH&amp;seller=Digi-Key&amp;sku=H542-ND&amp;country=US&amp;channel=BOM%20Report&amp;ref=supplier&amp;" TargetMode="External"/><Relationship Id="rId62" Type="http://schemas.openxmlformats.org/officeDocument/2006/relationships/hyperlink" Target="https://octopart-clicks.com/click/altium?manufacturer=Yageo&amp;mpn=RC0805FR-0722RL&amp;seller=Digi-Key&amp;sku=311-22.0CRCT-ND&amp;country=US&amp;channel=BOM%20Report&amp;ref=supplier&amp;" TargetMode="External"/><Relationship Id="rId70" Type="http://schemas.openxmlformats.org/officeDocument/2006/relationships/hyperlink" Target="https://octopart-clicks.com/click/altium?manufacturer=TXC&amp;mpn=AS-16.000MAHK-B&amp;seller=Digi-Key&amp;sku=887-1591-ND&amp;country=US&amp;channel=BOM%20Report&amp;ref=supplier&amp;" TargetMode="External"/><Relationship Id="rId1" Type="http://schemas.openxmlformats.org/officeDocument/2006/relationships/hyperlink" Target="http://www.fedevel.com/" TargetMode="External"/><Relationship Id="rId6" Type="http://schemas.openxmlformats.org/officeDocument/2006/relationships/hyperlink" Target="https://octopart-clicks.com/click/altium?manufacturer=Kyocera%20AVX&amp;mpn=0805YD225KAT2A&amp;seller=Digi-Key&amp;sku=478-2580-1-ND&amp;country=US&amp;channel=BOM%20Report&amp;" TargetMode="External"/><Relationship Id="rId15" Type="http://schemas.openxmlformats.org/officeDocument/2006/relationships/hyperlink" Target="https://octopart-clicks.com/click/altium?manufacturer=Diodes%20Zetex&amp;mpn=DNBT8105-7&amp;seller=Mouser&amp;sku=621-DNBT8105-7&amp;country=US&amp;channel=BOM%20Report&amp;" TargetMode="External"/><Relationship Id="rId23" Type="http://schemas.openxmlformats.org/officeDocument/2006/relationships/hyperlink" Target="https://octopart-clicks.com/click/altium?manufacturer=Diodes&amp;mpn=AP2112K-3.3TRG1&amp;seller=Digi-Key&amp;sku=AP2112K-3.3TRG1DIDKR-ND&amp;country=US&amp;channel=BOM%20Report&amp;" TargetMode="External"/><Relationship Id="rId28" Type="http://schemas.openxmlformats.org/officeDocument/2006/relationships/hyperlink" Target="https://octopart-clicks.com/click/altium?manufacturer=Taiyo%20Yuden&amp;mpn=EMK212BB7106MG-T&amp;seller=Digi-Key&amp;sku=587-3319-1-ND&amp;country=US&amp;channel=BOM%20Report&amp;ref=man&amp;" TargetMode="External"/><Relationship Id="rId36" Type="http://schemas.openxmlformats.org/officeDocument/2006/relationships/hyperlink" Target="https://octopart-clicks.com/click/altium?manufacturer=JST&amp;mpn=B2B-XH-A%28LF%29%28SN%29&amp;seller=Digi-Key&amp;sku=455-2247-ND&amp;country=US&amp;channel=BOM%20Report&amp;ref=man&amp;" TargetMode="External"/><Relationship Id="rId49" Type="http://schemas.openxmlformats.org/officeDocument/2006/relationships/hyperlink" Target="https://octopart-clicks.com/click/altium?manufacturer=TDK&amp;mpn=C3216X5R1V226M160AC&amp;seller=Digi-Key&amp;sku=445-8045-1-ND&amp;country=US&amp;channel=BOM%20Report&amp;ref=supplier&amp;" TargetMode="External"/><Relationship Id="rId57" Type="http://schemas.openxmlformats.org/officeDocument/2006/relationships/hyperlink" Target="https://octopart-clicks.com/click/altium?manufacturer=JST&amp;mpn=SM08B-SURS-TF%28LF%29%28SN%29&amp;seller=Digi-Key&amp;sku=455-2040-6-ND&amp;country=US&amp;channel=BOM%20Report&amp;ref=supplier&amp;" TargetMode="External"/><Relationship Id="rId10" Type="http://schemas.openxmlformats.org/officeDocument/2006/relationships/hyperlink" Target="https://octopart-clicks.com/click/altium?manufacturer=Phoenix%20Contact&amp;mpn=1727010&amp;seller=Digi-Key&amp;sku=277-1947-ND&amp;country=US&amp;channel=BOM%20Report&amp;" TargetMode="External"/><Relationship Id="rId31" Type="http://schemas.openxmlformats.org/officeDocument/2006/relationships/hyperlink" Target="https://octopart-clicks.com/click/altium?manufacturer=B%26F%20Fastener&amp;mpn=NYPMS4400025PH&amp;seller=Digi-Key&amp;sku=H542-ND&amp;country=US&amp;channel=BOM%20Report&amp;ref=man&amp;" TargetMode="External"/><Relationship Id="rId44" Type="http://schemas.openxmlformats.org/officeDocument/2006/relationships/hyperlink" Target="https://octopart-clicks.com/click/altium?manufacturer=TI%20National%20Semiconductor&amp;mpn=LM2596S-5.0%2FNOPB&amp;seller=Mouser&amp;sku=926-LM2596S-5.0%2FNOPB&amp;country=US&amp;channel=BOM%20Report&amp;ref=man&amp;" TargetMode="External"/><Relationship Id="rId52" Type="http://schemas.openxmlformats.org/officeDocument/2006/relationships/hyperlink" Target="https://octopart-clicks.com/click/altium?manufacturer=Kyocera%20AVX&amp;mpn=0805YD225KAT2A&amp;seller=Digi-Key&amp;sku=478-2580-1-ND&amp;country=US&amp;channel=BOM%20Report&amp;ref=supplier&amp;" TargetMode="External"/><Relationship Id="rId60" Type="http://schemas.openxmlformats.org/officeDocument/2006/relationships/hyperlink" Target="https://octopart-clicks.com/click/altium?manufacturer=Molex&amp;mpn=90147-1104&amp;seller=Digi-Key&amp;sku=WM14831-ND&amp;country=US&amp;channel=BOM%20Report&amp;ref=supplier&amp;" TargetMode="External"/><Relationship Id="rId65" Type="http://schemas.openxmlformats.org/officeDocument/2006/relationships/hyperlink" Target="https://octopart-clicks.com/click/altium?manufacturer=Omron&amp;mpn=B3U-1000P&amp;seller=Mouser&amp;sku=653-B3U-1000P&amp;country=US&amp;channel=BOM%20Report&amp;ref=supplier&amp;" TargetMode="External"/><Relationship Id="rId4" Type="http://schemas.openxmlformats.org/officeDocument/2006/relationships/hyperlink" Target="https://octopart-clicks.com/click/altium?manufacturer=Nichicon&amp;mpn=UCS2C221MHD1TN&amp;seller=Digi-Key&amp;sku=493-13277-3-ND&amp;country=US&amp;channel=BOM%20Report&amp;" TargetMode="External"/><Relationship Id="rId9" Type="http://schemas.openxmlformats.org/officeDocument/2006/relationships/hyperlink" Target="https://octopart-clicks.com/click/altium?manufacturer=Keystone%20Electronics&amp;mpn=1902C&amp;seller=Digi-Key&amp;sku=36-1902C-ND&amp;country=US&amp;channel=BOM%20Report&amp;" TargetMode="External"/><Relationship Id="rId13" Type="http://schemas.openxmlformats.org/officeDocument/2006/relationships/hyperlink" Target="https://octopart-clicks.com/click/altium?manufacturer=JST&amp;mpn=B2B-XH-A%28LF%29%28SN%29&amp;seller=Digi-Key&amp;sku=455-2247-ND&amp;country=US&amp;channel=BOM%20Report&amp;" TargetMode="External"/><Relationship Id="rId18" Type="http://schemas.openxmlformats.org/officeDocument/2006/relationships/hyperlink" Target="https://octopart-clicks.com/click/altium?manufacturer=Vishay%20Dale&amp;mpn=CRCW0805510KJNEA&amp;seller=Digi-Key&amp;sku=541-510KACT-ND&amp;country=US&amp;channel=BOM%20Report&amp;" TargetMode="External"/><Relationship Id="rId39" Type="http://schemas.openxmlformats.org/officeDocument/2006/relationships/hyperlink" Target="https://octopart-clicks.com/click/altium?manufacturer=Yageo&amp;mpn=RC0805FR-0722RL&amp;seller=Digi-Key&amp;sku=311-22.0CRCT-ND&amp;country=US&amp;channel=BOM%20Report&amp;ref=man&amp;" TargetMode="External"/><Relationship Id="rId34" Type="http://schemas.openxmlformats.org/officeDocument/2006/relationships/hyperlink" Target="https://octopart-clicks.com/click/altium?manufacturer=JST&amp;mpn=SM08B-SURS-TF%28LF%29%28SN%29&amp;seller=Digi-Key&amp;sku=455-2040-6-ND&amp;country=US&amp;channel=BOM%20Report&amp;ref=man&amp;" TargetMode="External"/><Relationship Id="rId50" Type="http://schemas.openxmlformats.org/officeDocument/2006/relationships/hyperlink" Target="https://octopart-clicks.com/click/altium?manufacturer=Nichicon&amp;mpn=UCS2C221MHD1TN&amp;seller=Digi-Key&amp;sku=493-13277-3-ND&amp;country=US&amp;channel=BOM%20Report&amp;ref=supplier&amp;" TargetMode="External"/><Relationship Id="rId55" Type="http://schemas.openxmlformats.org/officeDocument/2006/relationships/hyperlink" Target="https://octopart-clicks.com/click/altium?manufacturer=Keystone%20Electronics&amp;mpn=1902C&amp;seller=Digi-Key&amp;sku=36-1902C-ND&amp;country=US&amp;channel=BOM%20Report&amp;ref=supplier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M42"/>
  <sheetViews>
    <sheetView showGridLines="0" tabSelected="1" topLeftCell="A13" zoomScaleNormal="100" workbookViewId="0">
      <selection activeCell="O30" sqref="O30"/>
    </sheetView>
  </sheetViews>
  <sheetFormatPr defaultRowHeight="12.75" x14ac:dyDescent="0.2"/>
  <cols>
    <col min="1" max="1" width="3.140625" style="1" customWidth="1"/>
    <col min="2" max="2" width="5.42578125" style="1" customWidth="1"/>
    <col min="3" max="3" width="28.7109375" style="3" customWidth="1"/>
    <col min="4" max="4" width="21.42578125" style="3" customWidth="1"/>
    <col min="5" max="5" width="31" style="1" customWidth="1"/>
    <col min="6" max="6" width="8.5703125" style="1" customWidth="1"/>
    <col min="7" max="7" width="15.85546875" style="69" customWidth="1"/>
    <col min="8" max="8" width="18.140625" style="1" customWidth="1"/>
    <col min="9" max="9" width="7.5703125" style="1" customWidth="1"/>
    <col min="10" max="10" width="8.140625" style="1" customWidth="1"/>
    <col min="11" max="11" width="8.5703125" style="1" customWidth="1"/>
    <col min="12" max="12" width="8" style="1" customWidth="1"/>
    <col min="13" max="13" width="8.28515625" style="3" customWidth="1"/>
    <col min="14" max="16384" width="9.140625" style="1"/>
  </cols>
  <sheetData>
    <row r="1" spans="1:13" ht="13.5" thickBot="1" x14ac:dyDescent="0.25">
      <c r="A1" s="45"/>
      <c r="B1" s="46"/>
      <c r="C1" s="47"/>
      <c r="D1" s="47"/>
      <c r="E1" s="46"/>
      <c r="F1" s="46"/>
      <c r="G1" s="60"/>
      <c r="H1" s="46"/>
      <c r="I1" s="46"/>
      <c r="J1" s="46"/>
      <c r="K1" s="46"/>
      <c r="L1" s="46"/>
      <c r="M1" s="55"/>
    </row>
    <row r="2" spans="1:13" ht="37.5" customHeight="1" thickBot="1" x14ac:dyDescent="0.25">
      <c r="A2" s="48"/>
      <c r="B2" s="22"/>
      <c r="C2" s="49"/>
      <c r="D2" s="23"/>
      <c r="E2" s="12"/>
      <c r="F2" s="12"/>
      <c r="G2" s="61"/>
      <c r="H2" s="12"/>
      <c r="I2" s="12"/>
      <c r="J2" s="12"/>
      <c r="K2" s="12"/>
      <c r="L2" s="12"/>
      <c r="M2" s="56"/>
    </row>
    <row r="3" spans="1:13" ht="23.25" customHeight="1" x14ac:dyDescent="0.2">
      <c r="A3" s="48"/>
      <c r="B3" s="13"/>
      <c r="C3" s="74" t="s">
        <v>23</v>
      </c>
      <c r="D3" s="13"/>
      <c r="E3" s="13" t="s">
        <v>20</v>
      </c>
      <c r="F3" s="35"/>
      <c r="G3" s="62"/>
      <c r="H3" s="13"/>
      <c r="I3" s="14" t="s">
        <v>17</v>
      </c>
      <c r="J3" s="35"/>
      <c r="K3" s="39"/>
      <c r="L3" s="35"/>
      <c r="M3" s="57"/>
    </row>
    <row r="4" spans="1:13" ht="17.25" customHeight="1" x14ac:dyDescent="0.2">
      <c r="A4" s="48"/>
      <c r="B4" s="13"/>
      <c r="C4" s="75" t="s">
        <v>23</v>
      </c>
      <c r="D4" s="15"/>
      <c r="E4" s="78" t="s">
        <v>28</v>
      </c>
      <c r="F4" s="14"/>
      <c r="G4" s="63"/>
      <c r="H4" s="14"/>
      <c r="I4" s="35"/>
      <c r="J4" s="35"/>
      <c r="K4" s="35"/>
      <c r="L4" s="35"/>
      <c r="M4" s="57"/>
    </row>
    <row r="5" spans="1:13" ht="17.25" customHeight="1" x14ac:dyDescent="0.3">
      <c r="A5" s="48"/>
      <c r="B5" s="13"/>
      <c r="C5" s="76" t="s">
        <v>24</v>
      </c>
      <c r="D5" s="17"/>
      <c r="E5" s="79" t="s">
        <v>29</v>
      </c>
      <c r="F5" s="14"/>
      <c r="G5" s="63"/>
      <c r="H5" s="14"/>
      <c r="I5" s="54" t="s">
        <v>18</v>
      </c>
      <c r="J5" s="35"/>
      <c r="K5" s="35"/>
      <c r="L5" s="35"/>
      <c r="M5" s="57"/>
    </row>
    <row r="6" spans="1:13" x14ac:dyDescent="0.2">
      <c r="A6" s="48"/>
      <c r="B6" s="18"/>
      <c r="C6" s="18"/>
      <c r="D6" s="16"/>
      <c r="E6" s="79" t="s">
        <v>30</v>
      </c>
      <c r="F6" s="14"/>
      <c r="G6" s="63"/>
      <c r="H6" s="14"/>
      <c r="I6" s="13"/>
      <c r="J6" s="35"/>
      <c r="K6" s="35"/>
      <c r="L6" s="35"/>
      <c r="M6" s="57"/>
    </row>
    <row r="7" spans="1:13" ht="15.75" customHeight="1" x14ac:dyDescent="0.2">
      <c r="A7" s="48"/>
      <c r="B7" s="19"/>
      <c r="C7" s="77" t="s">
        <v>25</v>
      </c>
      <c r="D7" s="77" t="s">
        <v>26</v>
      </c>
      <c r="E7" s="79" t="s">
        <v>31</v>
      </c>
      <c r="F7" s="19"/>
      <c r="G7" s="64"/>
      <c r="H7" s="19"/>
      <c r="I7" s="53" t="s">
        <v>19</v>
      </c>
      <c r="J7" s="35"/>
      <c r="K7" s="35"/>
      <c r="L7" s="35"/>
      <c r="M7" s="57"/>
    </row>
    <row r="8" spans="1:13" ht="15.75" customHeight="1" x14ac:dyDescent="0.2">
      <c r="A8" s="48"/>
      <c r="B8" s="17"/>
      <c r="C8" s="20">
        <f ca="1">TODAY()</f>
        <v>44277</v>
      </c>
      <c r="D8" s="21">
        <f ca="1">NOW()</f>
        <v>44277.433046412036</v>
      </c>
      <c r="E8" s="19"/>
      <c r="F8" s="19"/>
      <c r="G8" s="64"/>
      <c r="H8" s="19"/>
      <c r="I8" s="14"/>
      <c r="J8" s="35"/>
      <c r="K8" s="35"/>
      <c r="L8" s="35"/>
      <c r="M8" s="57"/>
    </row>
    <row r="9" spans="1:13" s="34" customFormat="1" ht="40.5" customHeight="1" x14ac:dyDescent="0.2">
      <c r="A9" s="50"/>
      <c r="B9" s="33" t="s">
        <v>15</v>
      </c>
      <c r="C9" s="83" t="s">
        <v>33</v>
      </c>
      <c r="D9" s="83" t="s">
        <v>54</v>
      </c>
      <c r="E9" s="83" t="s">
        <v>78</v>
      </c>
      <c r="F9" s="83" t="s">
        <v>103</v>
      </c>
      <c r="G9" s="83" t="s">
        <v>104</v>
      </c>
      <c r="H9" s="83" t="s">
        <v>107</v>
      </c>
      <c r="I9" s="91" t="s">
        <v>131</v>
      </c>
      <c r="J9" s="92" t="s">
        <v>132</v>
      </c>
      <c r="K9" s="93" t="s">
        <v>133</v>
      </c>
      <c r="L9" s="93" t="s">
        <v>134</v>
      </c>
      <c r="M9" s="93" t="s">
        <v>135</v>
      </c>
    </row>
    <row r="10" spans="1:13" s="2" customFormat="1" ht="13.5" customHeight="1" x14ac:dyDescent="0.2">
      <c r="A10" s="48"/>
      <c r="B10" s="27">
        <f t="shared" ref="B10:B33" si="0">ROW(B10) - ROW($B$9)</f>
        <v>1</v>
      </c>
      <c r="C10" s="84" t="s">
        <v>34</v>
      </c>
      <c r="D10" s="86" t="s">
        <v>55</v>
      </c>
      <c r="E10" s="87" t="s">
        <v>79</v>
      </c>
      <c r="F10" s="28">
        <v>6</v>
      </c>
      <c r="G10" s="89" t="s">
        <v>105</v>
      </c>
      <c r="H10" s="86" t="s">
        <v>108</v>
      </c>
      <c r="I10" s="36">
        <v>6</v>
      </c>
      <c r="J10" s="36">
        <v>4704</v>
      </c>
      <c r="K10" s="71">
        <v>0.2</v>
      </c>
      <c r="L10" s="71">
        <v>1.2</v>
      </c>
      <c r="M10" s="94" t="s">
        <v>136</v>
      </c>
    </row>
    <row r="11" spans="1:13" s="2" customFormat="1" ht="13.5" customHeight="1" x14ac:dyDescent="0.2">
      <c r="A11" s="48"/>
      <c r="B11" s="29">
        <f t="shared" si="0"/>
        <v>2</v>
      </c>
      <c r="C11" s="85" t="s">
        <v>34</v>
      </c>
      <c r="D11" s="85" t="s">
        <v>56</v>
      </c>
      <c r="E11" s="88" t="s">
        <v>80</v>
      </c>
      <c r="F11" s="30">
        <v>2</v>
      </c>
      <c r="G11" s="90" t="s">
        <v>105</v>
      </c>
      <c r="H11" s="85" t="s">
        <v>109</v>
      </c>
      <c r="I11" s="37">
        <v>2</v>
      </c>
      <c r="J11" s="37">
        <v>409726</v>
      </c>
      <c r="K11" s="72">
        <v>1.08</v>
      </c>
      <c r="L11" s="72">
        <v>2.16</v>
      </c>
      <c r="M11" s="95" t="s">
        <v>136</v>
      </c>
    </row>
    <row r="12" spans="1:13" s="2" customFormat="1" ht="13.5" customHeight="1" x14ac:dyDescent="0.2">
      <c r="A12" s="48"/>
      <c r="B12" s="27">
        <f t="shared" si="0"/>
        <v>3</v>
      </c>
      <c r="C12" s="84" t="s">
        <v>35</v>
      </c>
      <c r="D12" s="86" t="s">
        <v>57</v>
      </c>
      <c r="E12" s="87" t="s">
        <v>81</v>
      </c>
      <c r="F12" s="28">
        <v>2</v>
      </c>
      <c r="G12" s="89" t="s">
        <v>105</v>
      </c>
      <c r="H12" s="86" t="s">
        <v>110</v>
      </c>
      <c r="I12" s="36"/>
      <c r="J12" s="36">
        <v>0</v>
      </c>
      <c r="K12" s="71"/>
      <c r="L12" s="71"/>
      <c r="M12" s="94" t="s">
        <v>136</v>
      </c>
    </row>
    <row r="13" spans="1:13" s="2" customFormat="1" ht="13.5" customHeight="1" x14ac:dyDescent="0.2">
      <c r="A13" s="48"/>
      <c r="B13" s="29">
        <f t="shared" si="0"/>
        <v>4</v>
      </c>
      <c r="C13" s="85" t="s">
        <v>36</v>
      </c>
      <c r="D13" s="85" t="s">
        <v>58</v>
      </c>
      <c r="E13" s="88" t="s">
        <v>82</v>
      </c>
      <c r="F13" s="30">
        <v>1</v>
      </c>
      <c r="G13" s="90" t="s">
        <v>105</v>
      </c>
      <c r="H13" s="85" t="s">
        <v>111</v>
      </c>
      <c r="I13" s="37">
        <v>1</v>
      </c>
      <c r="J13" s="37">
        <v>306716</v>
      </c>
      <c r="K13" s="72">
        <v>0.46</v>
      </c>
      <c r="L13" s="72">
        <v>0.46</v>
      </c>
      <c r="M13" s="95" t="s">
        <v>136</v>
      </c>
    </row>
    <row r="14" spans="1:13" s="2" customFormat="1" ht="13.5" customHeight="1" x14ac:dyDescent="0.2">
      <c r="A14" s="48"/>
      <c r="B14" s="27">
        <f t="shared" si="0"/>
        <v>5</v>
      </c>
      <c r="C14" s="84" t="s">
        <v>37</v>
      </c>
      <c r="D14" s="86" t="s">
        <v>59</v>
      </c>
      <c r="E14" s="87" t="s">
        <v>83</v>
      </c>
      <c r="F14" s="28">
        <v>4</v>
      </c>
      <c r="G14" s="89" t="s">
        <v>105</v>
      </c>
      <c r="H14" s="86" t="s">
        <v>112</v>
      </c>
      <c r="I14" s="36">
        <v>4</v>
      </c>
      <c r="J14" s="36">
        <v>26497</v>
      </c>
      <c r="K14" s="71">
        <v>0.6</v>
      </c>
      <c r="L14" s="71">
        <v>2.4</v>
      </c>
      <c r="M14" s="94" t="s">
        <v>136</v>
      </c>
    </row>
    <row r="15" spans="1:13" s="2" customFormat="1" ht="13.5" customHeight="1" x14ac:dyDescent="0.2">
      <c r="A15" s="48"/>
      <c r="B15" s="29">
        <f t="shared" si="0"/>
        <v>6</v>
      </c>
      <c r="C15" s="85" t="s">
        <v>38</v>
      </c>
      <c r="D15" s="85" t="s">
        <v>60</v>
      </c>
      <c r="E15" s="88" t="s">
        <v>84</v>
      </c>
      <c r="F15" s="30">
        <v>1</v>
      </c>
      <c r="G15" s="90" t="s">
        <v>105</v>
      </c>
      <c r="H15" s="85" t="s">
        <v>113</v>
      </c>
      <c r="I15" s="37">
        <v>1</v>
      </c>
      <c r="J15" s="37">
        <v>494570</v>
      </c>
      <c r="K15" s="72">
        <v>0.15</v>
      </c>
      <c r="L15" s="72">
        <v>0.15</v>
      </c>
      <c r="M15" s="95" t="s">
        <v>136</v>
      </c>
    </row>
    <row r="16" spans="1:13" s="2" customFormat="1" ht="13.5" customHeight="1" x14ac:dyDescent="0.2">
      <c r="A16" s="48"/>
      <c r="B16" s="27">
        <f t="shared" si="0"/>
        <v>7</v>
      </c>
      <c r="C16" s="84" t="s">
        <v>39</v>
      </c>
      <c r="D16" s="86" t="s">
        <v>61</v>
      </c>
      <c r="E16" s="87" t="s">
        <v>85</v>
      </c>
      <c r="F16" s="28">
        <v>4</v>
      </c>
      <c r="G16" s="89" t="s">
        <v>105</v>
      </c>
      <c r="H16" s="86" t="s">
        <v>114</v>
      </c>
      <c r="I16" s="36"/>
      <c r="J16" s="36">
        <v>36900</v>
      </c>
      <c r="K16" s="71"/>
      <c r="L16" s="71"/>
      <c r="M16" s="94" t="s">
        <v>136</v>
      </c>
    </row>
    <row r="17" spans="1:13" s="2" customFormat="1" ht="13.5" customHeight="1" x14ac:dyDescent="0.2">
      <c r="A17" s="48"/>
      <c r="B17" s="29">
        <f t="shared" si="0"/>
        <v>8</v>
      </c>
      <c r="C17" s="85" t="s">
        <v>40</v>
      </c>
      <c r="D17" s="85" t="s">
        <v>62</v>
      </c>
      <c r="E17" s="88" t="s">
        <v>86</v>
      </c>
      <c r="F17" s="30">
        <v>4</v>
      </c>
      <c r="G17" s="90" t="s">
        <v>105</v>
      </c>
      <c r="H17" s="85" t="s">
        <v>115</v>
      </c>
      <c r="I17" s="37">
        <v>4</v>
      </c>
      <c r="J17" s="37">
        <v>25130</v>
      </c>
      <c r="K17" s="72">
        <v>0.76</v>
      </c>
      <c r="L17" s="72">
        <v>3.04</v>
      </c>
      <c r="M17" s="95" t="s">
        <v>136</v>
      </c>
    </row>
    <row r="18" spans="1:13" s="2" customFormat="1" ht="13.5" customHeight="1" x14ac:dyDescent="0.2">
      <c r="A18" s="48"/>
      <c r="B18" s="27">
        <f t="shared" si="0"/>
        <v>9</v>
      </c>
      <c r="C18" s="84" t="s">
        <v>41</v>
      </c>
      <c r="D18" s="86" t="s">
        <v>63</v>
      </c>
      <c r="E18" s="87" t="s">
        <v>87</v>
      </c>
      <c r="F18" s="28">
        <v>1</v>
      </c>
      <c r="G18" s="89" t="s">
        <v>105</v>
      </c>
      <c r="H18" s="86" t="s">
        <v>116</v>
      </c>
      <c r="I18" s="36">
        <v>1</v>
      </c>
      <c r="J18" s="36">
        <v>15347</v>
      </c>
      <c r="K18" s="71">
        <v>1.28</v>
      </c>
      <c r="L18" s="71">
        <v>1.28</v>
      </c>
      <c r="M18" s="94" t="s">
        <v>136</v>
      </c>
    </row>
    <row r="19" spans="1:13" s="2" customFormat="1" ht="13.5" customHeight="1" x14ac:dyDescent="0.2">
      <c r="A19" s="48"/>
      <c r="B19" s="29">
        <f t="shared" si="0"/>
        <v>10</v>
      </c>
      <c r="C19" s="85" t="s">
        <v>42</v>
      </c>
      <c r="D19" s="85" t="s">
        <v>64</v>
      </c>
      <c r="E19" s="88" t="s">
        <v>88</v>
      </c>
      <c r="F19" s="30">
        <v>1</v>
      </c>
      <c r="G19" s="90" t="s">
        <v>105</v>
      </c>
      <c r="H19" s="85" t="s">
        <v>117</v>
      </c>
      <c r="I19" s="37">
        <v>1</v>
      </c>
      <c r="J19" s="37">
        <v>0</v>
      </c>
      <c r="K19" s="72">
        <v>1.0900000000000001</v>
      </c>
      <c r="L19" s="72">
        <v>1.0900000000000001</v>
      </c>
      <c r="M19" s="95" t="s">
        <v>136</v>
      </c>
    </row>
    <row r="20" spans="1:13" s="2" customFormat="1" ht="13.5" customHeight="1" x14ac:dyDescent="0.2">
      <c r="A20" s="48"/>
      <c r="B20" s="27">
        <f t="shared" si="0"/>
        <v>11</v>
      </c>
      <c r="C20" s="84" t="s">
        <v>43</v>
      </c>
      <c r="D20" s="86" t="s">
        <v>65</v>
      </c>
      <c r="E20" s="87" t="s">
        <v>89</v>
      </c>
      <c r="F20" s="28">
        <v>1</v>
      </c>
      <c r="G20" s="89" t="s">
        <v>106</v>
      </c>
      <c r="H20" s="86" t="s">
        <v>118</v>
      </c>
      <c r="I20" s="36">
        <v>1</v>
      </c>
      <c r="J20" s="36">
        <v>7</v>
      </c>
      <c r="K20" s="71">
        <v>2.2599999999999998</v>
      </c>
      <c r="L20" s="71">
        <v>2.2599999999999998</v>
      </c>
      <c r="M20" s="94" t="s">
        <v>136</v>
      </c>
    </row>
    <row r="21" spans="1:13" s="2" customFormat="1" ht="13.5" customHeight="1" x14ac:dyDescent="0.2">
      <c r="A21" s="48"/>
      <c r="B21" s="29">
        <f t="shared" si="0"/>
        <v>12</v>
      </c>
      <c r="C21" s="85" t="s">
        <v>42</v>
      </c>
      <c r="D21" s="85" t="s">
        <v>66</v>
      </c>
      <c r="E21" s="88" t="s">
        <v>90</v>
      </c>
      <c r="F21" s="30">
        <v>1</v>
      </c>
      <c r="G21" s="90" t="s">
        <v>105</v>
      </c>
      <c r="H21" s="85" t="s">
        <v>119</v>
      </c>
      <c r="I21" s="37">
        <v>1</v>
      </c>
      <c r="J21" s="37">
        <v>74215</v>
      </c>
      <c r="K21" s="72">
        <v>0.15</v>
      </c>
      <c r="L21" s="72">
        <v>0.15</v>
      </c>
      <c r="M21" s="95" t="s">
        <v>136</v>
      </c>
    </row>
    <row r="22" spans="1:13" s="2" customFormat="1" ht="13.5" customHeight="1" x14ac:dyDescent="0.2">
      <c r="A22" s="48"/>
      <c r="B22" s="27">
        <f t="shared" si="0"/>
        <v>13</v>
      </c>
      <c r="C22" s="84" t="s">
        <v>44</v>
      </c>
      <c r="D22" s="86" t="s">
        <v>67</v>
      </c>
      <c r="E22" s="87" t="s">
        <v>91</v>
      </c>
      <c r="F22" s="28">
        <v>1</v>
      </c>
      <c r="G22" s="89" t="s">
        <v>105</v>
      </c>
      <c r="H22" s="86" t="s">
        <v>120</v>
      </c>
      <c r="I22" s="36">
        <v>1</v>
      </c>
      <c r="J22" s="36">
        <v>23119</v>
      </c>
      <c r="K22" s="71">
        <v>1.53</v>
      </c>
      <c r="L22" s="71">
        <v>1.53</v>
      </c>
      <c r="M22" s="94" t="s">
        <v>136</v>
      </c>
    </row>
    <row r="23" spans="1:13" s="2" customFormat="1" ht="13.5" customHeight="1" x14ac:dyDescent="0.2">
      <c r="A23" s="48"/>
      <c r="B23" s="29">
        <f t="shared" si="0"/>
        <v>14</v>
      </c>
      <c r="C23" s="85" t="s">
        <v>45</v>
      </c>
      <c r="D23" s="85" t="s">
        <v>68</v>
      </c>
      <c r="E23" s="88" t="s">
        <v>92</v>
      </c>
      <c r="F23" s="30">
        <v>1</v>
      </c>
      <c r="G23" s="90" t="s">
        <v>106</v>
      </c>
      <c r="H23" s="85" t="s">
        <v>121</v>
      </c>
      <c r="I23" s="37">
        <v>1</v>
      </c>
      <c r="J23" s="37">
        <v>45244</v>
      </c>
      <c r="K23" s="72">
        <v>0.33</v>
      </c>
      <c r="L23" s="72">
        <v>0.33</v>
      </c>
      <c r="M23" s="95" t="s">
        <v>136</v>
      </c>
    </row>
    <row r="24" spans="1:13" s="2" customFormat="1" ht="13.5" customHeight="1" x14ac:dyDescent="0.2">
      <c r="A24" s="48"/>
      <c r="B24" s="27">
        <f t="shared" si="0"/>
        <v>15</v>
      </c>
      <c r="C24" s="84" t="s">
        <v>46</v>
      </c>
      <c r="D24" s="86" t="s">
        <v>69</v>
      </c>
      <c r="E24" s="87" t="s">
        <v>93</v>
      </c>
      <c r="F24" s="28">
        <v>5</v>
      </c>
      <c r="G24" s="89" t="s">
        <v>105</v>
      </c>
      <c r="H24" s="86" t="s">
        <v>122</v>
      </c>
      <c r="I24" s="36">
        <v>5</v>
      </c>
      <c r="J24" s="36">
        <v>155</v>
      </c>
      <c r="K24" s="71">
        <v>0.1</v>
      </c>
      <c r="L24" s="71">
        <v>0.5</v>
      </c>
      <c r="M24" s="94" t="s">
        <v>136</v>
      </c>
    </row>
    <row r="25" spans="1:13" s="2" customFormat="1" ht="13.5" customHeight="1" x14ac:dyDescent="0.2">
      <c r="A25" s="48"/>
      <c r="B25" s="29">
        <f t="shared" si="0"/>
        <v>16</v>
      </c>
      <c r="C25" s="85" t="s">
        <v>47</v>
      </c>
      <c r="D25" s="85" t="s">
        <v>70</v>
      </c>
      <c r="E25" s="88" t="s">
        <v>94</v>
      </c>
      <c r="F25" s="30">
        <v>1</v>
      </c>
      <c r="G25" s="90" t="s">
        <v>105</v>
      </c>
      <c r="H25" s="85" t="s">
        <v>123</v>
      </c>
      <c r="I25" s="37">
        <v>1</v>
      </c>
      <c r="J25" s="37">
        <v>7047</v>
      </c>
      <c r="K25" s="72">
        <v>0.1</v>
      </c>
      <c r="L25" s="72">
        <v>0.1</v>
      </c>
      <c r="M25" s="95" t="s">
        <v>136</v>
      </c>
    </row>
    <row r="26" spans="1:13" s="2" customFormat="1" ht="13.5" customHeight="1" x14ac:dyDescent="0.2">
      <c r="A26" s="48"/>
      <c r="B26" s="27">
        <f t="shared" si="0"/>
        <v>17</v>
      </c>
      <c r="C26" s="84" t="s">
        <v>47</v>
      </c>
      <c r="D26" s="86" t="s">
        <v>71</v>
      </c>
      <c r="E26" s="87" t="s">
        <v>95</v>
      </c>
      <c r="F26" s="28">
        <v>1</v>
      </c>
      <c r="G26" s="89" t="s">
        <v>105</v>
      </c>
      <c r="H26" s="86" t="s">
        <v>124</v>
      </c>
      <c r="I26" s="36">
        <v>1</v>
      </c>
      <c r="J26" s="36">
        <v>1842</v>
      </c>
      <c r="K26" s="71">
        <v>0.1</v>
      </c>
      <c r="L26" s="71">
        <v>0.1</v>
      </c>
      <c r="M26" s="94" t="s">
        <v>136</v>
      </c>
    </row>
    <row r="27" spans="1:13" s="2" customFormat="1" ht="13.5" customHeight="1" x14ac:dyDescent="0.2">
      <c r="A27" s="48"/>
      <c r="B27" s="29">
        <f t="shared" si="0"/>
        <v>18</v>
      </c>
      <c r="C27" s="85" t="s">
        <v>48</v>
      </c>
      <c r="D27" s="85" t="s">
        <v>72</v>
      </c>
      <c r="E27" s="88" t="s">
        <v>96</v>
      </c>
      <c r="F27" s="30">
        <v>1</v>
      </c>
      <c r="G27" s="90" t="s">
        <v>106</v>
      </c>
      <c r="H27" s="85" t="s">
        <v>125</v>
      </c>
      <c r="I27" s="37">
        <v>1</v>
      </c>
      <c r="J27" s="37">
        <v>0</v>
      </c>
      <c r="K27" s="72">
        <v>0.92</v>
      </c>
      <c r="L27" s="72">
        <v>0.92</v>
      </c>
      <c r="M27" s="95" t="s">
        <v>136</v>
      </c>
    </row>
    <row r="28" spans="1:13" s="2" customFormat="1" ht="13.5" customHeight="1" x14ac:dyDescent="0.2">
      <c r="A28" s="48"/>
      <c r="B28" s="27">
        <f t="shared" si="0"/>
        <v>19</v>
      </c>
      <c r="C28" s="84" t="s">
        <v>49</v>
      </c>
      <c r="D28" s="86" t="s">
        <v>73</v>
      </c>
      <c r="E28" s="87" t="s">
        <v>97</v>
      </c>
      <c r="F28" s="28">
        <v>1</v>
      </c>
      <c r="G28" s="89" t="s">
        <v>105</v>
      </c>
      <c r="H28" s="86" t="s">
        <v>126</v>
      </c>
      <c r="I28" s="36">
        <v>1</v>
      </c>
      <c r="J28" s="36">
        <v>85128</v>
      </c>
      <c r="K28" s="71">
        <v>0.12</v>
      </c>
      <c r="L28" s="71">
        <v>0.12</v>
      </c>
      <c r="M28" s="94" t="s">
        <v>136</v>
      </c>
    </row>
    <row r="29" spans="1:13" s="2" customFormat="1" ht="13.5" customHeight="1" x14ac:dyDescent="0.2">
      <c r="A29" s="48"/>
      <c r="B29" s="29">
        <f t="shared" si="0"/>
        <v>20</v>
      </c>
      <c r="C29" s="85" t="s">
        <v>50</v>
      </c>
      <c r="D29" s="85" t="s">
        <v>50</v>
      </c>
      <c r="E29" s="88" t="s">
        <v>98</v>
      </c>
      <c r="F29" s="30">
        <v>1</v>
      </c>
      <c r="G29" s="90" t="s">
        <v>50</v>
      </c>
      <c r="H29" s="85" t="s">
        <v>50</v>
      </c>
      <c r="I29" s="37"/>
      <c r="J29" s="37"/>
      <c r="K29" s="72"/>
      <c r="L29" s="72"/>
      <c r="M29" s="95" t="s">
        <v>50</v>
      </c>
    </row>
    <row r="30" spans="1:13" s="2" customFormat="1" ht="13.5" customHeight="1" x14ac:dyDescent="0.2">
      <c r="A30" s="48"/>
      <c r="B30" s="27">
        <f t="shared" si="0"/>
        <v>21</v>
      </c>
      <c r="C30" s="84" t="s">
        <v>51</v>
      </c>
      <c r="D30" s="86" t="s">
        <v>74</v>
      </c>
      <c r="E30" s="87" t="s">
        <v>99</v>
      </c>
      <c r="F30" s="28">
        <v>1</v>
      </c>
      <c r="G30" s="89" t="s">
        <v>106</v>
      </c>
      <c r="H30" s="86" t="s">
        <v>127</v>
      </c>
      <c r="I30" s="36">
        <v>1</v>
      </c>
      <c r="J30" s="36">
        <v>1621</v>
      </c>
      <c r="K30" s="71">
        <v>6.07</v>
      </c>
      <c r="L30" s="71">
        <v>6.07</v>
      </c>
      <c r="M30" s="94" t="s">
        <v>136</v>
      </c>
    </row>
    <row r="31" spans="1:13" s="2" customFormat="1" ht="13.5" customHeight="1" x14ac:dyDescent="0.2">
      <c r="A31" s="48"/>
      <c r="B31" s="29">
        <f t="shared" si="0"/>
        <v>22</v>
      </c>
      <c r="C31" s="85" t="s">
        <v>52</v>
      </c>
      <c r="D31" s="85" t="s">
        <v>75</v>
      </c>
      <c r="E31" s="88" t="s">
        <v>100</v>
      </c>
      <c r="F31" s="30">
        <v>1</v>
      </c>
      <c r="G31" s="90" t="s">
        <v>105</v>
      </c>
      <c r="H31" s="85" t="s">
        <v>128</v>
      </c>
      <c r="I31" s="37">
        <v>1</v>
      </c>
      <c r="J31" s="37">
        <v>7814</v>
      </c>
      <c r="K31" s="72">
        <v>4.8099999999999996</v>
      </c>
      <c r="L31" s="72">
        <v>4.8099999999999996</v>
      </c>
      <c r="M31" s="95" t="s">
        <v>136</v>
      </c>
    </row>
    <row r="32" spans="1:13" s="2" customFormat="1" ht="13.5" customHeight="1" x14ac:dyDescent="0.2">
      <c r="A32" s="48"/>
      <c r="B32" s="27">
        <f t="shared" si="0"/>
        <v>23</v>
      </c>
      <c r="C32" s="84" t="s">
        <v>38</v>
      </c>
      <c r="D32" s="86" t="s">
        <v>76</v>
      </c>
      <c r="E32" s="87" t="s">
        <v>101</v>
      </c>
      <c r="F32" s="28">
        <v>1</v>
      </c>
      <c r="G32" s="89" t="s">
        <v>105</v>
      </c>
      <c r="H32" s="86" t="s">
        <v>129</v>
      </c>
      <c r="I32" s="36">
        <v>1</v>
      </c>
      <c r="J32" s="36">
        <v>0</v>
      </c>
      <c r="K32" s="71">
        <v>0.49</v>
      </c>
      <c r="L32" s="71">
        <v>0.49</v>
      </c>
      <c r="M32" s="94" t="s">
        <v>136</v>
      </c>
    </row>
    <row r="33" spans="1:13" s="2" customFormat="1" ht="13.5" customHeight="1" x14ac:dyDescent="0.2">
      <c r="A33" s="48"/>
      <c r="B33" s="29">
        <f t="shared" si="0"/>
        <v>24</v>
      </c>
      <c r="C33" s="85" t="s">
        <v>53</v>
      </c>
      <c r="D33" s="85" t="s">
        <v>77</v>
      </c>
      <c r="E33" s="88" t="s">
        <v>102</v>
      </c>
      <c r="F33" s="30">
        <v>1</v>
      </c>
      <c r="G33" s="90" t="s">
        <v>105</v>
      </c>
      <c r="H33" s="85" t="s">
        <v>130</v>
      </c>
      <c r="I33" s="37">
        <v>1</v>
      </c>
      <c r="J33" s="37">
        <v>1035</v>
      </c>
      <c r="K33" s="72">
        <v>0.55000000000000004</v>
      </c>
      <c r="L33" s="72">
        <v>0.55000000000000004</v>
      </c>
      <c r="M33" s="95" t="s">
        <v>136</v>
      </c>
    </row>
    <row r="34" spans="1:13" x14ac:dyDescent="0.2">
      <c r="A34" s="48"/>
      <c r="B34" s="44"/>
      <c r="C34" s="32"/>
      <c r="D34" s="31"/>
      <c r="E34" s="35"/>
      <c r="F34" s="42">
        <f>SUM(F10:F33)</f>
        <v>44</v>
      </c>
      <c r="G34" s="65"/>
      <c r="H34" s="38"/>
      <c r="I34" s="42">
        <f>SUM(I10:I33)</f>
        <v>37</v>
      </c>
      <c r="J34" s="41"/>
      <c r="K34" s="41"/>
      <c r="L34" s="41">
        <f>SUM(L10:L33)</f>
        <v>29.71</v>
      </c>
      <c r="M34" s="58"/>
    </row>
    <row r="35" spans="1:13" ht="13.5" thickBot="1" x14ac:dyDescent="0.25">
      <c r="A35" s="48"/>
      <c r="B35" s="73" t="s">
        <v>14</v>
      </c>
      <c r="C35" s="5"/>
      <c r="D35" s="7"/>
      <c r="E35" s="4"/>
      <c r="F35" s="4"/>
      <c r="G35" s="66"/>
      <c r="H35" s="35"/>
      <c r="I35" s="35"/>
      <c r="J35" s="35"/>
      <c r="K35" s="35"/>
      <c r="L35" s="35"/>
      <c r="M35" s="57"/>
    </row>
    <row r="36" spans="1:13" ht="27" thickBot="1" x14ac:dyDescent="0.25">
      <c r="A36" s="48"/>
      <c r="B36" s="6"/>
      <c r="C36" s="6"/>
      <c r="D36" s="8"/>
      <c r="E36" s="5"/>
      <c r="F36" s="80" t="s">
        <v>32</v>
      </c>
      <c r="G36" s="70" t="s">
        <v>22</v>
      </c>
      <c r="H36" s="40" t="s">
        <v>16</v>
      </c>
      <c r="I36" s="35"/>
      <c r="J36" s="99">
        <f>L34</f>
        <v>29.71</v>
      </c>
      <c r="K36" s="100"/>
      <c r="L36" s="81" t="s">
        <v>143</v>
      </c>
      <c r="M36" s="57"/>
    </row>
    <row r="37" spans="1:13" x14ac:dyDescent="0.2">
      <c r="A37" s="48"/>
      <c r="B37" s="6"/>
      <c r="C37" s="6"/>
      <c r="D37" s="8"/>
      <c r="E37" s="5"/>
      <c r="F37" s="5"/>
      <c r="G37" s="67"/>
      <c r="H37" s="43" t="s">
        <v>21</v>
      </c>
      <c r="I37" s="6"/>
      <c r="J37" s="101">
        <f>J36/F36</f>
        <v>29.71</v>
      </c>
      <c r="K37" s="101"/>
      <c r="L37" s="82" t="s">
        <v>143</v>
      </c>
      <c r="M37" s="57"/>
    </row>
    <row r="38" spans="1:13" ht="13.5" thickBot="1" x14ac:dyDescent="0.25">
      <c r="A38" s="51"/>
      <c r="B38" s="26"/>
      <c r="C38" s="11"/>
      <c r="D38" s="9"/>
      <c r="E38" s="10"/>
      <c r="F38" s="10"/>
      <c r="G38" s="68"/>
      <c r="H38" s="10"/>
      <c r="I38" s="11"/>
      <c r="J38" s="52"/>
      <c r="K38" s="52"/>
      <c r="L38" s="52"/>
      <c r="M38" s="59"/>
    </row>
    <row r="40" spans="1:13" x14ac:dyDescent="0.2">
      <c r="C40" s="1"/>
      <c r="D40" s="1"/>
    </row>
    <row r="41" spans="1:13" x14ac:dyDescent="0.2">
      <c r="C41" s="1"/>
      <c r="D41" s="1"/>
    </row>
    <row r="42" spans="1:13" x14ac:dyDescent="0.2">
      <c r="C42" s="1"/>
      <c r="D42" s="1"/>
    </row>
  </sheetData>
  <mergeCells count="2">
    <mergeCell ref="J36:K36"/>
    <mergeCell ref="J37:K37"/>
  </mergeCells>
  <phoneticPr fontId="0" type="noConversion"/>
  <conditionalFormatting sqref="J10:J11">
    <cfRule type="cellIs" dxfId="45" priority="47" operator="lessThan">
      <formula>1</formula>
    </cfRule>
  </conditionalFormatting>
  <conditionalFormatting sqref="L10:L11">
    <cfRule type="containsBlanks" dxfId="44" priority="46">
      <formula>LEN(TRIM(L10))=0</formula>
    </cfRule>
  </conditionalFormatting>
  <conditionalFormatting sqref="J12">
    <cfRule type="cellIs" dxfId="43" priority="44" operator="lessThan">
      <formula>1</formula>
    </cfRule>
  </conditionalFormatting>
  <conditionalFormatting sqref="L12">
    <cfRule type="containsBlanks" dxfId="42" priority="43">
      <formula>LEN(TRIM(L12))=0</formula>
    </cfRule>
  </conditionalFormatting>
  <conditionalFormatting sqref="J13">
    <cfRule type="cellIs" dxfId="41" priority="42" operator="lessThan">
      <formula>1</formula>
    </cfRule>
  </conditionalFormatting>
  <conditionalFormatting sqref="L13">
    <cfRule type="containsBlanks" dxfId="40" priority="41">
      <formula>LEN(TRIM(L13))=0</formula>
    </cfRule>
  </conditionalFormatting>
  <conditionalFormatting sqref="J14">
    <cfRule type="cellIs" dxfId="39" priority="40" operator="lessThan">
      <formula>1</formula>
    </cfRule>
  </conditionalFormatting>
  <conditionalFormatting sqref="L14">
    <cfRule type="containsBlanks" dxfId="38" priority="39">
      <formula>LEN(TRIM(L14))=0</formula>
    </cfRule>
  </conditionalFormatting>
  <conditionalFormatting sqref="J15">
    <cfRule type="cellIs" dxfId="37" priority="38" operator="lessThan">
      <formula>1</formula>
    </cfRule>
  </conditionalFormatting>
  <conditionalFormatting sqref="L15">
    <cfRule type="containsBlanks" dxfId="36" priority="37">
      <formula>LEN(TRIM(L15))=0</formula>
    </cfRule>
  </conditionalFormatting>
  <conditionalFormatting sqref="J16">
    <cfRule type="cellIs" dxfId="35" priority="36" operator="lessThan">
      <formula>1</formula>
    </cfRule>
  </conditionalFormatting>
  <conditionalFormatting sqref="L16">
    <cfRule type="containsBlanks" dxfId="34" priority="35">
      <formula>LEN(TRIM(L16))=0</formula>
    </cfRule>
  </conditionalFormatting>
  <conditionalFormatting sqref="J17">
    <cfRule type="cellIs" dxfId="33" priority="34" operator="lessThan">
      <formula>1</formula>
    </cfRule>
  </conditionalFormatting>
  <conditionalFormatting sqref="L17">
    <cfRule type="containsBlanks" dxfId="32" priority="33">
      <formula>LEN(TRIM(L17))=0</formula>
    </cfRule>
  </conditionalFormatting>
  <conditionalFormatting sqref="J18">
    <cfRule type="cellIs" dxfId="31" priority="32" operator="lessThan">
      <formula>1</formula>
    </cfRule>
  </conditionalFormatting>
  <conditionalFormatting sqref="L18">
    <cfRule type="containsBlanks" dxfId="30" priority="31">
      <formula>LEN(TRIM(L18))=0</formula>
    </cfRule>
  </conditionalFormatting>
  <conditionalFormatting sqref="J19">
    <cfRule type="cellIs" dxfId="29" priority="30" operator="lessThan">
      <formula>1</formula>
    </cfRule>
  </conditionalFormatting>
  <conditionalFormatting sqref="L19">
    <cfRule type="containsBlanks" dxfId="28" priority="29">
      <formula>LEN(TRIM(L19))=0</formula>
    </cfRule>
  </conditionalFormatting>
  <conditionalFormatting sqref="J20">
    <cfRule type="cellIs" dxfId="27" priority="28" operator="lessThan">
      <formula>1</formula>
    </cfRule>
  </conditionalFormatting>
  <conditionalFormatting sqref="L20">
    <cfRule type="containsBlanks" dxfId="26" priority="27">
      <formula>LEN(TRIM(L20))=0</formula>
    </cfRule>
  </conditionalFormatting>
  <conditionalFormatting sqref="J21">
    <cfRule type="cellIs" dxfId="25" priority="26" operator="lessThan">
      <formula>1</formula>
    </cfRule>
  </conditionalFormatting>
  <conditionalFormatting sqref="L21">
    <cfRule type="containsBlanks" dxfId="24" priority="25">
      <formula>LEN(TRIM(L21))=0</formula>
    </cfRule>
  </conditionalFormatting>
  <conditionalFormatting sqref="J22">
    <cfRule type="cellIs" dxfId="23" priority="24" operator="lessThan">
      <formula>1</formula>
    </cfRule>
  </conditionalFormatting>
  <conditionalFormatting sqref="L22">
    <cfRule type="containsBlanks" dxfId="22" priority="23">
      <formula>LEN(TRIM(L22))=0</formula>
    </cfRule>
  </conditionalFormatting>
  <conditionalFormatting sqref="J23">
    <cfRule type="cellIs" dxfId="21" priority="22" operator="lessThan">
      <formula>1</formula>
    </cfRule>
  </conditionalFormatting>
  <conditionalFormatting sqref="L23">
    <cfRule type="containsBlanks" dxfId="20" priority="21">
      <formula>LEN(TRIM(L23))=0</formula>
    </cfRule>
  </conditionalFormatting>
  <conditionalFormatting sqref="J24">
    <cfRule type="cellIs" dxfId="19" priority="20" operator="lessThan">
      <formula>1</formula>
    </cfRule>
  </conditionalFormatting>
  <conditionalFormatting sqref="L24">
    <cfRule type="containsBlanks" dxfId="18" priority="19">
      <formula>LEN(TRIM(L24))=0</formula>
    </cfRule>
  </conditionalFormatting>
  <conditionalFormatting sqref="J25">
    <cfRule type="cellIs" dxfId="17" priority="18" operator="lessThan">
      <formula>1</formula>
    </cfRule>
  </conditionalFormatting>
  <conditionalFormatting sqref="L25">
    <cfRule type="containsBlanks" dxfId="16" priority="17">
      <formula>LEN(TRIM(L25))=0</formula>
    </cfRule>
  </conditionalFormatting>
  <conditionalFormatting sqref="J26">
    <cfRule type="cellIs" dxfId="15" priority="16" operator="lessThan">
      <formula>1</formula>
    </cfRule>
  </conditionalFormatting>
  <conditionalFormatting sqref="L26">
    <cfRule type="containsBlanks" dxfId="14" priority="15">
      <formula>LEN(TRIM(L26))=0</formula>
    </cfRule>
  </conditionalFormatting>
  <conditionalFormatting sqref="J27">
    <cfRule type="cellIs" dxfId="13" priority="14" operator="lessThan">
      <formula>1</formula>
    </cfRule>
  </conditionalFormatting>
  <conditionalFormatting sqref="L27">
    <cfRule type="containsBlanks" dxfId="12" priority="13">
      <formula>LEN(TRIM(L27))=0</formula>
    </cfRule>
  </conditionalFormatting>
  <conditionalFormatting sqref="J28">
    <cfRule type="cellIs" dxfId="11" priority="12" operator="lessThan">
      <formula>1</formula>
    </cfRule>
  </conditionalFormatting>
  <conditionalFormatting sqref="L28">
    <cfRule type="containsBlanks" dxfId="10" priority="11">
      <formula>LEN(TRIM(L28))=0</formula>
    </cfRule>
  </conditionalFormatting>
  <conditionalFormatting sqref="J29">
    <cfRule type="cellIs" dxfId="9" priority="10" operator="lessThan">
      <formula>1</formula>
    </cfRule>
  </conditionalFormatting>
  <conditionalFormatting sqref="L29">
    <cfRule type="containsBlanks" dxfId="8" priority="9">
      <formula>LEN(TRIM(L29))=0</formula>
    </cfRule>
  </conditionalFormatting>
  <conditionalFormatting sqref="J30">
    <cfRule type="cellIs" dxfId="7" priority="8" operator="lessThan">
      <formula>1</formula>
    </cfRule>
  </conditionalFormatting>
  <conditionalFormatting sqref="L30">
    <cfRule type="containsBlanks" dxfId="6" priority="7">
      <formula>LEN(TRIM(L30))=0</formula>
    </cfRule>
  </conditionalFormatting>
  <conditionalFormatting sqref="J31">
    <cfRule type="cellIs" dxfId="5" priority="6" operator="lessThan">
      <formula>1</formula>
    </cfRule>
  </conditionalFormatting>
  <conditionalFormatting sqref="L31">
    <cfRule type="containsBlanks" dxfId="4" priority="5">
      <formula>LEN(TRIM(L31))=0</formula>
    </cfRule>
  </conditionalFormatting>
  <conditionalFormatting sqref="J32">
    <cfRule type="cellIs" dxfId="3" priority="4" operator="lessThan">
      <formula>1</formula>
    </cfRule>
  </conditionalFormatting>
  <conditionalFormatting sqref="L32">
    <cfRule type="containsBlanks" dxfId="2" priority="3">
      <formula>LEN(TRIM(L32))=0</formula>
    </cfRule>
  </conditionalFormatting>
  <conditionalFormatting sqref="J33">
    <cfRule type="cellIs" dxfId="1" priority="2" operator="lessThan">
      <formula>1</formula>
    </cfRule>
  </conditionalFormatting>
  <conditionalFormatting sqref="L33">
    <cfRule type="containsBlanks" dxfId="0" priority="1">
      <formula>LEN(TRIM(L33))=0</formula>
    </cfRule>
  </conditionalFormatting>
  <hyperlinks>
    <hyperlink ref="I7" r:id="rId1" xr:uid="{00000000-0004-0000-0000-000000000000}"/>
    <hyperlink ref="C10" r:id="rId2" tooltip="Component" display="'TDK" xr:uid="{255E9BEE-7A91-4A73-BB25-5DC042BC65D7}"/>
    <hyperlink ref="C11" r:id="rId3" tooltip="Component" display="'TDK" xr:uid="{55F21290-D3AC-495C-B258-10733520A9DF}"/>
    <hyperlink ref="C12" r:id="rId4" tooltip="Component" display="'Nichicon" xr:uid="{D59EB035-94AE-40D1-9297-A8BC94524FD0}"/>
    <hyperlink ref="C13" r:id="rId5" tooltip="Component" display="'Taiyo Yuden" xr:uid="{11869842-E335-472E-B7AB-3C486697734D}"/>
    <hyperlink ref="C14" r:id="rId6" tooltip="Component" display="'Kyocera AVX" xr:uid="{5F2E15B0-C4C9-4B6A-9774-4C8C9AA827E3}"/>
    <hyperlink ref="C15" r:id="rId7" tooltip="Component" display="'Diodes" xr:uid="{4C3A56C4-5CCE-48F1-9995-B786CEFA9C3B}"/>
    <hyperlink ref="C16" r:id="rId8" tooltip="Component" display="'B&amp;F Fastener" xr:uid="{8C6B49A7-A66A-4004-83FC-7B0ADAED0774}"/>
    <hyperlink ref="C17" r:id="rId9" tooltip="Component" display="'Keystone Electronics" xr:uid="{C4F7B626-D267-42F4-ACB4-51EF3A402FD9}"/>
    <hyperlink ref="C18" r:id="rId10" tooltip="Component" display="'Phoenix Contact" xr:uid="{EFC07A0B-BB46-432F-9072-F8DA6A14CF95}"/>
    <hyperlink ref="C19" r:id="rId11" tooltip="Component" display="'JST" xr:uid="{D75F78D6-96AF-47DD-9E0E-1B69D6853991}"/>
    <hyperlink ref="C20" r:id="rId12" tooltip="Component" display="'Coilcraft" xr:uid="{CE5EB6BE-10B8-4BB4-8F0C-B1DC4D535066}"/>
    <hyperlink ref="C21" r:id="rId13" tooltip="Component" display="'JST" xr:uid="{42D5A463-90F5-4CE6-857D-B3E6EC2F6BFF}"/>
    <hyperlink ref="C22" r:id="rId14" tooltip="Component" display="'Molex" xr:uid="{9063442E-6C4F-4FF4-ACFE-77BA9D48BD26}"/>
    <hyperlink ref="C23" r:id="rId15" tooltip="Component" display="'Diodes Zetex" xr:uid="{CF21EE5D-102E-4C33-82D5-11D17000642A}"/>
    <hyperlink ref="C24" r:id="rId16" tooltip="Component" display="'Yageo" xr:uid="{38F38A27-7F8D-4237-9811-F1B1601E246F}"/>
    <hyperlink ref="C25" r:id="rId17" tooltip="Component" display="'Vishay Dale" xr:uid="{09CE1134-54F5-4FF8-BBA9-00C7130A1593}"/>
    <hyperlink ref="C26" r:id="rId18" tooltip="Component" display="'Vishay Dale" xr:uid="{4E352C75-179E-4BD5-9AA6-E1D96D61B689}"/>
    <hyperlink ref="C27" r:id="rId19" tooltip="Component" display="'Omron" xr:uid="{8D848C21-73DB-4334-BFE3-7165EC7C2D67}"/>
    <hyperlink ref="C28" r:id="rId20" tooltip="Component" display="'Wurth Electronics" xr:uid="{2C6C14FF-0E48-440B-972F-C28F5FABE105}"/>
    <hyperlink ref="C29" tooltip="Component" display="'" xr:uid="{B5B5AF04-7F08-431C-AE18-06D4FE131616}"/>
    <hyperlink ref="C30" r:id="rId21" tooltip="Component" display="'TI National Semiconductor" xr:uid="{5EFDB7FC-E22E-4D2B-802A-70C1441E1777}"/>
    <hyperlink ref="C31" r:id="rId22" tooltip="Component" display="'STMicroelectronics" xr:uid="{7829B106-93AD-40DE-B2E0-19B7B0635DE3}"/>
    <hyperlink ref="C32" r:id="rId23" tooltip="Component" display="'Diodes" xr:uid="{9D41AF64-8739-4A91-A0A0-38B8C4F0F319}"/>
    <hyperlink ref="C33" r:id="rId24" tooltip="Component" display="'TXC" xr:uid="{956D29AD-ED27-424F-A0AE-A5C5ECEA6643}"/>
    <hyperlink ref="D10" r:id="rId25" tooltip="Manufacturer" display="'C1608X6S1C225K080AC" xr:uid="{F1F8584E-263A-4026-9294-B1618F340370}"/>
    <hyperlink ref="D11" r:id="rId26" tooltip="Manufacturer" display="'C3216X5R1V226M160AC" xr:uid="{FF9D9CC1-E994-448E-BD8C-A85FC2AFFD4A}"/>
    <hyperlink ref="D12" r:id="rId27" tooltip="Manufacturer" display="'UCS2C221MHD1TN" xr:uid="{FE39B33B-4178-4D2B-BFCD-574674F13702}"/>
    <hyperlink ref="D13" r:id="rId28" tooltip="Manufacturer" display="'EMK212BB7106MG-T" xr:uid="{1EC793BD-CCAD-4C91-A9AD-706CD1236431}"/>
    <hyperlink ref="D14" r:id="rId29" tooltip="Manufacturer" display="'0805YD225KAT2A" xr:uid="{6417F9F1-9399-4880-AF36-A2AFECE43FD0}"/>
    <hyperlink ref="D15" r:id="rId30" tooltip="Manufacturer" display="'MMSZ5231B-7-F" xr:uid="{B61E1772-4851-40F3-A620-C4C13251880F}"/>
    <hyperlink ref="D16" r:id="rId31" tooltip="Manufacturer" display="'NYPMS4400025PH" xr:uid="{41AA089A-174D-4F0C-8960-04373EF9034F}"/>
    <hyperlink ref="D17" r:id="rId32" tooltip="Manufacturer" display="'1902C" xr:uid="{B66512FD-E185-408F-B1FC-CE123344F023}"/>
    <hyperlink ref="D18" r:id="rId33" tooltip="Manufacturer" display="'1727010" xr:uid="{1B834067-45F2-462C-9A2A-47689BDB857C}"/>
    <hyperlink ref="D19" r:id="rId34" tooltip="Manufacturer" display="'SM08B-SURS-TF(LF)(SN)" xr:uid="{5A7BD15B-B2DD-4E9C-9373-23C6D7F96605}"/>
    <hyperlink ref="D20" r:id="rId35" tooltip="Manufacturer" display="'MSS1210-105KED" xr:uid="{9E117FC3-C7F2-49BD-81F0-5ED8EDE48CB0}"/>
    <hyperlink ref="D21" r:id="rId36" tooltip="Manufacturer" display="'B2B-XH-A(LF)(SN)" xr:uid="{ED5DFF46-26A3-4CB9-A446-5EBBBF7F9D05}"/>
    <hyperlink ref="D22" r:id="rId37" tooltip="Manufacturer" display="'90147-1104" xr:uid="{615BCC83-0512-4835-897A-9B25DED28745}"/>
    <hyperlink ref="D23" r:id="rId38" tooltip="Manufacturer" display="'DNBT8105-7" xr:uid="{90CF26D9-3815-4D2F-98FD-E028B4F7F417}"/>
    <hyperlink ref="D24" r:id="rId39" tooltip="Manufacturer" display="'RC0805FR-0722RL" xr:uid="{DB3FF2EE-53AE-4D22-84B6-23EBD610634D}"/>
    <hyperlink ref="D25" r:id="rId40" tooltip="Manufacturer" display="'CRCW060310K0JNEA" xr:uid="{5C891D5C-46D1-4637-8B6C-F6A8ABB136A4}"/>
    <hyperlink ref="D26" r:id="rId41" tooltip="Manufacturer" display="'CRCW0805510KJNEA" xr:uid="{1BC3EC6E-8265-4975-9447-243457888483}"/>
    <hyperlink ref="D27" r:id="rId42" tooltip="Manufacturer" display="'B3U-1000P" xr:uid="{1EF2C272-1256-46EB-995D-F6778C6C1BF4}"/>
    <hyperlink ref="D28" r:id="rId43" tooltip="Manufacturer" display="'61300311121" xr:uid="{D1862C60-6483-40B1-B21B-22A09C3E09C4}"/>
    <hyperlink ref="D29" tooltip="Manufacturer" display="'" xr:uid="{7B5CDD7C-0CF9-4E12-9999-067D4CF53B92}"/>
    <hyperlink ref="D30" r:id="rId44" tooltip="Manufacturer" display="'LM2596S-5.0/NOPB" xr:uid="{CFFC45EF-4053-45C5-BD40-66AA5F1D8E17}"/>
    <hyperlink ref="D31" r:id="rId45" tooltip="Manufacturer" display="'STM32L053C8T6" xr:uid="{703D1126-3964-4594-A442-C29CBE10531C}"/>
    <hyperlink ref="D32" r:id="rId46" tooltip="Manufacturer" display="'AP2112K-3.3TRG1" xr:uid="{74A3D03D-A498-4891-A17B-DC4B0D7F7B53}"/>
    <hyperlink ref="D33" r:id="rId47" tooltip="Manufacturer" display="'AS-16.000MAHK-B" xr:uid="{0A2D9EC0-F0C2-49D3-AF2C-67AD2F0E4E90}"/>
    <hyperlink ref="H10" r:id="rId48" tooltip="Supplier" display="'445-7438-1-ND" xr:uid="{925AFC07-17DB-4BC4-8CDB-CFF90CF34A9A}"/>
    <hyperlink ref="H11" r:id="rId49" tooltip="Supplier" display="'445-8045-1-ND" xr:uid="{7623D6FD-AE6D-47A4-ABB8-243D3992165F}"/>
    <hyperlink ref="H12" r:id="rId50" tooltip="Supplier" display="'493-13277-3-ND" xr:uid="{21170C4B-0681-46FE-86BD-401CBB89A681}"/>
    <hyperlink ref="H13" r:id="rId51" tooltip="Supplier" display="'587-3319-1-ND" xr:uid="{5E5E4EAF-DF6E-4339-94B2-834C72946E96}"/>
    <hyperlink ref="H14" r:id="rId52" tooltip="Supplier" display="'478-2580-1-ND" xr:uid="{1220D4A8-ACB7-45A6-B07F-207FD0131BD0}"/>
    <hyperlink ref="H15" r:id="rId53" tooltip="Supplier" display="'MMSZ5231B-FDIDKR-ND" xr:uid="{4BFB2791-DEA7-4D7D-ADA1-B3F25B4424C6}"/>
    <hyperlink ref="H16" r:id="rId54" tooltip="Supplier" display="'H542-ND" xr:uid="{B22DCCDA-16E1-4570-9BE2-8FAF9F26BFD4}"/>
    <hyperlink ref="H17" r:id="rId55" tooltip="Supplier" display="'36-1902C-ND" xr:uid="{2E2824C6-4700-4B92-9B4E-65949C0D5E28}"/>
    <hyperlink ref="H18" r:id="rId56" tooltip="Supplier" display="'277-1947-ND" xr:uid="{AB2ED5E7-A4D8-46AA-BD63-31FB7A79233C}"/>
    <hyperlink ref="H19" r:id="rId57" tooltip="Supplier" display="'455-2040-6-ND" xr:uid="{7C3A0AA6-BD74-443E-BF2E-88E2B8A4EE8C}"/>
    <hyperlink ref="H20" r:id="rId58" tooltip="Supplier" display="'994-MSS1210-105KED" xr:uid="{37135528-C7E4-4FCC-B0CC-8B5498768743}"/>
    <hyperlink ref="H21" r:id="rId59" tooltip="Supplier" display="'455-2247-ND" xr:uid="{0DB328AC-E63B-4347-A6CB-BE67556485D7}"/>
    <hyperlink ref="H22" r:id="rId60" tooltip="Supplier" display="'WM14831-ND" xr:uid="{BBBC5216-1307-4E85-8F51-5DABD5EB2264}"/>
    <hyperlink ref="H23" r:id="rId61" tooltip="Supplier" display="'621-DNBT8105-7" xr:uid="{88A62010-FB47-4718-9F1F-686D98B396AB}"/>
    <hyperlink ref="H24" r:id="rId62" tooltip="Supplier" display="'311-22.0CRCT-ND" xr:uid="{5BE32C36-C5C2-4DF1-8076-EB89431E5489}"/>
    <hyperlink ref="H25" r:id="rId63" tooltip="Supplier" display="'541-10KGCT-ND" xr:uid="{6E3EE442-2152-4E2A-A08E-C62BC4624485}"/>
    <hyperlink ref="H26" r:id="rId64" tooltip="Supplier" display="'541-510KACT-ND" xr:uid="{5A968E54-F48C-4C95-84E0-94F784DF93BE}"/>
    <hyperlink ref="H27" r:id="rId65" tooltip="Supplier" display="'653-B3U-1000P" xr:uid="{5DC9677A-AA5A-4D3E-BC79-C3E98234FC2B}"/>
    <hyperlink ref="H28" r:id="rId66" tooltip="Supplier" display="'732-5316-ND" xr:uid="{51C1FF55-B81F-4D40-8659-20395BFB5F22}"/>
    <hyperlink ref="H29" tooltip="Supplier" display="'" xr:uid="{1F4DF0D2-A665-4DE5-9819-59067D48EA86}"/>
    <hyperlink ref="H30" r:id="rId67" tooltip="Supplier" display="'926-LM2596S-5.0/NOPB" xr:uid="{3C16F7CD-B4B6-49FD-A8A8-86D24E1EBA89}"/>
    <hyperlink ref="H31" r:id="rId68" tooltip="Supplier" display="'497-14906-ND" xr:uid="{D26DDB19-E19F-4948-A432-EDA3EED5DDE7}"/>
    <hyperlink ref="H32" r:id="rId69" tooltip="Supplier" display="'AP2112K-3.3TRG1DIDKR-ND" xr:uid="{3934276B-E34F-460B-BAD5-930E48CE6172}"/>
    <hyperlink ref="H33" r:id="rId70" tooltip="Supplier" display="'887-1591-ND" xr:uid="{17B9C43F-259D-40E0-A388-76E48F008E30}"/>
  </hyperlinks>
  <pageMargins left="0.47244094488188981" right="0.35433070866141736" top="0.59055118110236227" bottom="0.98425196850393704" header="0.51181102362204722" footer="0.51181102362204722"/>
  <pageSetup paperSize="9" scale="57" orientation="landscape" horizontalDpi="200" verticalDpi="200" r:id="rId71"/>
  <headerFooter alignWithMargins="0">
    <oddHeader>&amp;LCreated by FEDEVEL&amp;CMotherboard, Processor and Microcontroller Board Design&amp;Rhttp://www.fedevel.com</oddHeader>
    <oddFooter>&amp;C&amp;D&amp;R&amp;P/&amp;N</oddFooter>
  </headerFooter>
  <drawing r:id="rId7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14"/>
  <sheetViews>
    <sheetView workbookViewId="0">
      <selection activeCell="B7" sqref="B7"/>
    </sheetView>
  </sheetViews>
  <sheetFormatPr defaultRowHeight="12.75" x14ac:dyDescent="0.2"/>
  <cols>
    <col min="1" max="1" width="28" bestFit="1" customWidth="1"/>
    <col min="2" max="2" width="110.5703125" customWidth="1"/>
  </cols>
  <sheetData>
    <row r="1" spans="1:2" x14ac:dyDescent="0.2">
      <c r="A1" s="25" t="s">
        <v>0</v>
      </c>
      <c r="B1" s="96" t="s">
        <v>137</v>
      </c>
    </row>
    <row r="2" spans="1:2" x14ac:dyDescent="0.2">
      <c r="A2" s="24" t="s">
        <v>1</v>
      </c>
      <c r="B2" s="97" t="s">
        <v>23</v>
      </c>
    </row>
    <row r="3" spans="1:2" x14ac:dyDescent="0.2">
      <c r="A3" s="25" t="s">
        <v>2</v>
      </c>
      <c r="B3" s="98" t="s">
        <v>24</v>
      </c>
    </row>
    <row r="4" spans="1:2" x14ac:dyDescent="0.2">
      <c r="A4" s="24" t="s">
        <v>3</v>
      </c>
      <c r="B4" s="97" t="s">
        <v>23</v>
      </c>
    </row>
    <row r="5" spans="1:2" x14ac:dyDescent="0.2">
      <c r="A5" s="25" t="s">
        <v>4</v>
      </c>
      <c r="B5" s="98" t="s">
        <v>137</v>
      </c>
    </row>
    <row r="6" spans="1:2" x14ac:dyDescent="0.2">
      <c r="A6" s="24" t="s">
        <v>5</v>
      </c>
      <c r="B6" s="97" t="s">
        <v>27</v>
      </c>
    </row>
    <row r="7" spans="1:2" x14ac:dyDescent="0.2">
      <c r="A7" s="25" t="s">
        <v>6</v>
      </c>
      <c r="B7" s="98" t="s">
        <v>138</v>
      </c>
    </row>
    <row r="8" spans="1:2" x14ac:dyDescent="0.2">
      <c r="A8" s="24" t="s">
        <v>7</v>
      </c>
      <c r="B8" s="97" t="s">
        <v>26</v>
      </c>
    </row>
    <row r="9" spans="1:2" x14ac:dyDescent="0.2">
      <c r="A9" s="25" t="s">
        <v>8</v>
      </c>
      <c r="B9" s="98" t="s">
        <v>25</v>
      </c>
    </row>
    <row r="10" spans="1:2" x14ac:dyDescent="0.2">
      <c r="A10" s="24" t="s">
        <v>9</v>
      </c>
      <c r="B10" s="97" t="s">
        <v>139</v>
      </c>
    </row>
    <row r="11" spans="1:2" x14ac:dyDescent="0.2">
      <c r="A11" s="25" t="s">
        <v>10</v>
      </c>
      <c r="B11" s="98" t="s">
        <v>140</v>
      </c>
    </row>
    <row r="12" spans="1:2" x14ac:dyDescent="0.2">
      <c r="A12" s="24" t="s">
        <v>11</v>
      </c>
      <c r="B12" s="97" t="s">
        <v>141</v>
      </c>
    </row>
    <row r="13" spans="1:2" x14ac:dyDescent="0.2">
      <c r="A13" s="25" t="s">
        <v>12</v>
      </c>
      <c r="B13" s="98" t="s">
        <v>142</v>
      </c>
    </row>
    <row r="14" spans="1:2" x14ac:dyDescent="0.2">
      <c r="A14" s="24" t="s">
        <v>13</v>
      </c>
      <c r="B14" s="97" t="s">
        <v>140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List Report</vt:lpstr>
      <vt:lpstr>Project Information</vt:lpstr>
    </vt:vector>
  </TitlesOfParts>
  <Company>Altium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RJYRJY</dc:creator>
  <cp:lastModifiedBy>RJYRJY</cp:lastModifiedBy>
  <cp:lastPrinted>2012-02-04T13:58:31Z</cp:lastPrinted>
  <dcterms:created xsi:type="dcterms:W3CDTF">2002-11-05T15:28:02Z</dcterms:created>
  <dcterms:modified xsi:type="dcterms:W3CDTF">2021-03-22T16:23:42Z</dcterms:modified>
</cp:coreProperties>
</file>