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GE\Desktop\curriculos e trabalhos\Webdesign\projetos\magedbgt.github.io\exorcisamus\"/>
    </mc:Choice>
  </mc:AlternateContent>
  <xr:revisionPtr revIDLastSave="0" documentId="10_ncr:0_{438F5D6C-24B9-4E00-8AF7-1EFF9BA17C90}" xr6:coauthVersionLast="44" xr6:coauthVersionMax="44" xr10:uidLastSave="{00000000-0000-0000-0000-000000000000}"/>
  <bookViews>
    <workbookView xWindow="-108" yWindow="-108" windowWidth="23256" windowHeight="12576" xr2:uid="{DD3E3EEA-AEAE-4105-85CD-9B4E136675B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2" i="1" l="1"/>
  <c r="C41" i="1"/>
  <c r="C40" i="1"/>
  <c r="C39" i="1"/>
  <c r="C38" i="1"/>
  <c r="C37" i="1"/>
  <c r="C33" i="1"/>
  <c r="C32" i="1"/>
  <c r="C31" i="1"/>
  <c r="C30" i="1"/>
  <c r="C29" i="1"/>
  <c r="C28" i="1"/>
  <c r="C24" i="1"/>
  <c r="C23" i="1"/>
  <c r="C22" i="1"/>
  <c r="C21" i="1"/>
  <c r="C20" i="1"/>
  <c r="C19" i="1"/>
  <c r="C15" i="1"/>
  <c r="C14" i="1"/>
  <c r="C13" i="1"/>
  <c r="C12" i="1"/>
  <c r="C11" i="1"/>
  <c r="C10" i="1"/>
</calcChain>
</file>

<file path=xl/sharedStrings.xml><?xml version="1.0" encoding="utf-8"?>
<sst xmlns="http://schemas.openxmlformats.org/spreadsheetml/2006/main" count="67" uniqueCount="42">
  <si>
    <t>Origem da Maldição (333 MDEF)</t>
  </si>
  <si>
    <t>Atkm:</t>
  </si>
  <si>
    <t>default</t>
  </si>
  <si>
    <t>1 h motto</t>
  </si>
  <si>
    <t>1 valk drop</t>
  </si>
  <si>
    <t>2 h motto</t>
  </si>
  <si>
    <t>2 valk drop</t>
  </si>
  <si>
    <t>1 h motto + 1 valk drop</t>
  </si>
  <si>
    <t>Origem da Maldição (333 MDEF)  + 2 VESPERS</t>
  </si>
  <si>
    <t>Amdarais (Normal ou Sombrio - 40 MDEF)</t>
  </si>
  <si>
    <t>Amdarais (Normal ou Sombrio - 40 MDEF) + 2 VESPERS</t>
  </si>
  <si>
    <t>Penetração Mágica de cada H Motto:</t>
  </si>
  <si>
    <t>Bônus contra todos os tamanhos de cada Valk Drop (com Impositio lvl 5):</t>
  </si>
  <si>
    <t>Modelo da Fórmula (para compreensão):</t>
  </si>
  <si>
    <t>atkm * redução a partir da mdef * bônus da valk drop = dano</t>
  </si>
  <si>
    <t>Fórmula</t>
  </si>
  <si>
    <t>Dano Final</t>
  </si>
  <si>
    <t xml:space="preserve">1000 * 0.3079 </t>
  </si>
  <si>
    <t>1000 * 0.3457</t>
  </si>
  <si>
    <t>1000 * 0.3079 * 1.15</t>
  </si>
  <si>
    <t>1000 * 0.4003</t>
  </si>
  <si>
    <t>1000 * 0.3079 * 1.3</t>
  </si>
  <si>
    <t xml:space="preserve">1000 * 0.3457 </t>
  </si>
  <si>
    <t>1000 * 0.4860</t>
  </si>
  <si>
    <t>1000 * 0.6403</t>
  </si>
  <si>
    <t>1000 * 0.4860 * 1.15</t>
  </si>
  <si>
    <t>1000 * 1</t>
  </si>
  <si>
    <t>1000 * 0.4860 * 1.3</t>
  </si>
  <si>
    <t>1000 * 0.6403 * 1.15</t>
  </si>
  <si>
    <t>1000 * 0.7429</t>
  </si>
  <si>
    <t>1000 * 0.7819</t>
  </si>
  <si>
    <t>1000 * 0.7429 * 1.15</t>
  </si>
  <si>
    <t>1000 * 0.8259</t>
  </si>
  <si>
    <t>1000 * 0.7429 * 1.3</t>
  </si>
  <si>
    <t>1000 * 0.7819 * 1.15</t>
  </si>
  <si>
    <t>1000 * 0.8759</t>
  </si>
  <si>
    <t>1000  * 0.9334</t>
  </si>
  <si>
    <t>1000 * 0.8759 * 1.15</t>
  </si>
  <si>
    <t>1000 * 0.8759 * 1.3</t>
  </si>
  <si>
    <t>1000 * 0.9334 * 1.15</t>
  </si>
  <si>
    <t>Fórmula da redução a partir da mdef:</t>
  </si>
  <si>
    <t>(1000 + MDEF) / (1000 + (10 * MDEF))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</si>
</sst>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9" fontId="2" fillId="2" borderId="1" xfId="0" applyNumberFormat="1" applyFont="1" applyFill="1" applyBorder="1" applyAlignment="1">
      <alignment horizontal="center"/>
    </xf>
    <xf numFmtId="9" fontId="2" fillId="2" borderId="2" xfId="0" applyNumberFormat="1" applyFont="1" applyFill="1" applyBorder="1" applyAlignment="1">
      <alignment horizontal="center"/>
    </xf>
    <xf numFmtId="9" fontId="2" fillId="2" borderId="3" xfId="0" applyNumberFormat="1" applyFont="1" applyFill="1" applyBorder="1" applyAlignment="1">
      <alignment horizontal="center"/>
    </xf>
    <xf numFmtId="0" fontId="0" fillId="3" borderId="0" xfId="0" applyFill="1" applyAlignment="1">
      <alignment wrapText="1"/>
    </xf>
    <xf numFmtId="9" fontId="0" fillId="3" borderId="0" xfId="0" applyNumberFormat="1" applyFill="1"/>
    <xf numFmtId="0" fontId="0" fillId="3" borderId="0" xfId="0" applyFill="1"/>
    <xf numFmtId="2" fontId="0" fillId="3" borderId="0" xfId="0" applyNumberFormat="1" applyFill="1"/>
    <xf numFmtId="0" fontId="0" fillId="3" borderId="0" xfId="0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5" borderId="0" xfId="0" applyFill="1"/>
    <xf numFmtId="2" fontId="0" fillId="5" borderId="0" xfId="0" applyNumberFormat="1" applyFill="1"/>
    <xf numFmtId="0" fontId="0" fillId="6" borderId="0" xfId="0" applyFill="1"/>
    <xf numFmtId="2" fontId="0" fillId="6" borderId="0" xfId="0" applyNumberFormat="1" applyFill="1"/>
    <xf numFmtId="0" fontId="2" fillId="3" borderId="4" xfId="0" applyFont="1" applyFill="1" applyBorder="1"/>
    <xf numFmtId="9" fontId="0" fillId="3" borderId="1" xfId="0" applyNumberFormat="1" applyFill="1" applyBorder="1" applyAlignment="1">
      <alignment horizontal="center"/>
    </xf>
    <xf numFmtId="9" fontId="0" fillId="3" borderId="3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AA797-AF92-47A8-B322-1FD10AE7ECB4}">
  <dimension ref="A1:E43"/>
  <sheetViews>
    <sheetView showGridLines="0" tabSelected="1" workbookViewId="0">
      <selection sqref="A1:E42"/>
    </sheetView>
  </sheetViews>
  <sheetFormatPr defaultRowHeight="14.4" x14ac:dyDescent="0.3"/>
  <cols>
    <col min="1" max="1" width="41.77734375" customWidth="1"/>
    <col min="2" max="3" width="18.109375" bestFit="1" customWidth="1"/>
  </cols>
  <sheetData>
    <row r="1" spans="1:5" x14ac:dyDescent="0.3">
      <c r="A1" s="4" t="s">
        <v>1</v>
      </c>
      <c r="B1" s="6">
        <v>1000</v>
      </c>
      <c r="C1" s="6"/>
      <c r="D1" s="6"/>
      <c r="E1" s="6"/>
    </row>
    <row r="2" spans="1:5" x14ac:dyDescent="0.3">
      <c r="A2" s="4" t="s">
        <v>11</v>
      </c>
      <c r="B2" s="5">
        <v>0.2</v>
      </c>
      <c r="C2" s="6"/>
      <c r="D2" s="6"/>
      <c r="E2" s="6"/>
    </row>
    <row r="3" spans="1:5" ht="28.8" x14ac:dyDescent="0.3">
      <c r="A3" s="4" t="s">
        <v>12</v>
      </c>
      <c r="B3" s="5">
        <v>0.15</v>
      </c>
      <c r="C3" s="6"/>
      <c r="D3" s="6"/>
      <c r="E3" s="6"/>
    </row>
    <row r="4" spans="1:5" x14ac:dyDescent="0.3">
      <c r="A4" s="4" t="s">
        <v>40</v>
      </c>
      <c r="B4" s="15" t="s">
        <v>41</v>
      </c>
      <c r="C4" s="16"/>
      <c r="D4" s="6"/>
      <c r="E4" s="6"/>
    </row>
    <row r="5" spans="1:5" x14ac:dyDescent="0.3">
      <c r="A5" s="4" t="s">
        <v>13</v>
      </c>
      <c r="B5" s="1" t="s">
        <v>14</v>
      </c>
      <c r="C5" s="2"/>
      <c r="D5" s="2"/>
      <c r="E5" s="3"/>
    </row>
    <row r="6" spans="1:5" x14ac:dyDescent="0.3">
      <c r="A6" s="4"/>
      <c r="B6" s="5"/>
      <c r="C6" s="6"/>
      <c r="D6" s="6"/>
      <c r="E6" s="6"/>
    </row>
    <row r="7" spans="1:5" x14ac:dyDescent="0.3">
      <c r="A7" s="6"/>
      <c r="B7" s="6"/>
      <c r="C7" s="6"/>
      <c r="D7" s="6"/>
      <c r="E7" s="6"/>
    </row>
    <row r="8" spans="1:5" x14ac:dyDescent="0.3">
      <c r="A8" s="9" t="s">
        <v>0</v>
      </c>
      <c r="B8" s="9"/>
      <c r="C8" s="9"/>
      <c r="D8" s="6"/>
      <c r="E8" s="6"/>
    </row>
    <row r="9" spans="1:5" x14ac:dyDescent="0.3">
      <c r="A9" s="6"/>
      <c r="B9" s="14" t="s">
        <v>15</v>
      </c>
      <c r="C9" s="14" t="s">
        <v>16</v>
      </c>
      <c r="D9" s="6"/>
      <c r="E9" s="6"/>
    </row>
    <row r="10" spans="1:5" x14ac:dyDescent="0.3">
      <c r="A10" s="6" t="s">
        <v>2</v>
      </c>
      <c r="B10" s="6" t="s">
        <v>17</v>
      </c>
      <c r="C10" s="7">
        <f xml:space="preserve"> 1001 * 0.3079</f>
        <v>308.2079</v>
      </c>
      <c r="D10" s="6"/>
      <c r="E10" s="6"/>
    </row>
    <row r="11" spans="1:5" x14ac:dyDescent="0.3">
      <c r="A11" s="10" t="s">
        <v>3</v>
      </c>
      <c r="B11" s="10" t="s">
        <v>18</v>
      </c>
      <c r="C11" s="11">
        <f>1001 * 0.3457</f>
        <v>346.04570000000001</v>
      </c>
      <c r="D11" s="6"/>
      <c r="E11" s="6"/>
    </row>
    <row r="12" spans="1:5" x14ac:dyDescent="0.3">
      <c r="A12" s="10" t="s">
        <v>4</v>
      </c>
      <c r="B12" s="10" t="s">
        <v>19</v>
      </c>
      <c r="C12" s="11">
        <f>1001 * 0.3079 * 1.15</f>
        <v>354.43908499999998</v>
      </c>
      <c r="D12" s="6"/>
      <c r="E12" s="6"/>
    </row>
    <row r="13" spans="1:5" x14ac:dyDescent="0.3">
      <c r="A13" s="12" t="s">
        <v>5</v>
      </c>
      <c r="B13" s="12" t="s">
        <v>20</v>
      </c>
      <c r="C13" s="13">
        <f>1001 * 0.4003</f>
        <v>400.70029999999997</v>
      </c>
      <c r="D13" s="6"/>
      <c r="E13" s="6"/>
    </row>
    <row r="14" spans="1:5" x14ac:dyDescent="0.3">
      <c r="A14" s="12" t="s">
        <v>6</v>
      </c>
      <c r="B14" s="12" t="s">
        <v>21</v>
      </c>
      <c r="C14" s="13">
        <f>1001 * 0.3079 * 1.3</f>
        <v>400.67027000000002</v>
      </c>
      <c r="D14" s="6"/>
      <c r="E14" s="6"/>
    </row>
    <row r="15" spans="1:5" x14ac:dyDescent="0.3">
      <c r="A15" s="12" t="s">
        <v>7</v>
      </c>
      <c r="B15" s="12" t="s">
        <v>22</v>
      </c>
      <c r="C15" s="13">
        <f>1001 * 0.3457</f>
        <v>346.04570000000001</v>
      </c>
      <c r="D15" s="6"/>
      <c r="E15" s="6"/>
    </row>
    <row r="16" spans="1:5" x14ac:dyDescent="0.3">
      <c r="A16" s="6"/>
      <c r="B16" s="6"/>
      <c r="C16" s="6"/>
      <c r="D16" s="6"/>
      <c r="E16" s="6"/>
    </row>
    <row r="17" spans="1:5" x14ac:dyDescent="0.3">
      <c r="A17" s="9" t="s">
        <v>8</v>
      </c>
      <c r="B17" s="9"/>
      <c r="C17" s="9"/>
      <c r="D17" s="6"/>
      <c r="E17" s="6"/>
    </row>
    <row r="18" spans="1:5" x14ac:dyDescent="0.3">
      <c r="A18" s="8"/>
      <c r="B18" s="14" t="s">
        <v>15</v>
      </c>
      <c r="C18" s="14" t="s">
        <v>16</v>
      </c>
      <c r="D18" s="6"/>
      <c r="E18" s="6"/>
    </row>
    <row r="19" spans="1:5" x14ac:dyDescent="0.3">
      <c r="A19" s="6" t="s">
        <v>2</v>
      </c>
      <c r="B19" s="6" t="s">
        <v>23</v>
      </c>
      <c r="C19" s="7">
        <f>1001 * 0.486</f>
        <v>486.48599999999999</v>
      </c>
      <c r="D19" s="6"/>
      <c r="E19" s="6"/>
    </row>
    <row r="20" spans="1:5" x14ac:dyDescent="0.3">
      <c r="A20" s="10" t="s">
        <v>3</v>
      </c>
      <c r="B20" s="10" t="s">
        <v>24</v>
      </c>
      <c r="C20" s="11">
        <f>1001 * 0.6403</f>
        <v>640.94029999999998</v>
      </c>
      <c r="D20" s="6"/>
      <c r="E20" s="6"/>
    </row>
    <row r="21" spans="1:5" x14ac:dyDescent="0.3">
      <c r="A21" s="10" t="s">
        <v>4</v>
      </c>
      <c r="B21" s="10" t="s">
        <v>25</v>
      </c>
      <c r="C21" s="11">
        <f>1001 * 0.486 * 1.15</f>
        <v>559.45889999999997</v>
      </c>
      <c r="D21" s="6"/>
      <c r="E21" s="6"/>
    </row>
    <row r="22" spans="1:5" x14ac:dyDescent="0.3">
      <c r="A22" s="12" t="s">
        <v>5</v>
      </c>
      <c r="B22" s="12" t="s">
        <v>26</v>
      </c>
      <c r="C22" s="13">
        <f>1001 * 1</f>
        <v>1001</v>
      </c>
      <c r="D22" s="6"/>
      <c r="E22" s="6"/>
    </row>
    <row r="23" spans="1:5" x14ac:dyDescent="0.3">
      <c r="A23" s="12" t="s">
        <v>6</v>
      </c>
      <c r="B23" s="12" t="s">
        <v>27</v>
      </c>
      <c r="C23" s="13">
        <f>1001 * 0.486 * 1.3</f>
        <v>632.43179999999995</v>
      </c>
      <c r="D23" s="6"/>
      <c r="E23" s="6"/>
    </row>
    <row r="24" spans="1:5" x14ac:dyDescent="0.3">
      <c r="A24" s="12" t="s">
        <v>7</v>
      </c>
      <c r="B24" s="12" t="s">
        <v>28</v>
      </c>
      <c r="C24" s="13">
        <f>1001 * 0.6403 * 1.15</f>
        <v>737.08134499999994</v>
      </c>
      <c r="D24" s="6"/>
      <c r="E24" s="6"/>
    </row>
    <row r="25" spans="1:5" x14ac:dyDescent="0.3">
      <c r="A25" s="6"/>
      <c r="B25" s="6"/>
      <c r="C25" s="6"/>
      <c r="D25" s="6"/>
      <c r="E25" s="6"/>
    </row>
    <row r="26" spans="1:5" x14ac:dyDescent="0.3">
      <c r="A26" s="9" t="s">
        <v>9</v>
      </c>
      <c r="B26" s="9"/>
      <c r="C26" s="9"/>
      <c r="D26" s="6"/>
      <c r="E26" s="6"/>
    </row>
    <row r="27" spans="1:5" x14ac:dyDescent="0.3">
      <c r="A27" s="8"/>
      <c r="B27" s="14" t="s">
        <v>15</v>
      </c>
      <c r="C27" s="14" t="s">
        <v>16</v>
      </c>
      <c r="D27" s="6"/>
      <c r="E27" s="6"/>
    </row>
    <row r="28" spans="1:5" x14ac:dyDescent="0.3">
      <c r="A28" s="6" t="s">
        <v>2</v>
      </c>
      <c r="B28" s="6" t="s">
        <v>29</v>
      </c>
      <c r="C28" s="7">
        <f>1001 * 0.7429</f>
        <v>743.64290000000005</v>
      </c>
      <c r="D28" s="6"/>
      <c r="E28" s="6"/>
    </row>
    <row r="29" spans="1:5" x14ac:dyDescent="0.3">
      <c r="A29" s="10" t="s">
        <v>3</v>
      </c>
      <c r="B29" s="10" t="s">
        <v>30</v>
      </c>
      <c r="C29" s="11">
        <f>1001 * 0.7819</f>
        <v>782.68190000000004</v>
      </c>
      <c r="D29" s="6"/>
      <c r="E29" s="6"/>
    </row>
    <row r="30" spans="1:5" x14ac:dyDescent="0.3">
      <c r="A30" s="10" t="s">
        <v>4</v>
      </c>
      <c r="B30" s="10" t="s">
        <v>31</v>
      </c>
      <c r="C30" s="11">
        <f>1001 * 0.7429 * 1.15</f>
        <v>855.18933500000003</v>
      </c>
      <c r="D30" s="6"/>
      <c r="E30" s="6"/>
    </row>
    <row r="31" spans="1:5" x14ac:dyDescent="0.3">
      <c r="A31" s="12" t="s">
        <v>5</v>
      </c>
      <c r="B31" s="12" t="s">
        <v>32</v>
      </c>
      <c r="C31" s="13">
        <f>1001 * 0.8259</f>
        <v>826.72590000000002</v>
      </c>
      <c r="D31" s="6"/>
      <c r="E31" s="6"/>
    </row>
    <row r="32" spans="1:5" x14ac:dyDescent="0.3">
      <c r="A32" s="12" t="s">
        <v>6</v>
      </c>
      <c r="B32" s="12" t="s">
        <v>33</v>
      </c>
      <c r="C32" s="13">
        <f>1001 * 0.7429 * 1.3</f>
        <v>966.73577000000012</v>
      </c>
      <c r="D32" s="6"/>
      <c r="E32" s="6"/>
    </row>
    <row r="33" spans="1:5" x14ac:dyDescent="0.3">
      <c r="A33" s="12" t="s">
        <v>7</v>
      </c>
      <c r="B33" s="12" t="s">
        <v>34</v>
      </c>
      <c r="C33" s="13">
        <f>1001 * 0.7819 * 1.15</f>
        <v>900.08418499999993</v>
      </c>
      <c r="D33" s="6"/>
      <c r="E33" s="6"/>
    </row>
    <row r="34" spans="1:5" x14ac:dyDescent="0.3">
      <c r="A34" s="6"/>
      <c r="B34" s="6"/>
      <c r="C34" s="6"/>
      <c r="D34" s="6"/>
      <c r="E34" s="6"/>
    </row>
    <row r="35" spans="1:5" x14ac:dyDescent="0.3">
      <c r="A35" s="9" t="s">
        <v>10</v>
      </c>
      <c r="B35" s="9"/>
      <c r="C35" s="9"/>
      <c r="D35" s="6"/>
      <c r="E35" s="6"/>
    </row>
    <row r="36" spans="1:5" x14ac:dyDescent="0.3">
      <c r="A36" s="8"/>
      <c r="B36" s="14" t="s">
        <v>15</v>
      </c>
      <c r="C36" s="14" t="s">
        <v>16</v>
      </c>
      <c r="D36" s="6"/>
      <c r="E36" s="6"/>
    </row>
    <row r="37" spans="1:5" x14ac:dyDescent="0.3">
      <c r="A37" s="6" t="s">
        <v>2</v>
      </c>
      <c r="B37" s="6" t="s">
        <v>35</v>
      </c>
      <c r="C37" s="7">
        <f>1001 * 0.8759</f>
        <v>876.77589999999998</v>
      </c>
      <c r="D37" s="6"/>
      <c r="E37" s="6"/>
    </row>
    <row r="38" spans="1:5" x14ac:dyDescent="0.3">
      <c r="A38" s="10" t="s">
        <v>3</v>
      </c>
      <c r="B38" s="10" t="s">
        <v>36</v>
      </c>
      <c r="C38" s="11">
        <f>1001  * 0.9334</f>
        <v>934.33339999999998</v>
      </c>
      <c r="D38" s="6"/>
      <c r="E38" s="6"/>
    </row>
    <row r="39" spans="1:5" x14ac:dyDescent="0.3">
      <c r="A39" s="10" t="s">
        <v>4</v>
      </c>
      <c r="B39" s="10" t="s">
        <v>37</v>
      </c>
      <c r="C39" s="11">
        <f>1001 * 0.8759 * 1.15</f>
        <v>1008.2922849999999</v>
      </c>
      <c r="D39" s="6"/>
      <c r="E39" s="6"/>
    </row>
    <row r="40" spans="1:5" x14ac:dyDescent="0.3">
      <c r="A40" s="12" t="s">
        <v>5</v>
      </c>
      <c r="B40" s="12" t="s">
        <v>26</v>
      </c>
      <c r="C40" s="13">
        <f>1001 * 1</f>
        <v>1001</v>
      </c>
      <c r="D40" s="6"/>
      <c r="E40" s="6"/>
    </row>
    <row r="41" spans="1:5" x14ac:dyDescent="0.3">
      <c r="A41" s="12" t="s">
        <v>6</v>
      </c>
      <c r="B41" s="12" t="s">
        <v>38</v>
      </c>
      <c r="C41" s="13">
        <f>1001 * 0.8759 * 1.3</f>
        <v>1139.8086700000001</v>
      </c>
      <c r="D41" s="6"/>
      <c r="E41" s="6"/>
    </row>
    <row r="42" spans="1:5" x14ac:dyDescent="0.3">
      <c r="A42" s="12" t="s">
        <v>7</v>
      </c>
      <c r="B42" s="12" t="s">
        <v>39</v>
      </c>
      <c r="C42" s="13">
        <f>1001 * 0.9334 * 1.15</f>
        <v>1074.4834099999998</v>
      </c>
      <c r="D42" s="6"/>
      <c r="E42" s="6"/>
    </row>
    <row r="43" spans="1:5" x14ac:dyDescent="0.3">
      <c r="A43" s="6"/>
      <c r="B43" s="6"/>
      <c r="C43" s="6"/>
      <c r="D43" s="6"/>
      <c r="E43" s="6"/>
    </row>
  </sheetData>
  <mergeCells count="6">
    <mergeCell ref="A8:C8"/>
    <mergeCell ref="A17:C17"/>
    <mergeCell ref="A26:C26"/>
    <mergeCell ref="A35:C35"/>
    <mergeCell ref="B5:E5"/>
    <mergeCell ref="B4:C4"/>
  </mergeCells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MAGE</dc:creator>
  <cp:lastModifiedBy>MAGE</cp:lastModifiedBy>
  <dcterms:created xsi:type="dcterms:W3CDTF">2019-09-26T05:31:10Z</dcterms:created>
  <dcterms:modified xsi:type="dcterms:W3CDTF">2019-09-26T06:32:26Z</dcterms:modified>
</cp:coreProperties>
</file>