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E\Desktop\curriculos e trabalhos\Webdesign\Meu blog\outros\calc\"/>
    </mc:Choice>
  </mc:AlternateContent>
  <xr:revisionPtr revIDLastSave="0" documentId="13_ncr:1_{2D0F5145-AEB4-4984-A324-4F91F99B090A}" xr6:coauthVersionLast="43" xr6:coauthVersionMax="43" xr10:uidLastSave="{00000000-0000-0000-0000-000000000000}"/>
  <bookViews>
    <workbookView xWindow="-108" yWindow="-108" windowWidth="23256" windowHeight="12576" activeTab="7" xr2:uid="{709139A4-393A-4ADB-A955-2415E7323619}"/>
  </bookViews>
  <sheets>
    <sheet name="abissal" sheetId="1" r:id="rId1"/>
    <sheet name="+12VARA" sheetId="2" r:id="rId2"/>
    <sheet name="+8VARA" sheetId="3" r:id="rId3"/>
    <sheet name="+0VARA" sheetId="4" r:id="rId4"/>
    <sheet name="familiar" sheetId="6" r:id="rId5"/>
    <sheet name="anubis" sheetId="8" r:id="rId6"/>
    <sheet name="minerios" sheetId="7" r:id="rId7"/>
    <sheet name="roborin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9" l="1"/>
  <c r="I2" i="9"/>
  <c r="J3" i="8"/>
  <c r="J2" i="8"/>
  <c r="I3" i="7"/>
  <c r="I2" i="7"/>
  <c r="J3" i="6"/>
  <c r="J2" i="6"/>
  <c r="F2" i="4" l="1"/>
  <c r="F3" i="4"/>
  <c r="I3" i="3"/>
  <c r="I2" i="3"/>
  <c r="N9" i="2"/>
  <c r="N8" i="2"/>
  <c r="B9" i="2"/>
  <c r="A9" i="2"/>
  <c r="I3" i="1"/>
  <c r="I4" i="1"/>
  <c r="I5" i="1"/>
  <c r="I2" i="1"/>
</calcChain>
</file>

<file path=xl/sharedStrings.xml><?xml version="1.0" encoding="utf-8"?>
<sst xmlns="http://schemas.openxmlformats.org/spreadsheetml/2006/main" count="141" uniqueCount="57">
  <si>
    <t>Monstro</t>
  </si>
  <si>
    <t>Familiar</t>
  </si>
  <si>
    <t>Anubis</t>
  </si>
  <si>
    <t>Roboring</t>
  </si>
  <si>
    <t>Raça</t>
  </si>
  <si>
    <t>Elem</t>
  </si>
  <si>
    <t>Dano Calc</t>
  </si>
  <si>
    <t>Abyss Calc</t>
  </si>
  <si>
    <t>Dano</t>
  </si>
  <si>
    <t>Abyss</t>
  </si>
  <si>
    <t>--</t>
  </si>
  <si>
    <t>Demon</t>
  </si>
  <si>
    <t>Undead</t>
  </si>
  <si>
    <t>Sombrio 1</t>
  </si>
  <si>
    <t>Maldito 2</t>
  </si>
  <si>
    <t>%</t>
  </si>
  <si>
    <t>atkm</t>
  </si>
  <si>
    <t>sagrado</t>
  </si>
  <si>
    <t>magico</t>
  </si>
  <si>
    <t>skill</t>
  </si>
  <si>
    <t>prop</t>
  </si>
  <si>
    <t>race</t>
  </si>
  <si>
    <t>aparicao amaldicoada</t>
  </si>
  <si>
    <t xml:space="preserve">mdef </t>
  </si>
  <si>
    <t>dmgs</t>
  </si>
  <si>
    <t>maldito</t>
  </si>
  <si>
    <t>morto vivo</t>
  </si>
  <si>
    <t>hip1</t>
  </si>
  <si>
    <t>hip2</t>
  </si>
  <si>
    <t>30% instead 50%</t>
  </si>
  <si>
    <t>hip3</t>
  </si>
  <si>
    <t>50% race or prop only</t>
  </si>
  <si>
    <t>ingame</t>
  </si>
  <si>
    <t>min</t>
  </si>
  <si>
    <t>max</t>
  </si>
  <si>
    <t>hip4</t>
  </si>
  <si>
    <t>30% race or prop only</t>
  </si>
  <si>
    <t>skill bonus 40%</t>
  </si>
  <si>
    <t>hip5</t>
  </si>
  <si>
    <t>skill bonus 50%</t>
  </si>
  <si>
    <t>calc</t>
  </si>
  <si>
    <t>calculado</t>
  </si>
  <si>
    <t>roboring</t>
  </si>
  <si>
    <t>familiar</t>
  </si>
  <si>
    <t>sombrio 1</t>
  </si>
  <si>
    <t>bruto</t>
  </si>
  <si>
    <t>demon</t>
  </si>
  <si>
    <t>anubis</t>
  </si>
  <si>
    <t>humanoide</t>
  </si>
  <si>
    <t>maldito 2</t>
  </si>
  <si>
    <t>neutro</t>
  </si>
  <si>
    <t>n</t>
  </si>
  <si>
    <t>normal</t>
  </si>
  <si>
    <t>0% propriedade</t>
  </si>
  <si>
    <t>minerios</t>
  </si>
  <si>
    <t>undead</t>
  </si>
  <si>
    <t>terra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</si>
</sst>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quotePrefix="1"/>
    <xf numFmtId="0" fontId="3" fillId="0" borderId="0" xfId="0" applyFont="1"/>
    <xf numFmtId="1" fontId="3" fillId="0" borderId="0" xfId="0" applyNumberFormat="1" applyFont="1"/>
    <xf numFmtId="1" fontId="0" fillId="0" borderId="0" xfId="0" applyNumberFormat="1"/>
    <xf numFmtId="10" fontId="0" fillId="0" borderId="0" xfId="1" applyNumberFormat="1" applyFont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4" xfId="0" applyFill="1" applyBorder="1"/>
    <xf numFmtId="0" fontId="0" fillId="8" borderId="4" xfId="0" applyFill="1" applyBorder="1"/>
    <xf numFmtId="0" fontId="0" fillId="5" borderId="4" xfId="0" applyFill="1" applyBorder="1"/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9" borderId="6" xfId="0" applyFill="1" applyBorder="1"/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11" borderId="0" xfId="0" applyFill="1"/>
    <xf numFmtId="0" fontId="0" fillId="1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Hipóteses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'+12VARA'!$I$7</c:f>
              <c:strCache>
                <c:ptCount val="1"/>
                <c:pt idx="0">
                  <c:v>hip1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'+12VARA'!$H$8:$H$9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'+12VARA'!$I$8:$I$9</c:f>
              <c:numCache>
                <c:formatCode>General</c:formatCode>
                <c:ptCount val="2"/>
                <c:pt idx="0">
                  <c:v>70730</c:v>
                </c:pt>
                <c:pt idx="1">
                  <c:v>99580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45BD-839F-CC0C72189160}"/>
            </c:ext>
          </c:extLst>
        </c:ser>
        <c:ser>
          <c:idx val="1"/>
          <c:order val="1"/>
          <c:tx>
            <c:strRef>
              <c:f>'+12VARA'!$J$7</c:f>
              <c:strCache>
                <c:ptCount val="1"/>
                <c:pt idx="0">
                  <c:v>hip2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'+12VARA'!$H$8:$H$9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'+12VARA'!$J$8:$J$9</c:f>
              <c:numCache>
                <c:formatCode>General</c:formatCode>
                <c:ptCount val="2"/>
                <c:pt idx="0">
                  <c:v>94860</c:v>
                </c:pt>
                <c:pt idx="1">
                  <c:v>133600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45BD-839F-CC0C72189160}"/>
            </c:ext>
          </c:extLst>
        </c:ser>
        <c:ser>
          <c:idx val="2"/>
          <c:order val="2"/>
          <c:tx>
            <c:strRef>
              <c:f>'+12VARA'!$K$7</c:f>
              <c:strCache>
                <c:ptCount val="1"/>
                <c:pt idx="0">
                  <c:v>hip3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'+12VARA'!$H$8:$H$9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'+12VARA'!$K$8:$K$9</c:f>
              <c:numCache>
                <c:formatCode>General</c:formatCode>
                <c:ptCount val="2"/>
                <c:pt idx="0">
                  <c:v>84220</c:v>
                </c:pt>
                <c:pt idx="1">
                  <c:v>118580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45BD-839F-CC0C72189160}"/>
            </c:ext>
          </c:extLst>
        </c:ser>
        <c:ser>
          <c:idx val="3"/>
          <c:order val="3"/>
          <c:tx>
            <c:strRef>
              <c:f>'+12VARA'!$L$7</c:f>
              <c:strCache>
                <c:ptCount val="1"/>
                <c:pt idx="0">
                  <c:v>hip4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'+12VARA'!$H$8:$H$9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'+12VARA'!$L$8:$L$9</c:f>
              <c:numCache>
                <c:formatCode>General</c:formatCode>
                <c:ptCount val="2"/>
                <c:pt idx="0">
                  <c:v>72990</c:v>
                </c:pt>
                <c:pt idx="1">
                  <c:v>102760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45BD-839F-CC0C72189160}"/>
            </c:ext>
          </c:extLst>
        </c:ser>
        <c:ser>
          <c:idx val="4"/>
          <c:order val="4"/>
          <c:tx>
            <c:strRef>
              <c:f>'+12VARA'!$M$7</c:f>
              <c:strCache>
                <c:ptCount val="1"/>
                <c:pt idx="0">
                  <c:v>hip5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'+12VARA'!$H$8:$H$9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'+12VARA'!$M$8:$M$9</c:f>
              <c:numCache>
                <c:formatCode>General</c:formatCode>
                <c:ptCount val="2"/>
                <c:pt idx="0">
                  <c:v>75780</c:v>
                </c:pt>
                <c:pt idx="1">
                  <c:v>106700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45BD-839F-CC0C72189160}"/>
            </c:ext>
          </c:extLst>
        </c:ser>
        <c:ser>
          <c:idx val="5"/>
          <c:order val="5"/>
          <c:tx>
            <c:strRef>
              <c:f>'+12VARA'!$N$7</c:f>
              <c:strCache>
                <c:ptCount val="1"/>
                <c:pt idx="0">
                  <c:v>ingame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'+12VARA'!$H$8:$H$9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'+12VARA'!$N$8:$N$9</c:f>
              <c:numCache>
                <c:formatCode>General</c:formatCode>
                <c:ptCount val="2"/>
                <c:pt idx="0">
                  <c:v>78740</c:v>
                </c:pt>
                <c:pt idx="1">
                  <c:v>122010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45BD-839F-CC0C72189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335080"/>
        <c:axId val="411330816"/>
      </c:lineChart>
      <c:catAx>
        <c:axId val="4113350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30816"/>
        <c:crosses val="autoZero"/>
        <c:auto val="1"/>
        <c:lblAlgn val="ctr"/>
        <c:lblOffset val="100"/>
        <c:noMultiLvlLbl val="0"/>
      </c:catAx>
      <c:valAx>
        <c:axId val="411330816"/>
        <c:scaling>
          <c:orientation val="minMax"/>
          <c:max val="140000"/>
          <c:min val="680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3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cap="none" baseline="0">
                <a:effectLst/>
              </a:rPr>
              <a:t>Hipóteses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'+8VARA'!$F$1</c:f>
              <c:strCache>
                <c:ptCount val="1"/>
                <c:pt idx="0">
                  <c:v>hip1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'+8VARA'!$E$2:$E$3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'+8VARA'!$F$2:$F$3</c:f>
              <c:numCache>
                <c:formatCode>General</c:formatCode>
                <c:ptCount val="2"/>
                <c:pt idx="0">
                  <c:v>51230</c:v>
                </c:pt>
                <c:pt idx="1">
                  <c:v>65130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C1-4FF6-B8B9-4E1CE255D7A2}"/>
            </c:ext>
          </c:extLst>
        </c:ser>
        <c:ser>
          <c:idx val="1"/>
          <c:order val="1"/>
          <c:tx>
            <c:strRef>
              <c:f>'+8VARA'!$G$1</c:f>
              <c:strCache>
                <c:ptCount val="1"/>
                <c:pt idx="0">
                  <c:v>hip2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'+8VARA'!$E$2:$E$3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'+8VARA'!$G$2:$G$3</c:f>
              <c:numCache>
                <c:formatCode>General</c:formatCode>
                <c:ptCount val="2"/>
                <c:pt idx="0">
                  <c:v>54870</c:v>
                </c:pt>
                <c:pt idx="1">
                  <c:v>69810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C1-4FF6-B8B9-4E1CE255D7A2}"/>
            </c:ext>
          </c:extLst>
        </c:ser>
        <c:ser>
          <c:idx val="2"/>
          <c:order val="2"/>
          <c:tx>
            <c:strRef>
              <c:f>'+8VARA'!$H$1</c:f>
              <c:strCache>
                <c:ptCount val="1"/>
                <c:pt idx="0">
                  <c:v>hip3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'+8VARA'!$E$2:$E$3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'+8VARA'!$H$2:$H$3</c:f>
              <c:numCache>
                <c:formatCode>General</c:formatCode>
                <c:ptCount val="2"/>
                <c:pt idx="0">
                  <c:v>64740</c:v>
                </c:pt>
                <c:pt idx="1">
                  <c:v>82340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C1-4FF6-B8B9-4E1CE255D7A2}"/>
            </c:ext>
          </c:extLst>
        </c:ser>
        <c:ser>
          <c:idx val="3"/>
          <c:order val="3"/>
          <c:tx>
            <c:strRef>
              <c:f>'+8VARA'!$I$1</c:f>
              <c:strCache>
                <c:ptCount val="1"/>
                <c:pt idx="0">
                  <c:v>ingame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'+8VARA'!$E$2:$E$3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'+8VARA'!$I$2:$I$3</c:f>
              <c:numCache>
                <c:formatCode>General</c:formatCode>
                <c:ptCount val="2"/>
                <c:pt idx="0">
                  <c:v>61880</c:v>
                </c:pt>
                <c:pt idx="1">
                  <c:v>84980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C1-4FF6-B8B9-4E1CE255D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444800"/>
        <c:axId val="633445128"/>
      </c:lineChart>
      <c:catAx>
        <c:axId val="6334448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45128"/>
        <c:crosses val="autoZero"/>
        <c:auto val="1"/>
        <c:lblAlgn val="ctr"/>
        <c:lblOffset val="100"/>
        <c:noMultiLvlLbl val="0"/>
      </c:catAx>
      <c:valAx>
        <c:axId val="633445128"/>
        <c:scaling>
          <c:orientation val="minMax"/>
          <c:max val="90000"/>
          <c:min val="450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4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'+0VARA'!$I$1</c:f>
              <c:strCache>
                <c:ptCount val="1"/>
                <c:pt idx="0">
                  <c:v>calculado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'+0VARA'!$H$2:$H$3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'+0VARA'!$I$2:$I$3</c:f>
              <c:numCache>
                <c:formatCode>General</c:formatCode>
                <c:ptCount val="2"/>
                <c:pt idx="0">
                  <c:v>43090</c:v>
                </c:pt>
                <c:pt idx="1">
                  <c:v>47140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19-4B31-AD80-8AF4E49E4B41}"/>
            </c:ext>
          </c:extLst>
        </c:ser>
        <c:ser>
          <c:idx val="1"/>
          <c:order val="1"/>
          <c:tx>
            <c:strRef>
              <c:f>'+0VARA'!$J$1</c:f>
              <c:strCache>
                <c:ptCount val="1"/>
                <c:pt idx="0">
                  <c:v>ingame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'+0VARA'!$H$2:$H$3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'+0VARA'!$J$2:$J$3</c:f>
              <c:numCache>
                <c:formatCode>General</c:formatCode>
                <c:ptCount val="2"/>
                <c:pt idx="0">
                  <c:v>39270</c:v>
                </c:pt>
                <c:pt idx="1">
                  <c:v>49750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19-4B31-AD80-8AF4E49E4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456280"/>
        <c:axId val="633455952"/>
      </c:lineChart>
      <c:catAx>
        <c:axId val="6334562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55952"/>
        <c:crosses val="autoZero"/>
        <c:auto val="1"/>
        <c:lblAlgn val="ctr"/>
        <c:lblOffset val="100"/>
        <c:noMultiLvlLbl val="0"/>
      </c:catAx>
      <c:valAx>
        <c:axId val="633455952"/>
        <c:scaling>
          <c:orientation val="minMax"/>
          <c:min val="350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56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563880</xdr:colOff>
      <xdr:row>10</xdr:row>
      <xdr:rowOff>106680</xdr:rowOff>
    </xdr:from>
    <xdr:to>
      <xdr:col>14</xdr:col>
      <xdr:colOff>259080</xdr:colOff>
      <xdr:row>25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DA9AA9-9E30-45F2-A182-0B98A9DA8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5</xdr:row>
      <xdr:rowOff>121920</xdr:rowOff>
    </xdr:from>
    <xdr:to>
      <xdr:col>13</xdr:col>
      <xdr:colOff>91440</xdr:colOff>
      <xdr:row>20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9F5B11-299C-4D5E-A93E-CE6608713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350520</xdr:colOff>
      <xdr:row>5</xdr:row>
      <xdr:rowOff>121920</xdr:rowOff>
    </xdr:from>
    <xdr:to>
      <xdr:col>13</xdr:col>
      <xdr:colOff>0</xdr:colOff>
      <xdr:row>20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1F3AE8-1C01-416F-966C-3691EC17A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5F20A-19B0-496D-AC68-4B54DF3798BB}" name="Table1" displayName="Table1" ref="A10:A30" totalsRowShown="0">
  <autoFilter ref="A10:A30" xr:uid="{D3FD262E-FEBB-4069-B707-B8F8853C6D73}"/>
  <sortState xmlns:xlrd2="http://schemas.microsoft.com/office/spreadsheetml/2017/richdata2" ref="A11:A30">
    <sortCondition ref="A10:A30"/>
  </sortState>
  <tableColumns count="1">
    <tableColumn id="1" xr3:uid="{732AA57F-3141-4353-A5A2-D38225D45D08}" name="dmg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06AC44-EC1A-4AE9-95A4-A374A1ABDB71}" name="Table2" displayName="Table2" ref="A7:A29" totalsRowShown="0">
  <autoFilter ref="A7:A29" xr:uid="{1CC418FD-E90B-479B-B294-E4DC2242F95D}"/>
  <sortState xmlns:xlrd2="http://schemas.microsoft.com/office/spreadsheetml/2017/richdata2" ref="A8:A29">
    <sortCondition ref="A7:A29"/>
  </sortState>
  <tableColumns count="1">
    <tableColumn id="1" xr3:uid="{1BA74806-971B-4926-A024-30B781867A96}" name="dmg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60510F-B657-43B8-ADD0-F1E6DF370288}" name="Table3" displayName="Table3" ref="A9:A31" totalsRowShown="0">
  <autoFilter ref="A9:A31" xr:uid="{5E36D2DC-0889-44FB-A675-6D76DFCBDE37}"/>
  <sortState xmlns:xlrd2="http://schemas.microsoft.com/office/spreadsheetml/2017/richdata2" ref="A10:A31">
    <sortCondition ref="A9:A31"/>
  </sortState>
  <tableColumns count="1">
    <tableColumn id="1" xr3:uid="{D82FBC0E-676E-4E20-B4A5-C85883CDF504}" name="dm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6A0A-EF91-40E6-9A50-15BEAD8005C8}">
  <dimension ref="B1:I6"/>
  <sheetViews>
    <sheetView workbookViewId="0">
      <selection activeCell="L19" sqref="L19"/>
    </sheetView>
  </sheetViews>
  <sheetFormatPr defaultRowHeight="14.4" x14ac:dyDescent="0.3"/>
  <cols>
    <col min="3" max="3" width="7.33203125" bestFit="1" customWidth="1"/>
    <col min="4" max="4" width="9.21875" bestFit="1" customWidth="1"/>
    <col min="5" max="5" width="9" bestFit="1" customWidth="1"/>
    <col min="6" max="6" width="9.5546875" bestFit="1" customWidth="1"/>
  </cols>
  <sheetData>
    <row r="1" spans="2:9" x14ac:dyDescent="0.3"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15</v>
      </c>
    </row>
    <row r="2" spans="2:9" x14ac:dyDescent="0.3">
      <c r="B2" s="2" t="s">
        <v>1</v>
      </c>
      <c r="C2" s="3" t="s">
        <v>10</v>
      </c>
      <c r="D2" t="s">
        <v>13</v>
      </c>
      <c r="E2" s="5">
        <v>8850</v>
      </c>
      <c r="F2" s="5">
        <v>12390</v>
      </c>
      <c r="G2" s="6">
        <v>8840</v>
      </c>
      <c r="H2" s="6">
        <v>12360</v>
      </c>
      <c r="I2" s="7">
        <f>H2/G2-1</f>
        <v>0.3981900452488687</v>
      </c>
    </row>
    <row r="3" spans="2:9" x14ac:dyDescent="0.3">
      <c r="B3" s="2" t="s">
        <v>54</v>
      </c>
      <c r="C3" t="s">
        <v>12</v>
      </c>
      <c r="D3" s="3" t="s">
        <v>10</v>
      </c>
      <c r="E3" s="4">
        <v>5920</v>
      </c>
      <c r="F3" s="4">
        <v>8880</v>
      </c>
      <c r="G3" s="6">
        <v>5890</v>
      </c>
      <c r="H3" s="6">
        <v>8250</v>
      </c>
      <c r="I3" s="7">
        <f t="shared" ref="I3:I5" si="0">H3/G3-1</f>
        <v>0.40067911714770799</v>
      </c>
    </row>
    <row r="4" spans="2:9" x14ac:dyDescent="0.3">
      <c r="B4" s="2" t="s">
        <v>2</v>
      </c>
      <c r="C4" s="3" t="s">
        <v>10</v>
      </c>
      <c r="D4" t="s">
        <v>14</v>
      </c>
      <c r="E4" s="4">
        <v>9170</v>
      </c>
      <c r="F4" s="4">
        <v>12830</v>
      </c>
      <c r="G4" s="6">
        <v>9070</v>
      </c>
      <c r="H4" s="6">
        <v>12710</v>
      </c>
      <c r="I4" s="7">
        <f t="shared" si="0"/>
        <v>0.40132304299889743</v>
      </c>
    </row>
    <row r="5" spans="2:9" x14ac:dyDescent="0.3">
      <c r="B5" s="2" t="s">
        <v>3</v>
      </c>
      <c r="C5" t="s">
        <v>11</v>
      </c>
      <c r="D5" s="3" t="s">
        <v>10</v>
      </c>
      <c r="E5" s="4">
        <v>4950</v>
      </c>
      <c r="F5" s="4">
        <v>6930</v>
      </c>
      <c r="G5" s="6">
        <v>4900</v>
      </c>
      <c r="H5" s="6">
        <v>6870</v>
      </c>
      <c r="I5" s="7">
        <f t="shared" si="0"/>
        <v>0.40204081632653055</v>
      </c>
    </row>
    <row r="6" spans="2:9" x14ac:dyDescent="0.3">
      <c r="I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015C-1C1B-427A-A978-042B83DAD596}">
  <dimension ref="A1:R30"/>
  <sheetViews>
    <sheetView showGridLines="0" zoomScale="85" zoomScaleNormal="85" workbookViewId="0">
      <selection activeCell="P31" sqref="A1:P31"/>
    </sheetView>
  </sheetViews>
  <sheetFormatPr defaultRowHeight="14.4" x14ac:dyDescent="0.3"/>
  <cols>
    <col min="9" max="9" width="8.88671875" customWidth="1"/>
  </cols>
  <sheetData>
    <row r="1" spans="1:18" x14ac:dyDescent="0.3">
      <c r="A1" t="s">
        <v>16</v>
      </c>
      <c r="B1">
        <v>563</v>
      </c>
      <c r="D1" t="s">
        <v>22</v>
      </c>
    </row>
    <row r="2" spans="1:18" x14ac:dyDescent="0.3">
      <c r="A2" t="s">
        <v>17</v>
      </c>
      <c r="B2">
        <v>10</v>
      </c>
      <c r="D2" t="s">
        <v>25</v>
      </c>
      <c r="E2" t="s">
        <v>26</v>
      </c>
    </row>
    <row r="3" spans="1:18" x14ac:dyDescent="0.3">
      <c r="A3" t="s">
        <v>18</v>
      </c>
      <c r="B3">
        <v>10</v>
      </c>
      <c r="D3" t="s">
        <v>23</v>
      </c>
      <c r="E3">
        <v>53</v>
      </c>
    </row>
    <row r="4" spans="1:18" x14ac:dyDescent="0.3">
      <c r="A4" t="s">
        <v>19</v>
      </c>
      <c r="B4">
        <v>150</v>
      </c>
    </row>
    <row r="5" spans="1:18" x14ac:dyDescent="0.3">
      <c r="A5" t="s">
        <v>20</v>
      </c>
      <c r="B5">
        <v>50</v>
      </c>
    </row>
    <row r="6" spans="1:18" x14ac:dyDescent="0.3">
      <c r="A6" t="s">
        <v>21</v>
      </c>
      <c r="B6">
        <v>50</v>
      </c>
    </row>
    <row r="7" spans="1:18" x14ac:dyDescent="0.3">
      <c r="D7" s="11" t="s">
        <v>27</v>
      </c>
      <c r="E7" s="16" t="s">
        <v>37</v>
      </c>
      <c r="F7" s="16"/>
      <c r="I7" s="11" t="s">
        <v>27</v>
      </c>
      <c r="J7" s="12" t="s">
        <v>28</v>
      </c>
      <c r="K7" s="13" t="s">
        <v>30</v>
      </c>
      <c r="L7" s="9" t="s">
        <v>35</v>
      </c>
      <c r="M7" s="14" t="s">
        <v>38</v>
      </c>
      <c r="N7" s="8" t="s">
        <v>32</v>
      </c>
    </row>
    <row r="8" spans="1:18" x14ac:dyDescent="0.3">
      <c r="D8" s="12" t="s">
        <v>28</v>
      </c>
      <c r="E8" s="17" t="s">
        <v>29</v>
      </c>
      <c r="F8" s="17"/>
      <c r="H8" t="s">
        <v>33</v>
      </c>
      <c r="I8" s="11">
        <v>70730</v>
      </c>
      <c r="J8" s="12">
        <v>94860</v>
      </c>
      <c r="K8" s="13">
        <v>84220</v>
      </c>
      <c r="L8" s="9">
        <v>72990</v>
      </c>
      <c r="M8" s="14">
        <v>75780</v>
      </c>
      <c r="N8" s="8">
        <f>MIN(Table1[dmgs])</f>
        <v>78740</v>
      </c>
      <c r="P8" s="10"/>
      <c r="Q8" s="10"/>
      <c r="R8" s="10"/>
    </row>
    <row r="9" spans="1:18" x14ac:dyDescent="0.3">
      <c r="A9">
        <f>MAX(Table1[dmgs])</f>
        <v>122010</v>
      </c>
      <c r="B9">
        <f>MIN(Table1[dmgs])</f>
        <v>78740</v>
      </c>
      <c r="D9" s="13" t="s">
        <v>30</v>
      </c>
      <c r="E9" s="18" t="s">
        <v>31</v>
      </c>
      <c r="F9" s="18"/>
      <c r="H9" t="s">
        <v>34</v>
      </c>
      <c r="I9" s="11">
        <v>99580</v>
      </c>
      <c r="J9" s="12">
        <v>133600</v>
      </c>
      <c r="K9" s="13">
        <v>118580</v>
      </c>
      <c r="L9" s="9">
        <v>102760</v>
      </c>
      <c r="M9" s="14">
        <v>106700</v>
      </c>
      <c r="N9" s="8">
        <f>MAX(Table1[dmgs])</f>
        <v>122010</v>
      </c>
    </row>
    <row r="10" spans="1:18" x14ac:dyDescent="0.3">
      <c r="A10" t="s">
        <v>24</v>
      </c>
      <c r="D10" s="9" t="s">
        <v>35</v>
      </c>
      <c r="E10" s="19" t="s">
        <v>36</v>
      </c>
      <c r="F10" s="19"/>
    </row>
    <row r="11" spans="1:18" x14ac:dyDescent="0.3">
      <c r="A11">
        <v>78740</v>
      </c>
      <c r="D11" s="14" t="s">
        <v>38</v>
      </c>
      <c r="E11" s="20" t="s">
        <v>39</v>
      </c>
      <c r="F11" s="20"/>
    </row>
    <row r="12" spans="1:18" x14ac:dyDescent="0.3">
      <c r="A12">
        <v>84070</v>
      </c>
      <c r="D12" s="10"/>
      <c r="E12" s="10"/>
      <c r="F12" s="10"/>
    </row>
    <row r="13" spans="1:18" x14ac:dyDescent="0.3">
      <c r="A13">
        <v>87050</v>
      </c>
      <c r="D13" s="10"/>
      <c r="E13" s="10"/>
      <c r="F13" s="10"/>
    </row>
    <row r="14" spans="1:18" x14ac:dyDescent="0.3">
      <c r="A14">
        <v>89220</v>
      </c>
    </row>
    <row r="15" spans="1:18" x14ac:dyDescent="0.3">
      <c r="A15">
        <v>90030</v>
      </c>
    </row>
    <row r="16" spans="1:18" x14ac:dyDescent="0.3">
      <c r="A16">
        <v>90300</v>
      </c>
    </row>
    <row r="17" spans="1:1" x14ac:dyDescent="0.3">
      <c r="A17">
        <v>96080</v>
      </c>
    </row>
    <row r="18" spans="1:1" x14ac:dyDescent="0.3">
      <c r="A18">
        <v>96800</v>
      </c>
    </row>
    <row r="19" spans="1:1" x14ac:dyDescent="0.3">
      <c r="A19">
        <v>96890</v>
      </c>
    </row>
    <row r="20" spans="1:1" x14ac:dyDescent="0.3">
      <c r="A20">
        <v>99880</v>
      </c>
    </row>
    <row r="21" spans="1:1" x14ac:dyDescent="0.3">
      <c r="A21">
        <v>99880</v>
      </c>
    </row>
    <row r="22" spans="1:1" x14ac:dyDescent="0.3">
      <c r="A22">
        <v>100420</v>
      </c>
    </row>
    <row r="23" spans="1:1" x14ac:dyDescent="0.3">
      <c r="A23">
        <v>103580</v>
      </c>
    </row>
    <row r="24" spans="1:1" x14ac:dyDescent="0.3">
      <c r="A24">
        <v>104940</v>
      </c>
    </row>
    <row r="25" spans="1:1" x14ac:dyDescent="0.3">
      <c r="A25">
        <v>106560</v>
      </c>
    </row>
    <row r="26" spans="1:1" x14ac:dyDescent="0.3">
      <c r="A26">
        <v>110440</v>
      </c>
    </row>
    <row r="27" spans="1:1" x14ac:dyDescent="0.3">
      <c r="A27">
        <v>112070</v>
      </c>
    </row>
    <row r="28" spans="1:1" x14ac:dyDescent="0.3">
      <c r="A28">
        <v>118480</v>
      </c>
    </row>
    <row r="29" spans="1:1" x14ac:dyDescent="0.3">
      <c r="A29">
        <v>118750</v>
      </c>
    </row>
    <row r="30" spans="1:1" x14ac:dyDescent="0.3">
      <c r="A30">
        <v>122010</v>
      </c>
    </row>
  </sheetData>
  <mergeCells count="5">
    <mergeCell ref="E7:F7"/>
    <mergeCell ref="E8:F8"/>
    <mergeCell ref="E9:F9"/>
    <mergeCell ref="E10:F10"/>
    <mergeCell ref="E11:F1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EA4F-70AB-434F-8764-111CA8F6D48E}">
  <dimension ref="A1:J29"/>
  <sheetViews>
    <sheetView showGridLines="0" zoomScale="85" zoomScaleNormal="85" workbookViewId="0">
      <selection activeCell="N29" sqref="A1:N29"/>
    </sheetView>
  </sheetViews>
  <sheetFormatPr defaultRowHeight="14.4" x14ac:dyDescent="0.3"/>
  <cols>
    <col min="3" max="3" width="12.21875" customWidth="1"/>
  </cols>
  <sheetData>
    <row r="1" spans="1:10" x14ac:dyDescent="0.3">
      <c r="A1" s="21" t="s">
        <v>27</v>
      </c>
      <c r="B1" s="22" t="s">
        <v>37</v>
      </c>
      <c r="C1" s="23"/>
      <c r="F1" s="11" t="s">
        <v>27</v>
      </c>
      <c r="G1" s="12" t="s">
        <v>28</v>
      </c>
      <c r="H1" s="13" t="s">
        <v>30</v>
      </c>
      <c r="I1" s="9" t="s">
        <v>32</v>
      </c>
      <c r="J1" s="14"/>
    </row>
    <row r="2" spans="1:10" x14ac:dyDescent="0.3">
      <c r="A2" s="24" t="s">
        <v>28</v>
      </c>
      <c r="B2" s="32" t="s">
        <v>39</v>
      </c>
      <c r="C2" s="33"/>
      <c r="E2" s="36" t="s">
        <v>33</v>
      </c>
      <c r="F2" s="11">
        <v>51230</v>
      </c>
      <c r="G2" s="12">
        <v>54870</v>
      </c>
      <c r="H2" s="13">
        <v>64740</v>
      </c>
      <c r="I2" s="9">
        <f>MIN(Table2[dmgs])</f>
        <v>61880</v>
      </c>
      <c r="J2" s="14"/>
    </row>
    <row r="3" spans="1:10" x14ac:dyDescent="0.3">
      <c r="A3" s="25" t="s">
        <v>30</v>
      </c>
      <c r="B3" s="34" t="s">
        <v>36</v>
      </c>
      <c r="C3" s="35"/>
      <c r="E3" s="37" t="s">
        <v>34</v>
      </c>
      <c r="F3" s="11">
        <v>65130</v>
      </c>
      <c r="G3" s="12">
        <v>69810</v>
      </c>
      <c r="H3" s="13">
        <v>82340</v>
      </c>
      <c r="I3" s="9">
        <f>MAX(Table2[dmgs])</f>
        <v>84980</v>
      </c>
      <c r="J3" s="14"/>
    </row>
    <row r="4" spans="1:10" x14ac:dyDescent="0.3">
      <c r="A4" s="26"/>
      <c r="B4" s="27"/>
      <c r="C4" s="28"/>
    </row>
    <row r="5" spans="1:10" ht="15" thickBot="1" x14ac:dyDescent="0.35">
      <c r="A5" s="29"/>
      <c r="B5" s="30"/>
      <c r="C5" s="31"/>
    </row>
    <row r="7" spans="1:10" x14ac:dyDescent="0.3">
      <c r="A7" t="s">
        <v>24</v>
      </c>
      <c r="C7" t="s">
        <v>16</v>
      </c>
      <c r="D7">
        <v>535</v>
      </c>
    </row>
    <row r="8" spans="1:10" x14ac:dyDescent="0.3">
      <c r="A8">
        <v>61880</v>
      </c>
      <c r="C8" t="s">
        <v>17</v>
      </c>
      <c r="D8">
        <v>10</v>
      </c>
    </row>
    <row r="9" spans="1:10" x14ac:dyDescent="0.3">
      <c r="A9">
        <v>64040</v>
      </c>
      <c r="C9" t="s">
        <v>18</v>
      </c>
      <c r="D9">
        <v>10</v>
      </c>
    </row>
    <row r="10" spans="1:10" x14ac:dyDescent="0.3">
      <c r="A10">
        <v>65200</v>
      </c>
      <c r="C10" t="s">
        <v>19</v>
      </c>
      <c r="D10">
        <v>130</v>
      </c>
    </row>
    <row r="11" spans="1:10" x14ac:dyDescent="0.3">
      <c r="A11">
        <v>66530</v>
      </c>
      <c r="C11" t="s">
        <v>20</v>
      </c>
      <c r="D11">
        <v>30</v>
      </c>
    </row>
    <row r="12" spans="1:10" x14ac:dyDescent="0.3">
      <c r="A12">
        <v>67040</v>
      </c>
      <c r="C12" t="s">
        <v>21</v>
      </c>
      <c r="D12">
        <v>30</v>
      </c>
    </row>
    <row r="13" spans="1:10" x14ac:dyDescent="0.3">
      <c r="A13">
        <v>68780</v>
      </c>
    </row>
    <row r="14" spans="1:10" x14ac:dyDescent="0.3">
      <c r="A14">
        <v>70780</v>
      </c>
    </row>
    <row r="15" spans="1:10" x14ac:dyDescent="0.3">
      <c r="A15">
        <v>71350</v>
      </c>
    </row>
    <row r="16" spans="1:10" x14ac:dyDescent="0.3">
      <c r="A16">
        <v>71610</v>
      </c>
    </row>
    <row r="17" spans="1:1" x14ac:dyDescent="0.3">
      <c r="A17">
        <v>73020</v>
      </c>
    </row>
    <row r="18" spans="1:1" x14ac:dyDescent="0.3">
      <c r="A18">
        <v>73850</v>
      </c>
    </row>
    <row r="19" spans="1:1" x14ac:dyDescent="0.3">
      <c r="A19">
        <v>76510</v>
      </c>
    </row>
    <row r="20" spans="1:1" x14ac:dyDescent="0.3">
      <c r="A20">
        <v>77090</v>
      </c>
    </row>
    <row r="21" spans="1:1" x14ac:dyDescent="0.3">
      <c r="A21">
        <v>77340</v>
      </c>
    </row>
    <row r="22" spans="1:1" x14ac:dyDescent="0.3">
      <c r="A22">
        <v>77670</v>
      </c>
    </row>
    <row r="23" spans="1:1" x14ac:dyDescent="0.3">
      <c r="A23">
        <v>78170</v>
      </c>
    </row>
    <row r="24" spans="1:1" x14ac:dyDescent="0.3">
      <c r="A24">
        <v>78500</v>
      </c>
    </row>
    <row r="25" spans="1:1" x14ac:dyDescent="0.3">
      <c r="A25">
        <v>79750</v>
      </c>
    </row>
    <row r="26" spans="1:1" x14ac:dyDescent="0.3">
      <c r="A26">
        <v>81080</v>
      </c>
    </row>
    <row r="27" spans="1:1" x14ac:dyDescent="0.3">
      <c r="A27">
        <v>81080</v>
      </c>
    </row>
    <row r="28" spans="1:1" x14ac:dyDescent="0.3">
      <c r="A28">
        <v>83490</v>
      </c>
    </row>
    <row r="29" spans="1:1" x14ac:dyDescent="0.3">
      <c r="A29">
        <v>84980</v>
      </c>
    </row>
  </sheetData>
  <mergeCells count="5">
    <mergeCell ref="B1:C1"/>
    <mergeCell ref="B4:C4"/>
    <mergeCell ref="B5:C5"/>
    <mergeCell ref="B2:C2"/>
    <mergeCell ref="B3:C3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982F-0B75-4AD5-AA70-35EF1063A3AC}">
  <dimension ref="A1:L31"/>
  <sheetViews>
    <sheetView showGridLines="0" zoomScale="85" zoomScaleNormal="85" workbookViewId="0">
      <selection activeCell="M31" sqref="A1:M31"/>
    </sheetView>
  </sheetViews>
  <sheetFormatPr defaultRowHeight="14.4" x14ac:dyDescent="0.3"/>
  <cols>
    <col min="5" max="6" width="9.5546875" bestFit="1" customWidth="1"/>
  </cols>
  <sheetData>
    <row r="1" spans="1:12" x14ac:dyDescent="0.3">
      <c r="A1" t="s">
        <v>16</v>
      </c>
      <c r="B1">
        <v>449</v>
      </c>
      <c r="E1" t="s">
        <v>40</v>
      </c>
      <c r="F1" t="s">
        <v>32</v>
      </c>
      <c r="I1" s="11" t="s">
        <v>41</v>
      </c>
      <c r="J1" s="12" t="s">
        <v>32</v>
      </c>
      <c r="K1" s="13"/>
      <c r="L1" s="9"/>
    </row>
    <row r="2" spans="1:12" x14ac:dyDescent="0.3">
      <c r="A2" t="s">
        <v>17</v>
      </c>
      <c r="B2">
        <v>10</v>
      </c>
      <c r="D2" t="s">
        <v>33</v>
      </c>
      <c r="E2" s="6">
        <v>43090</v>
      </c>
      <c r="F2" s="6">
        <f>MIN(Table3[dmgs])</f>
        <v>39270</v>
      </c>
      <c r="H2" t="s">
        <v>33</v>
      </c>
      <c r="I2" s="11">
        <v>43090</v>
      </c>
      <c r="J2" s="12">
        <v>39270</v>
      </c>
      <c r="K2" s="13"/>
      <c r="L2" s="9"/>
    </row>
    <row r="3" spans="1:12" x14ac:dyDescent="0.3">
      <c r="A3" t="s">
        <v>18</v>
      </c>
      <c r="B3">
        <v>10</v>
      </c>
      <c r="D3" t="s">
        <v>34</v>
      </c>
      <c r="E3" s="6">
        <v>47140</v>
      </c>
      <c r="F3" s="6">
        <f>MAX(Table3[dmgs])</f>
        <v>49750</v>
      </c>
      <c r="H3" t="s">
        <v>34</v>
      </c>
      <c r="I3" s="11">
        <v>47140</v>
      </c>
      <c r="J3" s="12">
        <v>49750</v>
      </c>
      <c r="K3" s="13"/>
      <c r="L3" s="9"/>
    </row>
    <row r="4" spans="1:12" x14ac:dyDescent="0.3">
      <c r="A4" t="s">
        <v>19</v>
      </c>
      <c r="B4">
        <v>130</v>
      </c>
    </row>
    <row r="5" spans="1:12" x14ac:dyDescent="0.3">
      <c r="A5" t="s">
        <v>20</v>
      </c>
      <c r="B5">
        <v>0</v>
      </c>
    </row>
    <row r="6" spans="1:12" x14ac:dyDescent="0.3">
      <c r="A6" t="s">
        <v>21</v>
      </c>
      <c r="B6">
        <v>0</v>
      </c>
    </row>
    <row r="9" spans="1:12" x14ac:dyDescent="0.3">
      <c r="A9" t="s">
        <v>24</v>
      </c>
    </row>
    <row r="10" spans="1:12" x14ac:dyDescent="0.3">
      <c r="A10">
        <v>39270</v>
      </c>
    </row>
    <row r="11" spans="1:12" x14ac:dyDescent="0.3">
      <c r="A11">
        <v>40030</v>
      </c>
    </row>
    <row r="12" spans="1:12" x14ac:dyDescent="0.3">
      <c r="A12">
        <v>40360</v>
      </c>
    </row>
    <row r="13" spans="1:12" x14ac:dyDescent="0.3">
      <c r="A13">
        <v>40770</v>
      </c>
    </row>
    <row r="14" spans="1:12" x14ac:dyDescent="0.3">
      <c r="A14">
        <v>41860</v>
      </c>
    </row>
    <row r="15" spans="1:12" x14ac:dyDescent="0.3">
      <c r="A15">
        <v>42770</v>
      </c>
    </row>
    <row r="16" spans="1:12" x14ac:dyDescent="0.3">
      <c r="A16">
        <v>42850</v>
      </c>
    </row>
    <row r="17" spans="1:1" x14ac:dyDescent="0.3">
      <c r="A17">
        <v>43180</v>
      </c>
    </row>
    <row r="18" spans="1:1" x14ac:dyDescent="0.3">
      <c r="A18">
        <v>44350</v>
      </c>
    </row>
    <row r="19" spans="1:1" x14ac:dyDescent="0.3">
      <c r="A19">
        <v>44680</v>
      </c>
    </row>
    <row r="20" spans="1:1" x14ac:dyDescent="0.3">
      <c r="A20">
        <v>45020</v>
      </c>
    </row>
    <row r="21" spans="1:1" x14ac:dyDescent="0.3">
      <c r="A21">
        <v>45260</v>
      </c>
    </row>
    <row r="22" spans="1:1" x14ac:dyDescent="0.3">
      <c r="A22">
        <v>45510</v>
      </c>
    </row>
    <row r="23" spans="1:1" x14ac:dyDescent="0.3">
      <c r="A23">
        <v>46590</v>
      </c>
    </row>
    <row r="24" spans="1:1" x14ac:dyDescent="0.3">
      <c r="A24">
        <v>47590</v>
      </c>
    </row>
    <row r="25" spans="1:1" x14ac:dyDescent="0.3">
      <c r="A25">
        <v>47670</v>
      </c>
    </row>
    <row r="26" spans="1:1" x14ac:dyDescent="0.3">
      <c r="A26">
        <v>47670</v>
      </c>
    </row>
    <row r="27" spans="1:1" x14ac:dyDescent="0.3">
      <c r="A27">
        <v>47760</v>
      </c>
    </row>
    <row r="28" spans="1:1" x14ac:dyDescent="0.3">
      <c r="A28">
        <v>48090</v>
      </c>
    </row>
    <row r="29" spans="1:1" x14ac:dyDescent="0.3">
      <c r="A29">
        <v>48420</v>
      </c>
    </row>
    <row r="30" spans="1:1" x14ac:dyDescent="0.3">
      <c r="A30">
        <v>49580</v>
      </c>
    </row>
    <row r="31" spans="1:1" x14ac:dyDescent="0.3">
      <c r="A31">
        <v>49750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B1E3-5455-40ED-9F42-2C4FECE6B4ED}">
  <dimension ref="A1:J15"/>
  <sheetViews>
    <sheetView showGridLines="0" workbookViewId="0">
      <selection activeCell="K16" sqref="A1:K16"/>
    </sheetView>
  </sheetViews>
  <sheetFormatPr defaultRowHeight="14.4" x14ac:dyDescent="0.3"/>
  <cols>
    <col min="9" max="9" width="13.88671875" bestFit="1" customWidth="1"/>
  </cols>
  <sheetData>
    <row r="1" spans="1:10" x14ac:dyDescent="0.3">
      <c r="A1" s="14" t="s">
        <v>16</v>
      </c>
      <c r="B1" s="14">
        <v>573</v>
      </c>
      <c r="D1" s="8" t="s">
        <v>43</v>
      </c>
      <c r="E1" s="8"/>
      <c r="H1" s="11" t="s">
        <v>52</v>
      </c>
      <c r="I1" s="12" t="s">
        <v>53</v>
      </c>
      <c r="J1" s="8" t="s">
        <v>32</v>
      </c>
    </row>
    <row r="2" spans="1:10" x14ac:dyDescent="0.3">
      <c r="A2" s="14" t="s">
        <v>17</v>
      </c>
      <c r="B2" s="14">
        <v>10</v>
      </c>
      <c r="D2" s="8" t="s">
        <v>44</v>
      </c>
      <c r="E2" s="8" t="s">
        <v>45</v>
      </c>
      <c r="G2" t="s">
        <v>33</v>
      </c>
      <c r="H2" s="11">
        <v>74680</v>
      </c>
      <c r="I2" s="12">
        <v>49790</v>
      </c>
      <c r="J2" s="8">
        <f>MIN(A10:D15)</f>
        <v>50690</v>
      </c>
    </row>
    <row r="3" spans="1:10" x14ac:dyDescent="0.3">
      <c r="A3" s="14" t="s">
        <v>18</v>
      </c>
      <c r="B3" s="14">
        <v>10</v>
      </c>
      <c r="D3" s="8" t="s">
        <v>23</v>
      </c>
      <c r="E3" s="8">
        <v>5</v>
      </c>
      <c r="G3" t="s">
        <v>34</v>
      </c>
      <c r="H3" s="11">
        <v>104530</v>
      </c>
      <c r="I3" s="12">
        <v>69680</v>
      </c>
      <c r="J3" s="8">
        <f>MAX(A10:D15)</f>
        <v>68590</v>
      </c>
    </row>
    <row r="4" spans="1:10" x14ac:dyDescent="0.3">
      <c r="A4" s="14" t="s">
        <v>19</v>
      </c>
      <c r="B4" s="14">
        <v>150</v>
      </c>
    </row>
    <row r="5" spans="1:10" x14ac:dyDescent="0.3">
      <c r="A5" s="14" t="s">
        <v>20</v>
      </c>
      <c r="B5" s="14">
        <v>50</v>
      </c>
    </row>
    <row r="6" spans="1:10" x14ac:dyDescent="0.3">
      <c r="A6" s="14" t="s">
        <v>21</v>
      </c>
      <c r="B6" s="14">
        <v>50</v>
      </c>
    </row>
    <row r="10" spans="1:10" x14ac:dyDescent="0.3">
      <c r="A10" s="15">
        <v>65300</v>
      </c>
      <c r="B10" s="15">
        <v>52180</v>
      </c>
      <c r="C10" s="15">
        <v>61920</v>
      </c>
      <c r="D10" s="15">
        <v>56580</v>
      </c>
    </row>
    <row r="11" spans="1:10" x14ac:dyDescent="0.3">
      <c r="A11" s="15">
        <v>58390</v>
      </c>
      <c r="B11" s="15">
        <v>62310</v>
      </c>
      <c r="C11" s="15">
        <v>50690</v>
      </c>
      <c r="D11" s="15">
        <v>52890</v>
      </c>
    </row>
    <row r="12" spans="1:10" x14ac:dyDescent="0.3">
      <c r="A12" s="15">
        <v>68590</v>
      </c>
      <c r="B12" s="15">
        <v>57450</v>
      </c>
      <c r="C12" s="15">
        <v>57360</v>
      </c>
      <c r="D12" s="15">
        <v>66000</v>
      </c>
    </row>
    <row r="13" spans="1:10" x14ac:dyDescent="0.3">
      <c r="A13" s="15">
        <v>51630</v>
      </c>
      <c r="B13" s="15">
        <v>67500</v>
      </c>
      <c r="C13" s="15">
        <v>60980</v>
      </c>
      <c r="D13" s="15">
        <v>58230</v>
      </c>
    </row>
    <row r="14" spans="1:10" x14ac:dyDescent="0.3">
      <c r="A14" s="15">
        <v>57130</v>
      </c>
      <c r="B14" s="15">
        <v>64820</v>
      </c>
      <c r="C14" s="15">
        <v>54460</v>
      </c>
      <c r="D14" s="15">
        <v>61130</v>
      </c>
    </row>
    <row r="15" spans="1:10" x14ac:dyDescent="0.3">
      <c r="A15" s="15">
        <v>54380</v>
      </c>
      <c r="B15" s="15">
        <v>56270</v>
      </c>
      <c r="C15" s="15">
        <v>55560</v>
      </c>
      <c r="D15" s="15">
        <v>62700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9BD9-7910-4492-8B5F-49E2ADC520F1}">
  <dimension ref="A1:J15"/>
  <sheetViews>
    <sheetView showGridLines="0" workbookViewId="0">
      <selection activeCell="K17" sqref="A1:K17"/>
    </sheetView>
  </sheetViews>
  <sheetFormatPr defaultRowHeight="14.4" x14ac:dyDescent="0.3"/>
  <cols>
    <col min="9" max="9" width="13.88671875" bestFit="1" customWidth="1"/>
  </cols>
  <sheetData>
    <row r="1" spans="1:10" x14ac:dyDescent="0.3">
      <c r="A1" s="14" t="s">
        <v>16</v>
      </c>
      <c r="B1" s="14">
        <v>573</v>
      </c>
      <c r="D1" s="8" t="s">
        <v>47</v>
      </c>
      <c r="E1" s="8"/>
      <c r="H1" s="11" t="s">
        <v>52</v>
      </c>
      <c r="I1" s="12" t="s">
        <v>53</v>
      </c>
      <c r="J1" s="8" t="s">
        <v>32</v>
      </c>
    </row>
    <row r="2" spans="1:10" x14ac:dyDescent="0.3">
      <c r="A2" s="14" t="s">
        <v>17</v>
      </c>
      <c r="B2" s="14">
        <v>10</v>
      </c>
      <c r="D2" s="8" t="s">
        <v>49</v>
      </c>
      <c r="E2" s="8" t="s">
        <v>48</v>
      </c>
      <c r="G2" t="s">
        <v>33</v>
      </c>
      <c r="H2" s="11">
        <v>77360</v>
      </c>
      <c r="I2" s="12">
        <v>51570</v>
      </c>
      <c r="J2" s="8">
        <f>MIN(A10:D15)</f>
        <v>50320</v>
      </c>
    </row>
    <row r="3" spans="1:10" x14ac:dyDescent="0.3">
      <c r="A3" s="14" t="s">
        <v>18</v>
      </c>
      <c r="B3" s="14">
        <v>10</v>
      </c>
      <c r="D3" s="8" t="s">
        <v>23</v>
      </c>
      <c r="E3" s="8">
        <v>48</v>
      </c>
      <c r="G3" t="s">
        <v>34</v>
      </c>
      <c r="H3" s="11">
        <v>108270</v>
      </c>
      <c r="I3" s="12">
        <v>72170</v>
      </c>
      <c r="J3" s="8">
        <f>MAX(A10:D15)</f>
        <v>70730</v>
      </c>
    </row>
    <row r="4" spans="1:10" x14ac:dyDescent="0.3">
      <c r="A4" s="14" t="s">
        <v>19</v>
      </c>
      <c r="B4" s="14">
        <v>150</v>
      </c>
    </row>
    <row r="5" spans="1:10" x14ac:dyDescent="0.3">
      <c r="A5" s="14" t="s">
        <v>20</v>
      </c>
      <c r="B5" s="14">
        <v>50</v>
      </c>
    </row>
    <row r="6" spans="1:10" x14ac:dyDescent="0.3">
      <c r="A6" s="14" t="s">
        <v>21</v>
      </c>
      <c r="B6" s="14">
        <v>50</v>
      </c>
    </row>
    <row r="10" spans="1:10" x14ac:dyDescent="0.3">
      <c r="A10" s="15">
        <v>70730</v>
      </c>
      <c r="B10" s="15">
        <v>55850</v>
      </c>
      <c r="C10" s="15">
        <v>58050</v>
      </c>
      <c r="D10" s="15">
        <v>56500</v>
      </c>
    </row>
    <row r="11" spans="1:10" x14ac:dyDescent="0.3">
      <c r="A11" s="15">
        <v>57880</v>
      </c>
      <c r="B11" s="15">
        <v>68050</v>
      </c>
      <c r="C11" s="15">
        <v>62520</v>
      </c>
      <c r="D11" s="15">
        <v>55600</v>
      </c>
    </row>
    <row r="12" spans="1:10" x14ac:dyDescent="0.3">
      <c r="A12" s="15">
        <v>50320</v>
      </c>
      <c r="B12" s="15">
        <v>53410</v>
      </c>
      <c r="C12" s="15">
        <v>60730</v>
      </c>
      <c r="D12" s="15">
        <v>69840</v>
      </c>
    </row>
    <row r="13" spans="1:10" x14ac:dyDescent="0.3">
      <c r="A13" s="15">
        <v>70730</v>
      </c>
      <c r="B13" s="15">
        <v>53980</v>
      </c>
      <c r="C13" s="15">
        <v>55600</v>
      </c>
      <c r="D13" s="15">
        <v>58780</v>
      </c>
    </row>
    <row r="14" spans="1:10" x14ac:dyDescent="0.3">
      <c r="A14" s="15">
        <v>59350</v>
      </c>
      <c r="B14" s="15">
        <v>54550</v>
      </c>
      <c r="C14" s="15">
        <v>59180</v>
      </c>
      <c r="D14" s="15">
        <v>56580</v>
      </c>
    </row>
    <row r="15" spans="1:10" x14ac:dyDescent="0.3">
      <c r="A15" s="15">
        <v>58210</v>
      </c>
      <c r="B15" s="15">
        <v>58530</v>
      </c>
      <c r="C15" s="15">
        <v>58530</v>
      </c>
      <c r="D15" s="15">
        <v>63090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A26B-EB46-40AB-8BFC-AEEAEE9C94B2}">
  <dimension ref="A1:I15"/>
  <sheetViews>
    <sheetView showGridLines="0" workbookViewId="0">
      <selection activeCell="K18" sqref="A1:K18"/>
    </sheetView>
  </sheetViews>
  <sheetFormatPr defaultRowHeight="14.4" x14ac:dyDescent="0.3"/>
  <sheetData>
    <row r="1" spans="1:9" x14ac:dyDescent="0.3">
      <c r="A1" s="14" t="s">
        <v>16</v>
      </c>
      <c r="B1" s="14">
        <v>573</v>
      </c>
      <c r="D1" s="8" t="s">
        <v>54</v>
      </c>
      <c r="E1" s="8"/>
      <c r="H1" s="11" t="s">
        <v>51</v>
      </c>
      <c r="I1" s="8" t="s">
        <v>32</v>
      </c>
    </row>
    <row r="2" spans="1:9" x14ac:dyDescent="0.3">
      <c r="A2" s="14" t="s">
        <v>17</v>
      </c>
      <c r="B2" s="14">
        <v>10</v>
      </c>
      <c r="D2" s="8" t="s">
        <v>55</v>
      </c>
      <c r="E2" s="8" t="s">
        <v>56</v>
      </c>
      <c r="G2" t="s">
        <v>33</v>
      </c>
      <c r="H2" s="11">
        <v>44200</v>
      </c>
      <c r="I2" s="8">
        <f>MIN(A10:D15)</f>
        <v>44810</v>
      </c>
    </row>
    <row r="3" spans="1:9" x14ac:dyDescent="0.3">
      <c r="A3" s="14" t="s">
        <v>18</v>
      </c>
      <c r="B3" s="14">
        <v>10</v>
      </c>
      <c r="D3" s="8" t="s">
        <v>23</v>
      </c>
      <c r="E3" s="8">
        <v>48</v>
      </c>
      <c r="G3" t="s">
        <v>34</v>
      </c>
      <c r="H3" s="11">
        <v>61870</v>
      </c>
      <c r="I3" s="8">
        <f>MAX(A10:D15)</f>
        <v>62420</v>
      </c>
    </row>
    <row r="4" spans="1:9" x14ac:dyDescent="0.3">
      <c r="A4" s="14" t="s">
        <v>19</v>
      </c>
      <c r="B4" s="14">
        <v>150</v>
      </c>
    </row>
    <row r="5" spans="1:9" x14ac:dyDescent="0.3">
      <c r="A5" s="14" t="s">
        <v>20</v>
      </c>
      <c r="B5" s="14">
        <v>50</v>
      </c>
    </row>
    <row r="6" spans="1:9" x14ac:dyDescent="0.3">
      <c r="A6" s="14" t="s">
        <v>21</v>
      </c>
      <c r="B6" s="14">
        <v>50</v>
      </c>
    </row>
    <row r="10" spans="1:9" x14ac:dyDescent="0.3">
      <c r="A10" s="15">
        <v>53450</v>
      </c>
      <c r="B10" s="15">
        <v>59490</v>
      </c>
      <c r="C10" s="15">
        <v>58470</v>
      </c>
      <c r="D10" s="15">
        <v>56840</v>
      </c>
    </row>
    <row r="11" spans="1:9" x14ac:dyDescent="0.3">
      <c r="A11" s="15">
        <v>45970</v>
      </c>
      <c r="B11" s="15">
        <v>52610</v>
      </c>
      <c r="C11" s="15">
        <v>52800</v>
      </c>
      <c r="D11" s="15">
        <v>46800</v>
      </c>
    </row>
    <row r="12" spans="1:9" x14ac:dyDescent="0.3">
      <c r="A12" s="15">
        <v>62420</v>
      </c>
      <c r="B12" s="15">
        <v>51640</v>
      </c>
      <c r="C12" s="15">
        <v>54190</v>
      </c>
      <c r="D12" s="15">
        <v>54750</v>
      </c>
    </row>
    <row r="13" spans="1:9" x14ac:dyDescent="0.3">
      <c r="A13" s="15">
        <v>52380</v>
      </c>
      <c r="B13" s="15">
        <v>54470</v>
      </c>
      <c r="C13" s="15">
        <v>52470</v>
      </c>
      <c r="D13" s="15">
        <v>50800</v>
      </c>
    </row>
    <row r="14" spans="1:9" x14ac:dyDescent="0.3">
      <c r="A14" s="15">
        <v>59440</v>
      </c>
      <c r="B14" s="15">
        <v>55310</v>
      </c>
      <c r="C14" s="15">
        <v>60000</v>
      </c>
      <c r="D14" s="15">
        <v>44810</v>
      </c>
    </row>
    <row r="15" spans="1:9" x14ac:dyDescent="0.3">
      <c r="A15" s="15">
        <v>58930</v>
      </c>
      <c r="B15" s="15">
        <v>51780</v>
      </c>
      <c r="C15" s="15">
        <v>52610</v>
      </c>
      <c r="D15" s="15">
        <v>55310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BB5C-194A-4BA0-935F-C4566554E449}">
  <dimension ref="A1:I15"/>
  <sheetViews>
    <sheetView showGridLines="0" tabSelected="1" workbookViewId="0">
      <selection sqref="A1:K16"/>
    </sheetView>
  </sheetViews>
  <sheetFormatPr defaultRowHeight="14.4" x14ac:dyDescent="0.3"/>
  <sheetData>
    <row r="1" spans="1:9" x14ac:dyDescent="0.3">
      <c r="A1" s="14" t="s">
        <v>16</v>
      </c>
      <c r="B1" s="14">
        <v>573</v>
      </c>
      <c r="D1" s="8" t="s">
        <v>42</v>
      </c>
      <c r="E1" s="8"/>
      <c r="H1" s="11" t="s">
        <v>51</v>
      </c>
      <c r="I1" s="8" t="s">
        <v>32</v>
      </c>
    </row>
    <row r="2" spans="1:9" x14ac:dyDescent="0.3">
      <c r="A2" s="14" t="s">
        <v>17</v>
      </c>
      <c r="B2" s="14">
        <v>10</v>
      </c>
      <c r="D2" s="8" t="s">
        <v>50</v>
      </c>
      <c r="E2" s="8" t="s">
        <v>46</v>
      </c>
      <c r="G2" t="s">
        <v>33</v>
      </c>
      <c r="H2" s="11">
        <v>41800</v>
      </c>
      <c r="I2" s="8">
        <f>MIN(A10:D15)</f>
        <v>42110</v>
      </c>
    </row>
    <row r="3" spans="1:9" x14ac:dyDescent="0.3">
      <c r="A3" s="14" t="s">
        <v>18</v>
      </c>
      <c r="B3" s="14">
        <v>10</v>
      </c>
      <c r="D3" s="8" t="s">
        <v>23</v>
      </c>
      <c r="E3" s="8">
        <v>58</v>
      </c>
      <c r="G3" t="s">
        <v>34</v>
      </c>
      <c r="H3" s="11">
        <v>58510</v>
      </c>
      <c r="I3" s="8">
        <f>MAX(A10:D15)</f>
        <v>60080</v>
      </c>
    </row>
    <row r="4" spans="1:9" x14ac:dyDescent="0.3">
      <c r="A4" s="14" t="s">
        <v>19</v>
      </c>
      <c r="B4" s="14">
        <v>150</v>
      </c>
    </row>
    <row r="5" spans="1:9" x14ac:dyDescent="0.3">
      <c r="A5" s="14" t="s">
        <v>20</v>
      </c>
      <c r="B5" s="14">
        <v>50</v>
      </c>
    </row>
    <row r="6" spans="1:9" x14ac:dyDescent="0.3">
      <c r="A6" s="14" t="s">
        <v>21</v>
      </c>
      <c r="B6" s="14">
        <v>50</v>
      </c>
    </row>
    <row r="10" spans="1:9" x14ac:dyDescent="0.3">
      <c r="A10" s="15">
        <v>56650</v>
      </c>
      <c r="B10" s="15">
        <v>60080</v>
      </c>
      <c r="C10" s="15">
        <v>50100</v>
      </c>
      <c r="D10" s="15">
        <v>44830</v>
      </c>
    </row>
    <row r="11" spans="1:9" x14ac:dyDescent="0.3">
      <c r="A11" s="15">
        <v>55290</v>
      </c>
      <c r="B11" s="15">
        <v>56920</v>
      </c>
      <c r="C11" s="15">
        <v>59330</v>
      </c>
      <c r="D11" s="15">
        <v>44480</v>
      </c>
    </row>
    <row r="12" spans="1:9" x14ac:dyDescent="0.3">
      <c r="A12" s="15">
        <v>54020</v>
      </c>
      <c r="B12" s="15">
        <v>52830</v>
      </c>
      <c r="C12" s="15">
        <v>51820</v>
      </c>
      <c r="D12" s="15">
        <v>53180</v>
      </c>
    </row>
    <row r="13" spans="1:9" x14ac:dyDescent="0.3">
      <c r="A13" s="15">
        <v>51330</v>
      </c>
      <c r="B13" s="15">
        <v>42110</v>
      </c>
      <c r="C13" s="15">
        <v>42550</v>
      </c>
      <c r="D13" s="15">
        <v>52080</v>
      </c>
    </row>
    <row r="14" spans="1:9" x14ac:dyDescent="0.3">
      <c r="A14" s="15">
        <v>58370</v>
      </c>
      <c r="B14" s="15">
        <v>52700</v>
      </c>
      <c r="C14" s="15">
        <v>44960</v>
      </c>
      <c r="D14" s="15">
        <v>45360</v>
      </c>
    </row>
    <row r="15" spans="1:9" x14ac:dyDescent="0.3">
      <c r="A15" s="15">
        <v>51560</v>
      </c>
      <c r="B15" s="15">
        <v>45230</v>
      </c>
      <c r="C15" s="15">
        <v>47690</v>
      </c>
      <c r="D15" s="15">
        <v>54630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abissal</vt:lpstr>
      <vt:lpstr>+12VARA</vt:lpstr>
      <vt:lpstr>+8VARA</vt:lpstr>
      <vt:lpstr>+0VARA</vt:lpstr>
      <vt:lpstr>familiar</vt:lpstr>
      <vt:lpstr>anubis</vt:lpstr>
      <vt:lpstr>minerios</vt:lpstr>
      <vt:lpstr>roboring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</dc:creator>
  <cp:lastModifiedBy>MAGE</cp:lastModifiedBy>
  <dcterms:created xsi:type="dcterms:W3CDTF">2019-05-04T11:20:00Z</dcterms:created>
  <dcterms:modified xsi:type="dcterms:W3CDTF">2019-05-15T23:14:22Z</dcterms:modified>
</cp:coreProperties>
</file>