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rkel\Desktop\MASTER\UNI\1ERO\1erCuatri\MIS\balance-board-MIS\results\"/>
    </mc:Choice>
  </mc:AlternateContent>
  <xr:revisionPtr revIDLastSave="0" documentId="13_ncr:1_{04846D2B-264C-49A9-8C0F-8244E7FA560C}" xr6:coauthVersionLast="47" xr6:coauthVersionMax="47" xr10:uidLastSave="{00000000-0000-0000-0000-000000000000}"/>
  <bookViews>
    <workbookView xWindow="-98" yWindow="-98" windowWidth="24196" windowHeight="14476" firstSheet="4" activeTab="8" xr2:uid="{97259384-2BBF-4D57-881E-7FB654B40133}"/>
  </bookViews>
  <sheets>
    <sheet name="General" sheetId="6" r:id="rId1"/>
    <sheet name="Results" sheetId="2" r:id="rId2"/>
    <sheet name="NoFeedback" sheetId="1" r:id="rId3"/>
    <sheet name="Haptic" sheetId="3" r:id="rId4"/>
    <sheet name="Auditory" sheetId="4" r:id="rId5"/>
    <sheet name="Both" sheetId="5" r:id="rId6"/>
    <sheet name="Participants" sheetId="28" r:id="rId7"/>
    <sheet name="combined" sheetId="8" r:id="rId8"/>
    <sheet name="Position based" sheetId="29" r:id="rId9"/>
    <sheet name="Position results" sheetId="30" r:id="rId10"/>
  </sheets>
  <definedNames>
    <definedName name="_xlchart.v1.0" hidden="1">Auditory!$F$3:$F$146</definedName>
    <definedName name="_xlchart.v1.1" hidden="1">Both!$F$3:$F$146</definedName>
    <definedName name="_xlchart.v1.10" hidden="1">General!$B$14</definedName>
    <definedName name="_xlchart.v1.11" hidden="1">General!$B$2</definedName>
    <definedName name="_xlchart.v1.12" hidden="1">General!$B$20</definedName>
    <definedName name="_xlchart.v1.13" hidden="1">General!$B$8</definedName>
    <definedName name="_xlchart.v1.14" hidden="1">Haptic!$G$3:$G$146</definedName>
    <definedName name="_xlchart.v1.15" hidden="1">NoFeedback!$G$4:$G$147</definedName>
    <definedName name="_xlchart.v1.16" hidden="1">NoFeedback!$D$4:$E$147</definedName>
    <definedName name="_xlchart.v1.17" hidden="1">NoFeedback!$F$4:$F$147</definedName>
    <definedName name="_xlchart.v1.18" hidden="1">NoFeedback!$D$4:$D$147</definedName>
    <definedName name="_xlchart.v1.19" hidden="1">NoFeedback!$G$4:$G$147</definedName>
    <definedName name="_xlchart.v1.2" hidden="1">General!$B$14</definedName>
    <definedName name="_xlchart.v1.20" hidden="1">Haptic!$D$3:$D$146</definedName>
    <definedName name="_xlchart.v1.21" hidden="1">Haptic!$F$3:$F$146</definedName>
    <definedName name="_xlchart.v1.22" hidden="1">Haptic!$D$3:$D$146</definedName>
    <definedName name="_xlchart.v1.23" hidden="1">Haptic!$G$3:$G$146</definedName>
    <definedName name="_xlchart.v1.24" hidden="1">Auditory!$D$3:$D$146</definedName>
    <definedName name="_xlchart.v1.25" hidden="1">Auditory!$F$3:$F$146</definedName>
    <definedName name="_xlchart.v1.26" hidden="1">Auditory!$D$3:$D$146</definedName>
    <definedName name="_xlchart.v1.27" hidden="1">Auditory!$G$3:$G$146</definedName>
    <definedName name="_xlchart.v1.28" hidden="1">Both!$D$3:$D$146</definedName>
    <definedName name="_xlchart.v1.29" hidden="1">Both!$F$3:$F$146</definedName>
    <definedName name="_xlchart.v1.3" hidden="1">General!$B$2</definedName>
    <definedName name="_xlchart.v1.30" hidden="1">Both!$D$3:$D$146</definedName>
    <definedName name="_xlchart.v1.31" hidden="1">Both!$G$3:$G$146</definedName>
    <definedName name="_xlchart.v1.4" hidden="1">General!$B$20</definedName>
    <definedName name="_xlchart.v1.5" hidden="1">General!$B$8</definedName>
    <definedName name="_xlchart.v1.6" hidden="1">Haptic!$F$3:$F$146</definedName>
    <definedName name="_xlchart.v1.7" hidden="1">NoFeedback!$F$4:$F$147</definedName>
    <definedName name="_xlchart.v1.8" hidden="1">Auditory!$G$3:$G$146</definedName>
    <definedName name="_xlchart.v1.9" hidden="1">Both!$G$3:$G$146</definedName>
    <definedName name="DatosExternos_1" localSheetId="7" hidden="1">combined!$B$3:$G$39</definedName>
    <definedName name="DatosExternos_1" localSheetId="1" hidden="1">'Results'!$A$1:$F$577</definedName>
    <definedName name="DatosExternos_10" localSheetId="7" hidden="1">combined!$I$81:$N$117</definedName>
    <definedName name="DatosExternos_11" localSheetId="7" hidden="1">combined!$P$81:$U$117</definedName>
    <definedName name="DatosExternos_12" localSheetId="7" hidden="1">combined!$W$81:$AB$117</definedName>
    <definedName name="DatosExternos_13" localSheetId="7" hidden="1">combined!$B$120:$G$156</definedName>
    <definedName name="DatosExternos_14" localSheetId="7" hidden="1">combined!$I$120:$N$156</definedName>
    <definedName name="DatosExternos_15" localSheetId="7" hidden="1">combined!$P$120:$U$156</definedName>
    <definedName name="DatosExternos_16" localSheetId="7" hidden="1">combined!$W$120:$AB$156</definedName>
    <definedName name="DatosExternos_2" localSheetId="7" hidden="1">combined!$I$3:$N$39</definedName>
    <definedName name="DatosExternos_3" localSheetId="7" hidden="1">combined!$P$3:$U$39</definedName>
    <definedName name="DatosExternos_4" localSheetId="7" hidden="1">combined!$W$3:$AB$39</definedName>
    <definedName name="DatosExternos_5" localSheetId="7" hidden="1">combined!$B$42:$G$78</definedName>
    <definedName name="DatosExternos_6" localSheetId="7" hidden="1">combined!$I$42:$O$78</definedName>
    <definedName name="DatosExternos_7" localSheetId="7" hidden="1">combined!$P$42:$U$78</definedName>
    <definedName name="DatosExternos_8" localSheetId="7" hidden="1">combined!$W$42:$AB$78</definedName>
    <definedName name="DatosExternos_9" localSheetId="7" hidden="1">combined!$B$81:$G$117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9" l="1"/>
  <c r="E6" i="29"/>
  <c r="H5" i="29"/>
  <c r="E5" i="29"/>
  <c r="H4" i="29"/>
  <c r="E4" i="29"/>
  <c r="G6" i="29"/>
  <c r="D6" i="29"/>
  <c r="G5" i="29"/>
  <c r="D5" i="29"/>
  <c r="G4" i="29"/>
  <c r="D4" i="29"/>
  <c r="F6" i="29"/>
  <c r="C6" i="29"/>
  <c r="F5" i="29"/>
  <c r="C5" i="29"/>
  <c r="F4" i="29"/>
  <c r="C4" i="29"/>
  <c r="D10" i="28"/>
  <c r="D5" i="28"/>
  <c r="D19" i="28"/>
  <c r="D12" i="28"/>
  <c r="D18" i="28"/>
  <c r="D4" i="28"/>
  <c r="D13" i="28"/>
  <c r="D15" i="28"/>
  <c r="D8" i="28"/>
  <c r="D17" i="28"/>
  <c r="D7" i="28"/>
  <c r="D14" i="28"/>
  <c r="D16" i="28"/>
  <c r="D11" i="28"/>
  <c r="D9" i="28"/>
  <c r="D6" i="28"/>
  <c r="C10" i="28"/>
  <c r="C5" i="28"/>
  <c r="C19" i="28"/>
  <c r="C12" i="28"/>
  <c r="C18" i="28"/>
  <c r="C4" i="28"/>
  <c r="C13" i="28"/>
  <c r="C15" i="28"/>
  <c r="C8" i="28"/>
  <c r="C17" i="28"/>
  <c r="C7" i="28"/>
  <c r="C14" i="28"/>
  <c r="C16" i="28"/>
  <c r="C11" i="28"/>
  <c r="C6" i="28"/>
  <c r="C9" i="28"/>
  <c r="G40" i="8"/>
  <c r="AB157" i="8"/>
  <c r="AA157" i="8"/>
  <c r="U157" i="8"/>
  <c r="T157" i="8"/>
  <c r="N157" i="8"/>
  <c r="M157" i="8"/>
  <c r="G157" i="8"/>
  <c r="F157" i="8"/>
  <c r="AB118" i="8"/>
  <c r="AA118" i="8"/>
  <c r="U118" i="8"/>
  <c r="T118" i="8"/>
  <c r="N118" i="8"/>
  <c r="M118" i="8"/>
  <c r="G118" i="8"/>
  <c r="F118" i="8"/>
  <c r="AB79" i="8"/>
  <c r="AA79" i="8"/>
  <c r="U79" i="8"/>
  <c r="T79" i="8"/>
  <c r="N79" i="8"/>
  <c r="M79" i="8"/>
  <c r="G79" i="8"/>
  <c r="F79" i="8"/>
  <c r="AB40" i="8"/>
  <c r="AA40" i="8"/>
  <c r="U40" i="8"/>
  <c r="T40" i="8"/>
  <c r="M40" i="8"/>
  <c r="N40" i="8"/>
  <c r="F40" i="8"/>
  <c r="M6" i="5"/>
  <c r="N6" i="5" s="1"/>
  <c r="G22" i="6" s="1"/>
  <c r="M10" i="5"/>
  <c r="N10" i="5" s="1"/>
  <c r="G24" i="6" s="1"/>
  <c r="M10" i="4"/>
  <c r="N10" i="4" s="1"/>
  <c r="G18" i="6" s="1"/>
  <c r="M6" i="4"/>
  <c r="F16" i="6" s="1"/>
  <c r="M10" i="3"/>
  <c r="F12" i="6" s="1"/>
  <c r="M6" i="3"/>
  <c r="F10" i="6" s="1"/>
  <c r="M6" i="1"/>
  <c r="F4" i="6" s="1"/>
  <c r="M10" i="1"/>
  <c r="F6" i="6" s="1"/>
  <c r="L10" i="5"/>
  <c r="E24" i="6" s="1"/>
  <c r="L6" i="5"/>
  <c r="E22" i="6" s="1"/>
  <c r="L10" i="4"/>
  <c r="E18" i="6" s="1"/>
  <c r="L6" i="4"/>
  <c r="E16" i="6" s="1"/>
  <c r="L10" i="3"/>
  <c r="E12" i="6" s="1"/>
  <c r="L6" i="3"/>
  <c r="E10" i="6" s="1"/>
  <c r="L6" i="1"/>
  <c r="E4" i="6" s="1"/>
  <c r="L10" i="1"/>
  <c r="E6" i="6" s="1"/>
  <c r="K6" i="1"/>
  <c r="D4" i="6" s="1"/>
  <c r="K10" i="1"/>
  <c r="D6" i="6" s="1"/>
  <c r="K10" i="3"/>
  <c r="D12" i="6" s="1"/>
  <c r="K10" i="4"/>
  <c r="D18" i="6" s="1"/>
  <c r="K10" i="5"/>
  <c r="D24" i="6" s="1"/>
  <c r="K6" i="5"/>
  <c r="D22" i="6" s="1"/>
  <c r="K6" i="4"/>
  <c r="D16" i="6" s="1"/>
  <c r="K6" i="3"/>
  <c r="D10" i="6" s="1"/>
  <c r="F18" i="6" l="1"/>
  <c r="F22" i="6"/>
  <c r="N10" i="1"/>
  <c r="G6" i="6" s="1"/>
  <c r="N6" i="1"/>
  <c r="G4" i="6" s="1"/>
  <c r="N6" i="3"/>
  <c r="G10" i="6" s="1"/>
  <c r="N10" i="3"/>
  <c r="G12" i="6" s="1"/>
  <c r="N6" i="4"/>
  <c r="G16" i="6" s="1"/>
  <c r="F2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9263-9AFF-4720-A785-E21D923DA6A7}" keepAlive="1" name="Consulta - 02-02---15-16-33-3 01" description="Conexión a la consulta '02-02---15-16-33-3 01' en el libro." type="5" refreshedVersion="0" background="1">
    <dbPr connection="Provider=Microsoft.Mashup.OleDb.1;Data Source=$Workbook$;Location=&quot;02-02---15-16-33-3 01&quot;;Extended Properties=&quot;&quot;" command="SELECT * FROM [02-02---15-16-33-3 01]"/>
  </connection>
  <connection id="2" xr16:uid="{9E4DC885-BD47-4204-B6E3-0850D2B48AD3}" keepAlive="1" name="Consulta - combined" description="Conexión a la consulta 'combined' en el libro." type="5" refreshedVersion="8" background="1" saveData="1">
    <dbPr connection="Provider=Microsoft.Mashup.OleDb.1;Data Source=$Workbook$;Location=combined;Extended Properties=&quot;&quot;" command="SELECT * FROM [combined]"/>
  </connection>
  <connection id="3" xr16:uid="{0B15D190-21A7-4FCC-B59F-26A46D89D137}" keepAlive="1" name="Consulta - combined (10)" description="Conexión a la consulta 'combined (10)' en el libro." type="5" refreshedVersion="8" background="1" saveData="1">
    <dbPr connection="Provider=Microsoft.Mashup.OleDb.1;Data Source=$Workbook$;Location=&quot;combined (10)&quot;;Extended Properties=&quot;&quot;" command="SELECT * FROM [combined (10)]"/>
  </connection>
  <connection id="4" xr16:uid="{5E204E37-4B71-4DEC-99C8-B94FEC6235A6}" keepAlive="1" name="Consulta - combined (11)" description="Conexión a la consulta 'combined (11)' en el libro." type="5" refreshedVersion="0" background="1">
    <dbPr connection="Provider=Microsoft.Mashup.OleDb.1;Data Source=$Workbook$;Location=&quot;combined (11)&quot;;Extended Properties=&quot;&quot;" command="SELECT * FROM [combined (11)]"/>
  </connection>
  <connection id="5" xr16:uid="{B14408C5-A31A-40B3-BD2E-BDF658212C48}" keepAlive="1" name="Consulta - combined (12)" description="Conexión a la consulta 'combined (12)' en el libro." type="5" refreshedVersion="8" background="1" saveData="1">
    <dbPr connection="Provider=Microsoft.Mashup.OleDb.1;Data Source=$Workbook$;Location=&quot;combined (12)&quot;;Extended Properties=&quot;&quot;" command="SELECT * FROM [combined (12)]"/>
  </connection>
  <connection id="6" xr16:uid="{09C1967F-A813-412E-97F8-D1CB5929CA03}" keepAlive="1" name="Consulta - combined (13)" description="Conexión a la consulta 'combined (13)' en el libro." type="5" refreshedVersion="0" background="1">
    <dbPr connection="Provider=Microsoft.Mashup.OleDb.1;Data Source=$Workbook$;Location=&quot;combined (13)&quot;;Extended Properties=&quot;&quot;" command="SELECT * FROM [combined (13)]"/>
  </connection>
  <connection id="7" xr16:uid="{796E77CE-2EBE-4DC3-B441-A2B3E94BFD82}" keepAlive="1" name="Consulta - combined (14)" description="Conexión a la consulta 'combined (14)' en el libro." type="5" refreshedVersion="8" background="1" saveData="1">
    <dbPr connection="Provider=Microsoft.Mashup.OleDb.1;Data Source=$Workbook$;Location=&quot;combined (14)&quot;;Extended Properties=&quot;&quot;" command="SELECT * FROM [combined (14)]"/>
  </connection>
  <connection id="8" xr16:uid="{2E16401F-FD69-4BAC-8311-CFD03D01375B}" keepAlive="1" name="Consulta - combined (15)" description="Conexión a la consulta 'combined (15)' en el libro." type="5" refreshedVersion="0" background="1">
    <dbPr connection="Provider=Microsoft.Mashup.OleDb.1;Data Source=$Workbook$;Location=&quot;combined (15)&quot;;Extended Properties=&quot;&quot;" command="SELECT * FROM [combined (15)]"/>
  </connection>
  <connection id="9" xr16:uid="{2368CE81-9981-4DFF-8909-DF29DD527149}" keepAlive="1" name="Consulta - combined (16)" description="Conexión a la consulta 'combined (16)' en el libro." type="5" refreshedVersion="8" background="1" saveData="1">
    <dbPr connection="Provider=Microsoft.Mashup.OleDb.1;Data Source=$Workbook$;Location=&quot;combined (16)&quot;;Extended Properties=&quot;&quot;" command="SELECT * FROM [combined (16)]"/>
  </connection>
  <connection id="10" xr16:uid="{3174A5C6-64D6-4294-B5D2-445057504A78}" keepAlive="1" name="Consulta - combined (17)" description="Conexión a la consulta 'combined (17)' en el libro." type="5" refreshedVersion="0" background="1">
    <dbPr connection="Provider=Microsoft.Mashup.OleDb.1;Data Source=$Workbook$;Location=&quot;combined (17)&quot;;Extended Properties=&quot;&quot;" command="SELECT * FROM [combined (17)]"/>
  </connection>
  <connection id="11" xr16:uid="{D06CDF4F-F59E-44D4-ADE6-E8CE21FC2E65}" keepAlive="1" name="Consulta - combined (18)" description="Conexión a la consulta 'combined (18)' en el libro." type="5" refreshedVersion="8" background="1" saveData="1">
    <dbPr connection="Provider=Microsoft.Mashup.OleDb.1;Data Source=$Workbook$;Location=&quot;combined (18)&quot;;Extended Properties=&quot;&quot;" command="SELECT * FROM [combined (18)]"/>
  </connection>
  <connection id="12" xr16:uid="{B7381986-E46E-4CB6-922B-BED382328631}" keepAlive="1" name="Consulta - combined (19)" description="Conexión a la consulta 'combined (19)' en el libro." type="5" refreshedVersion="0" background="1">
    <dbPr connection="Provider=Microsoft.Mashup.OleDb.1;Data Source=$Workbook$;Location=&quot;combined (19)&quot;;Extended Properties=&quot;&quot;" command="SELECT * FROM [combined (19)]"/>
  </connection>
  <connection id="13" xr16:uid="{3F69B1C3-A009-4FCB-B74C-C820B0912EED}" keepAlive="1" name="Consulta - combined (2)" description="Conexión a la consulta 'combined (2)' en el libro." type="5" refreshedVersion="0" background="1">
    <dbPr connection="Provider=Microsoft.Mashup.OleDb.1;Data Source=$Workbook$;Location=&quot;combined (2)&quot;;Extended Properties=&quot;&quot;" command="SELECT * FROM [combined (2)]"/>
  </connection>
  <connection id="14" xr16:uid="{F3162A03-5184-4F18-86BC-E1214CDC2E42}" keepAlive="1" name="Consulta - combined (20)" description="Conexión a la consulta 'combined (20)' en el libro." type="5" refreshedVersion="8" background="1" saveData="1">
    <dbPr connection="Provider=Microsoft.Mashup.OleDb.1;Data Source=$Workbook$;Location=&quot;combined (20)&quot;;Extended Properties=&quot;&quot;" command="SELECT * FROM [combined (20)]"/>
  </connection>
  <connection id="15" xr16:uid="{A25D269B-0C5E-4C25-B627-65740C46A301}" keepAlive="1" name="Consulta - combined (21)" description="Conexión a la consulta 'combined (21)' en el libro." type="5" refreshedVersion="0" background="1">
    <dbPr connection="Provider=Microsoft.Mashup.OleDb.1;Data Source=$Workbook$;Location=&quot;combined (21)&quot;;Extended Properties=&quot;&quot;" command="SELECT * FROM [combined (21)]"/>
  </connection>
  <connection id="16" xr16:uid="{E78C44D8-8DBD-4199-8EE5-7A15C214D4BA}" keepAlive="1" name="Consulta - combined (22)" description="Conexión a la consulta 'combined (22)' en el libro." type="5" refreshedVersion="8" background="1" saveData="1">
    <dbPr connection="Provider=Microsoft.Mashup.OleDb.1;Data Source=$Workbook$;Location=&quot;combined (22)&quot;;Extended Properties=&quot;&quot;" command="SELECT * FROM [combined (22)]"/>
  </connection>
  <connection id="17" xr16:uid="{A1080BEB-1F82-46A5-9AA0-6EA5DE7D951A}" keepAlive="1" name="Consulta - combined (23)" description="Conexión a la consulta 'combined (23)' en el libro." type="5" refreshedVersion="0" background="1">
    <dbPr connection="Provider=Microsoft.Mashup.OleDb.1;Data Source=$Workbook$;Location=&quot;combined (23)&quot;;Extended Properties=&quot;&quot;" command="SELECT * FROM [combined (23)]"/>
  </connection>
  <connection id="18" xr16:uid="{D60D7F45-F1ED-4F5D-9323-DEC6255A1A63}" keepAlive="1" name="Consulta - combined (24)" description="Conexión a la consulta 'combined (24)' en el libro." type="5" refreshedVersion="8" background="1" saveData="1">
    <dbPr connection="Provider=Microsoft.Mashup.OleDb.1;Data Source=$Workbook$;Location=&quot;combined (24)&quot;;Extended Properties=&quot;&quot;" command="SELECT * FROM [combined (24)]"/>
  </connection>
  <connection id="19" xr16:uid="{62B82C5A-7114-438F-B4CC-F4F3E13798FD}" keepAlive="1" name="Consulta - combined (25)" description="Conexión a la consulta 'combined (25)' en el libro." type="5" refreshedVersion="0" background="1">
    <dbPr connection="Provider=Microsoft.Mashup.OleDb.1;Data Source=$Workbook$;Location=&quot;combined (25)&quot;;Extended Properties=&quot;&quot;" command="SELECT * FROM [combined (25)]"/>
  </connection>
  <connection id="20" xr16:uid="{2552C19E-6362-41BB-9128-ED2895116E38}" keepAlive="1" name="Consulta - combined (26)" description="Conexión a la consulta 'combined (26)' en el libro." type="5" refreshedVersion="8" background="1" saveData="1">
    <dbPr connection="Provider=Microsoft.Mashup.OleDb.1;Data Source=$Workbook$;Location=&quot;combined (26)&quot;;Extended Properties=&quot;&quot;" command="SELECT * FROM [combined (26)]"/>
  </connection>
  <connection id="21" xr16:uid="{0CA77980-C318-46D6-8102-B47BE2A74CE9}" keepAlive="1" name="Consulta - combined (27)" description="Conexión a la consulta 'combined (27)' en el libro." type="5" refreshedVersion="0" background="1">
    <dbPr connection="Provider=Microsoft.Mashup.OleDb.1;Data Source=$Workbook$;Location=&quot;combined (27)&quot;;Extended Properties=&quot;&quot;" command="SELECT * FROM [combined (27)]"/>
  </connection>
  <connection id="22" xr16:uid="{BFAF00A4-199F-4B9D-9908-B5FEF2743859}" keepAlive="1" name="Consulta - combined (28)" description="Conexión a la consulta 'combined (28)' en el libro." type="5" refreshedVersion="8" background="1" saveData="1">
    <dbPr connection="Provider=Microsoft.Mashup.OleDb.1;Data Source=$Workbook$;Location=&quot;combined (28)&quot;;Extended Properties=&quot;&quot;" command="SELECT * FROM [combined (28)]"/>
  </connection>
  <connection id="23" xr16:uid="{4B7E6B22-BB37-49DF-A513-2794DE1C0651}" keepAlive="1" name="Consulta - combined (29)" description="Conexión a la consulta 'combined (29)' en el libro." type="5" refreshedVersion="0" background="1">
    <dbPr connection="Provider=Microsoft.Mashup.OleDb.1;Data Source=$Workbook$;Location=&quot;combined (29)&quot;;Extended Properties=&quot;&quot;" command="SELECT * FROM [combined (29)]"/>
  </connection>
  <connection id="24" xr16:uid="{449C9656-C86A-4C6E-B909-B002C0666DD6}" keepAlive="1" name="Consulta - combined (3)" description="Conexión a la consulta 'combined (3)' en el libro." type="5" refreshedVersion="0" background="1">
    <dbPr connection="Provider=Microsoft.Mashup.OleDb.1;Data Source=$Workbook$;Location=&quot;combined (3)&quot;;Extended Properties=&quot;&quot;" command="SELECT * FROM [combined (3)]"/>
  </connection>
  <connection id="25" xr16:uid="{8053F833-A0C9-4C27-8406-8D64F82ACA07}" keepAlive="1" name="Consulta - combined (30)" description="Conexión a la consulta 'combined (30)' en el libro." type="5" refreshedVersion="8" background="1" saveData="1">
    <dbPr connection="Provider=Microsoft.Mashup.OleDb.1;Data Source=$Workbook$;Location=&quot;combined (30)&quot;;Extended Properties=&quot;&quot;" command="SELECT * FROM [combined (30)]"/>
  </connection>
  <connection id="26" xr16:uid="{F8843FF6-6395-428D-860C-BA35F1201ED3}" keepAlive="1" name="Consulta - combined (31)" description="Conexión a la consulta 'combined (31)' en el libro." type="5" refreshedVersion="0" background="1">
    <dbPr connection="Provider=Microsoft.Mashup.OleDb.1;Data Source=$Workbook$;Location=&quot;combined (31)&quot;;Extended Properties=&quot;&quot;" command="SELECT * FROM [combined (31)]"/>
  </connection>
  <connection id="27" xr16:uid="{98C5541A-E4C5-4F2E-BE8C-2F15613CF32C}" keepAlive="1" name="Consulta - combined (32)" description="Conexión a la consulta 'combined (32)' en el libro." type="5" refreshedVersion="8" background="1" saveData="1">
    <dbPr connection="Provider=Microsoft.Mashup.OleDb.1;Data Source=$Workbook$;Location=&quot;combined (32)&quot;;Extended Properties=&quot;&quot;" command="SELECT * FROM [combined (32)]"/>
  </connection>
  <connection id="28" xr16:uid="{476B0550-C568-4BA9-ABDB-32087FB1E69E}" keepAlive="1" name="Consulta - combined (4)" description="Conexión a la consulta 'combined (4)' en el libro." type="5" refreshedVersion="8" background="1" saveData="1">
    <dbPr connection="Provider=Microsoft.Mashup.OleDb.1;Data Source=$Workbook$;Location=&quot;combined (4)&quot;;Extended Properties=&quot;&quot;" command="SELECT * FROM [combined (4)]"/>
  </connection>
  <connection id="29" xr16:uid="{3CA02ADB-B115-4B29-8B4B-387370B0D4EB}" keepAlive="1" name="Consulta - combined (5)" description="Conexión a la consulta 'combined (5)' en el libro." type="5" refreshedVersion="0" background="1">
    <dbPr connection="Provider=Microsoft.Mashup.OleDb.1;Data Source=$Workbook$;Location=&quot;combined (5)&quot;;Extended Properties=&quot;&quot;" command="SELECT * FROM [combined (5)]"/>
  </connection>
  <connection id="30" xr16:uid="{4B3A7B22-45E6-41E8-B186-49F41FA44706}" keepAlive="1" name="Consulta - combined (6)" description="Conexión a la consulta 'combined (6)' en el libro." type="5" refreshedVersion="8" background="1" saveData="1">
    <dbPr connection="Provider=Microsoft.Mashup.OleDb.1;Data Source=$Workbook$;Location=&quot;combined (6)&quot;;Extended Properties=&quot;&quot;" command="SELECT * FROM [combined (6)]"/>
  </connection>
  <connection id="31" xr16:uid="{C15F225E-CCB8-40B9-B321-134DD1DE86B4}" keepAlive="1" name="Consulta - combined (7)" description="Conexión a la consulta 'combined (7)' en el libro." type="5" refreshedVersion="0" background="1">
    <dbPr connection="Provider=Microsoft.Mashup.OleDb.1;Data Source=$Workbook$;Location=&quot;combined (7)&quot;;Extended Properties=&quot;&quot;" command="SELECT * FROM [combined (7)]"/>
  </connection>
  <connection id="32" xr16:uid="{0C4B5228-8D43-42FD-94E0-D6C732D5D1D2}" keepAlive="1" name="Consulta - combined (8)" description="Conexión a la consulta 'combined (8)' en el libro." type="5" refreshedVersion="8" background="1" saveData="1">
    <dbPr connection="Provider=Microsoft.Mashup.OleDb.1;Data Source=$Workbook$;Location=&quot;combined (8)&quot;;Extended Properties=&quot;&quot;" command="SELECT * FROM [combined (8)]"/>
  </connection>
  <connection id="33" xr16:uid="{AD21FB30-1334-4436-A1D7-8738A9D82116}" keepAlive="1" name="Consulta - combined (9)" description="Conexión a la consulta 'combined (9)' en el libro." type="5" refreshedVersion="0" background="1">
    <dbPr connection="Provider=Microsoft.Mashup.OleDb.1;Data Source=$Workbook$;Location=&quot;combined (9)&quot;;Extended Properties=&quot;&quot;" command="SELECT * FROM [combined (9)]"/>
  </connection>
  <connection id="34" xr16:uid="{6B57486A-869C-47A4-9B55-944B34BF4E5E}" keepAlive="1" name="Consulta - results" description="Conexión a la consulta 'results' en el lib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<sst xmlns="http://schemas.openxmlformats.org/spreadsheetml/2006/main" count="8187" uniqueCount="727">
  <si>
    <t>false</t>
  </si>
  <si>
    <t>1.0</t>
  </si>
  <si>
    <t>1</t>
  </si>
  <si>
    <t>20.598007</t>
  </si>
  <si>
    <t>80.38994</t>
  </si>
  <si>
    <t>2</t>
  </si>
  <si>
    <t>51.48515</t>
  </si>
  <si>
    <t>77.73333</t>
  </si>
  <si>
    <t>3</t>
  </si>
  <si>
    <t>100.0</t>
  </si>
  <si>
    <t>99.066666</t>
  </si>
  <si>
    <t>2.0</t>
  </si>
  <si>
    <t>65.66667</t>
  </si>
  <si>
    <t>92.05634</t>
  </si>
  <si>
    <t>44.0</t>
  </si>
  <si>
    <t>88.50402</t>
  </si>
  <si>
    <t>56.0</t>
  </si>
  <si>
    <t>89.33333</t>
  </si>
  <si>
    <t>3.0</t>
  </si>
  <si>
    <t>64.0</t>
  </si>
  <si>
    <t>91.0961</t>
  </si>
  <si>
    <t>11.0</t>
  </si>
  <si>
    <t>58.020794</t>
  </si>
  <si>
    <t>19.0</t>
  </si>
  <si>
    <t>78.9794</t>
  </si>
  <si>
    <t>true</t>
  </si>
  <si>
    <t>84.0</t>
  </si>
  <si>
    <t>49.0</t>
  </si>
  <si>
    <t>30.000002</t>
  </si>
  <si>
    <t>82.72426</t>
  </si>
  <si>
    <t>94.10818</t>
  </si>
  <si>
    <t>55.445545</t>
  </si>
  <si>
    <t>90.933334</t>
  </si>
  <si>
    <t>98.35975</t>
  </si>
  <si>
    <t>69.333336</t>
  </si>
  <si>
    <t>94.26218</t>
  </si>
  <si>
    <t>68.0</t>
  </si>
  <si>
    <t>95.25806</t>
  </si>
  <si>
    <t>89.0</t>
  </si>
  <si>
    <t>95.1122</t>
  </si>
  <si>
    <t>42.666668</t>
  </si>
  <si>
    <t>88.90639</t>
  </si>
  <si>
    <t>61.0</t>
  </si>
  <si>
    <t>91.4737</t>
  </si>
  <si>
    <t>46.0</t>
  </si>
  <si>
    <t>85.70702</t>
  </si>
  <si>
    <t>76.411964</t>
  </si>
  <si>
    <t>93.42139</t>
  </si>
  <si>
    <t>98.72704</t>
  </si>
  <si>
    <t>98.66667</t>
  </si>
  <si>
    <t>95.449875</t>
  </si>
  <si>
    <t>79.0</t>
  </si>
  <si>
    <t>97.52888</t>
  </si>
  <si>
    <t>31.0</t>
  </si>
  <si>
    <t>88.42597</t>
  </si>
  <si>
    <t>88.49587</t>
  </si>
  <si>
    <t>26.0</t>
  </si>
  <si>
    <t>79.58516</t>
  </si>
  <si>
    <t>4.5</t>
  </si>
  <si>
    <t>93.499695</t>
  </si>
  <si>
    <t>33.554817</t>
  </si>
  <si>
    <t>87.919495</t>
  </si>
  <si>
    <t>68.316826</t>
  </si>
  <si>
    <t>94.0</t>
  </si>
  <si>
    <t>95.426414</t>
  </si>
  <si>
    <t>75.666664</t>
  </si>
  <si>
    <t>93.532776</t>
  </si>
  <si>
    <t>39.0</t>
  </si>
  <si>
    <t>87.0743</t>
  </si>
  <si>
    <t>63.0</t>
  </si>
  <si>
    <t>91.26507</t>
  </si>
  <si>
    <t>18.666666</t>
  </si>
  <si>
    <t>67.07255</t>
  </si>
  <si>
    <t>21.5</t>
  </si>
  <si>
    <t>73.57318</t>
  </si>
  <si>
    <t>32.0</t>
  </si>
  <si>
    <t>86.924255</t>
  </si>
  <si>
    <t>88.11881</t>
  </si>
  <si>
    <t>70.297035</t>
  </si>
  <si>
    <t>35.0</t>
  </si>
  <si>
    <t>47.0</t>
  </si>
  <si>
    <t>37.0</t>
  </si>
  <si>
    <t>23.0</t>
  </si>
  <si>
    <t>62.126244</t>
  </si>
  <si>
    <t>97.51698</t>
  </si>
  <si>
    <t>91.86667</t>
  </si>
  <si>
    <t>49.50495</t>
  </si>
  <si>
    <t>94.91321</t>
  </si>
  <si>
    <t>32.333332</t>
  </si>
  <si>
    <t>87.73561</t>
  </si>
  <si>
    <t>51.0</t>
  </si>
  <si>
    <t>90.20245</t>
  </si>
  <si>
    <t>8.0</t>
  </si>
  <si>
    <t>94.12535</t>
  </si>
  <si>
    <t>66.0</t>
  </si>
  <si>
    <t>91.81739</t>
  </si>
  <si>
    <t>0.5</t>
  </si>
  <si>
    <t>93.49277</t>
  </si>
  <si>
    <t>43.5</t>
  </si>
  <si>
    <t>88.75961</t>
  </si>
  <si>
    <t>94.68439</t>
  </si>
  <si>
    <t>98.26667</t>
  </si>
  <si>
    <t>90.4</t>
  </si>
  <si>
    <t>98.4</t>
  </si>
  <si>
    <t>86.0</t>
  </si>
  <si>
    <t>94.56758</t>
  </si>
  <si>
    <t>29.0</t>
  </si>
  <si>
    <t>84.48449</t>
  </si>
  <si>
    <t>52.999996</t>
  </si>
  <si>
    <t>92.33903</t>
  </si>
  <si>
    <t>69.666664</t>
  </si>
  <si>
    <t>94.649124</t>
  </si>
  <si>
    <t>33.5</t>
  </si>
  <si>
    <t>66.10709</t>
  </si>
  <si>
    <t>83.461685</t>
  </si>
  <si>
    <t>58.471764</t>
  </si>
  <si>
    <t>86.399994</t>
  </si>
  <si>
    <t>50.495052</t>
  </si>
  <si>
    <t>86.13334</t>
  </si>
  <si>
    <t>95.695595</t>
  </si>
  <si>
    <t>91.45795</t>
  </si>
  <si>
    <t>86.3944</t>
  </si>
  <si>
    <t>69.0</t>
  </si>
  <si>
    <t>94.13334</t>
  </si>
  <si>
    <t>85.66667</t>
  </si>
  <si>
    <t>94.21952</t>
  </si>
  <si>
    <t>20.5</t>
  </si>
  <si>
    <t>74.73238</t>
  </si>
  <si>
    <t>23.5</t>
  </si>
  <si>
    <t>68.58364</t>
  </si>
  <si>
    <t>62.7907</t>
  </si>
  <si>
    <t>89.10891</t>
  </si>
  <si>
    <t>95.46667</t>
  </si>
  <si>
    <t>94.21635</t>
  </si>
  <si>
    <t>62.0</t>
  </si>
  <si>
    <t>90.79817</t>
  </si>
  <si>
    <t>94.753716</t>
  </si>
  <si>
    <t>84.40409</t>
  </si>
  <si>
    <t>52.0</t>
  </si>
  <si>
    <t>84.980606</t>
  </si>
  <si>
    <t>21.0</t>
  </si>
  <si>
    <t>68.98267</t>
  </si>
  <si>
    <t>82.0</t>
  </si>
  <si>
    <t>97.79176</t>
  </si>
  <si>
    <t>96.933334</t>
  </si>
  <si>
    <t>94.05941</t>
  </si>
  <si>
    <t>40.0</t>
  </si>
  <si>
    <t>46.666668</t>
  </si>
  <si>
    <t>15.000001</t>
  </si>
  <si>
    <t>17.5</t>
  </si>
  <si>
    <t>93.355484</t>
  </si>
  <si>
    <t>98.13333</t>
  </si>
  <si>
    <t>93.069305</t>
  </si>
  <si>
    <t>95.86667</t>
  </si>
  <si>
    <t>97.38365</t>
  </si>
  <si>
    <t>19.666668</t>
  </si>
  <si>
    <t>91.24022</t>
  </si>
  <si>
    <t>41.0</t>
  </si>
  <si>
    <t>88.58259</t>
  </si>
  <si>
    <t>81.0</t>
  </si>
  <si>
    <t>93.150024</t>
  </si>
  <si>
    <t>94.76466</t>
  </si>
  <si>
    <t>28.0</t>
  </si>
  <si>
    <t>82.18829</t>
  </si>
  <si>
    <t>18.0</t>
  </si>
  <si>
    <t>72.70291</t>
  </si>
  <si>
    <t>61.794018</t>
  </si>
  <si>
    <t>95.26792</t>
  </si>
  <si>
    <t>95.89182</t>
  </si>
  <si>
    <t>80.19802</t>
  </si>
  <si>
    <t>59.333332</t>
  </si>
  <si>
    <t>89.50856</t>
  </si>
  <si>
    <t>36.0</t>
  </si>
  <si>
    <t>80.548004</t>
  </si>
  <si>
    <t>93.630264</t>
  </si>
  <si>
    <t>35.666664</t>
  </si>
  <si>
    <t>86.51444</t>
  </si>
  <si>
    <t>68.8705</t>
  </si>
  <si>
    <t>13.0</t>
  </si>
  <si>
    <t>61.068916</t>
  </si>
  <si>
    <t>34.551495</t>
  </si>
  <si>
    <t>83.71573</t>
  </si>
  <si>
    <t>97.73585</t>
  </si>
  <si>
    <t>99.6</t>
  </si>
  <si>
    <t>55.333336</t>
  </si>
  <si>
    <t>82.09347</t>
  </si>
  <si>
    <t>16.0</t>
  </si>
  <si>
    <t>76.76301</t>
  </si>
  <si>
    <t>88.23169</t>
  </si>
  <si>
    <t>48.666668</t>
  </si>
  <si>
    <t>86.325096</t>
  </si>
  <si>
    <t>14.5</t>
  </si>
  <si>
    <t>55.28933</t>
  </si>
  <si>
    <t>72.57531</t>
  </si>
  <si>
    <t>81.06312</t>
  </si>
  <si>
    <t>94.64151</t>
  </si>
  <si>
    <t>23.762377</t>
  </si>
  <si>
    <t>95.62264</t>
  </si>
  <si>
    <t>95.04951</t>
  </si>
  <si>
    <t>97.46667</t>
  </si>
  <si>
    <t>88.333336</t>
  </si>
  <si>
    <t>97.08208</t>
  </si>
  <si>
    <t>81.13561</t>
  </si>
  <si>
    <t>76.0</t>
  </si>
  <si>
    <t>96.783</t>
  </si>
  <si>
    <t>38.666664</t>
  </si>
  <si>
    <t>86.375435</t>
  </si>
  <si>
    <t>20.0</t>
  </si>
  <si>
    <t>73.88653</t>
  </si>
  <si>
    <t>79.399506</t>
  </si>
  <si>
    <t>75.41528</t>
  </si>
  <si>
    <t>40.666668</t>
  </si>
  <si>
    <t>95.43145</t>
  </si>
  <si>
    <t>72.27723</t>
  </si>
  <si>
    <t>92.44025</t>
  </si>
  <si>
    <t>84.15842</t>
  </si>
  <si>
    <t>95.6</t>
  </si>
  <si>
    <t>84.13879</t>
  </si>
  <si>
    <t>88.15231</t>
  </si>
  <si>
    <t>48.0</t>
  </si>
  <si>
    <t>88.75868</t>
  </si>
  <si>
    <t>83.9009</t>
  </si>
  <si>
    <t>12.5</t>
  </si>
  <si>
    <t>66.8412</t>
  </si>
  <si>
    <t>40.5</t>
  </si>
  <si>
    <t>88.97573</t>
  </si>
  <si>
    <t>25.0</t>
  </si>
  <si>
    <t>30.333334</t>
  </si>
  <si>
    <t>96.34551</t>
  </si>
  <si>
    <t>75.24753</t>
  </si>
  <si>
    <t>94.31447</t>
  </si>
  <si>
    <t>46.534653</t>
  </si>
  <si>
    <t>88.316986</t>
  </si>
  <si>
    <t>54.000004</t>
  </si>
  <si>
    <t>93.036446</t>
  </si>
  <si>
    <t>58.0</t>
  </si>
  <si>
    <t>87.257576</t>
  </si>
  <si>
    <t>83.0</t>
  </si>
  <si>
    <t>93.98073</t>
  </si>
  <si>
    <t>17.0</t>
  </si>
  <si>
    <t>76.02599</t>
  </si>
  <si>
    <t>22.0</t>
  </si>
  <si>
    <t>84.57159</t>
  </si>
  <si>
    <t>64.859566</t>
  </si>
  <si>
    <t>80.066444</t>
  </si>
  <si>
    <t>95.65786</t>
  </si>
  <si>
    <t>60.396038</t>
  </si>
  <si>
    <t>92.4</t>
  </si>
  <si>
    <t>81.18812</t>
  </si>
  <si>
    <t>96.16101</t>
  </si>
  <si>
    <t>57.333332</t>
  </si>
  <si>
    <t>89.52423</t>
  </si>
  <si>
    <t>88.71928</t>
  </si>
  <si>
    <t>85.35442</t>
  </si>
  <si>
    <t>87.84021</t>
  </si>
  <si>
    <t>16.5</t>
  </si>
  <si>
    <t>54.048</t>
  </si>
  <si>
    <t>87.44036</t>
  </si>
  <si>
    <t>66.44518</t>
  </si>
  <si>
    <t>89.962265</t>
  </si>
  <si>
    <t>71.28713</t>
  </si>
  <si>
    <t>93.73334</t>
  </si>
  <si>
    <t>89.86667</t>
  </si>
  <si>
    <t>57.0</t>
  </si>
  <si>
    <t>91.65198</t>
  </si>
  <si>
    <t>43.0</t>
  </si>
  <si>
    <t>80.933334</t>
  </si>
  <si>
    <t>65.0</t>
  </si>
  <si>
    <t>87.75231</t>
  </si>
  <si>
    <t>84.68285</t>
  </si>
  <si>
    <t>36.5</t>
  </si>
  <si>
    <t>95.62531</t>
  </si>
  <si>
    <t>78.53333</t>
  </si>
  <si>
    <t>58.803986</t>
  </si>
  <si>
    <t>93.59497</t>
  </si>
  <si>
    <t>95.57987</t>
  </si>
  <si>
    <t>58.333332</t>
  </si>
  <si>
    <t>85.27978</t>
  </si>
  <si>
    <t>78.0</t>
  </si>
  <si>
    <t>94.20093</t>
  </si>
  <si>
    <t>75.0</t>
  </si>
  <si>
    <t>92.3003</t>
  </si>
  <si>
    <t>86.19078</t>
  </si>
  <si>
    <t>71.390656</t>
  </si>
  <si>
    <t>34.5</t>
  </si>
  <si>
    <t>88.668625</t>
  </si>
  <si>
    <t>65.4485</t>
  </si>
  <si>
    <t>94.04528</t>
  </si>
  <si>
    <t>52.47525</t>
  </si>
  <si>
    <t>88.176094</t>
  </si>
  <si>
    <t>61.38614</t>
  </si>
  <si>
    <t>87.3283</t>
  </si>
  <si>
    <t>79.333336</t>
  </si>
  <si>
    <t>94.23</t>
  </si>
  <si>
    <t>34.0</t>
  </si>
  <si>
    <t>87.02271</t>
  </si>
  <si>
    <t>93.96511</t>
  </si>
  <si>
    <t>87.35676</t>
  </si>
  <si>
    <t>77.24322</t>
  </si>
  <si>
    <t>85.8774</t>
  </si>
  <si>
    <t>67.0</t>
  </si>
  <si>
    <t>99.00332</t>
  </si>
  <si>
    <t>94.427666</t>
  </si>
  <si>
    <t>93.333336</t>
  </si>
  <si>
    <t>63.366337</t>
  </si>
  <si>
    <t>84.888054</t>
  </si>
  <si>
    <t>94.75412</t>
  </si>
  <si>
    <t>85.85312</t>
  </si>
  <si>
    <t>89.926544</t>
  </si>
  <si>
    <t>27.000002</t>
  </si>
  <si>
    <t>94.03927</t>
  </si>
  <si>
    <t>9.0</t>
  </si>
  <si>
    <t>58.481693</t>
  </si>
  <si>
    <t>63.399048</t>
  </si>
  <si>
    <t>62.376236</t>
  </si>
  <si>
    <t>55.0</t>
  </si>
  <si>
    <t>13.500001</t>
  </si>
  <si>
    <t>39.5</t>
  </si>
  <si>
    <t>47.508305</t>
  </si>
  <si>
    <t>89.200005</t>
  </si>
  <si>
    <t>90.26667</t>
  </si>
  <si>
    <t>96.86542</t>
  </si>
  <si>
    <t>61.666668</t>
  </si>
  <si>
    <t>92.63299</t>
  </si>
  <si>
    <t>84.509514</t>
  </si>
  <si>
    <t>86.28611</t>
  </si>
  <si>
    <t>67.88508</t>
  </si>
  <si>
    <t>9.5</t>
  </si>
  <si>
    <t>56.82054</t>
  </si>
  <si>
    <t>0.0</t>
  </si>
  <si>
    <t>93.19945</t>
  </si>
  <si>
    <t>75.08306</t>
  </si>
  <si>
    <t>90.8</t>
  </si>
  <si>
    <t>97.86415</t>
  </si>
  <si>
    <t>32.673267</t>
  </si>
  <si>
    <t>94.32956</t>
  </si>
  <si>
    <t>53.333336</t>
  </si>
  <si>
    <t>93.38968</t>
  </si>
  <si>
    <t>88.3947</t>
  </si>
  <si>
    <t>71.0</t>
  </si>
  <si>
    <t>91.30402</t>
  </si>
  <si>
    <t>52.333332</t>
  </si>
  <si>
    <t>90.734085</t>
  </si>
  <si>
    <t>78.4604</t>
  </si>
  <si>
    <t>19.5</t>
  </si>
  <si>
    <t>60.903584</t>
  </si>
  <si>
    <t>92.0</t>
  </si>
  <si>
    <t>73.26733</t>
  </si>
  <si>
    <t>94.666664</t>
  </si>
  <si>
    <t>56.435646</t>
  </si>
  <si>
    <t>90.691826</t>
  </si>
  <si>
    <t>81.484375</t>
  </si>
  <si>
    <t>82.07393</t>
  </si>
  <si>
    <t>80.21334</t>
  </si>
  <si>
    <t>27.333334</t>
  </si>
  <si>
    <t>75.36439</t>
  </si>
  <si>
    <t>24.0</t>
  </si>
  <si>
    <t>72.83883</t>
  </si>
  <si>
    <t>74.0046</t>
  </si>
  <si>
    <t>71.096344</t>
  </si>
  <si>
    <t>93.86666</t>
  </si>
  <si>
    <t>92.13333</t>
  </si>
  <si>
    <t>93.6</t>
  </si>
  <si>
    <t>89.93813</t>
  </si>
  <si>
    <t>94.84918</t>
  </si>
  <si>
    <t>93.37029</t>
  </si>
  <si>
    <t>42.0</t>
  </si>
  <si>
    <t>87.82619</t>
  </si>
  <si>
    <t>64.11847</t>
  </si>
  <si>
    <t>26.499998</t>
  </si>
  <si>
    <t>80.60195</t>
  </si>
  <si>
    <t>83.3887</t>
  </si>
  <si>
    <t>95.95975</t>
  </si>
  <si>
    <t>92.07921</t>
  </si>
  <si>
    <t>97.52705</t>
  </si>
  <si>
    <t>91.335846</t>
  </si>
  <si>
    <t>49.333336</t>
  </si>
  <si>
    <t>85.19712</t>
  </si>
  <si>
    <t>89.75231</t>
  </si>
  <si>
    <t>93.2563</t>
  </si>
  <si>
    <t>90.243996</t>
  </si>
  <si>
    <t>77.21487</t>
  </si>
  <si>
    <t>86.82762</t>
  </si>
  <si>
    <t>35.880398</t>
  </si>
  <si>
    <t>94.4</t>
  </si>
  <si>
    <t>12.871287</t>
  </si>
  <si>
    <t>92.77484</t>
  </si>
  <si>
    <t>85.2</t>
  </si>
  <si>
    <t>72.6975</t>
  </si>
  <si>
    <t>82.2075</t>
  </si>
  <si>
    <t>87.197075</t>
  </si>
  <si>
    <t>55.666668</t>
  </si>
  <si>
    <t>86.95873</t>
  </si>
  <si>
    <t>87.560005</t>
  </si>
  <si>
    <t>33.0</t>
  </si>
  <si>
    <t>78.27073</t>
  </si>
  <si>
    <t>27.906979</t>
  </si>
  <si>
    <t>85.47672</t>
  </si>
  <si>
    <t>59.40594</t>
  </si>
  <si>
    <t>91.02893</t>
  </si>
  <si>
    <t>33.663364</t>
  </si>
  <si>
    <t>89.066666</t>
  </si>
  <si>
    <t>54.333336</t>
  </si>
  <si>
    <t>89.811584</t>
  </si>
  <si>
    <t>88.23128</t>
  </si>
  <si>
    <t>45.0</t>
  </si>
  <si>
    <t>84.7507</t>
  </si>
  <si>
    <t>23.666666</t>
  </si>
  <si>
    <t>74.42465</t>
  </si>
  <si>
    <t>77.33867</t>
  </si>
  <si>
    <t>62.789642</t>
  </si>
  <si>
    <t>97.6</t>
  </si>
  <si>
    <t>98.42013</t>
  </si>
  <si>
    <t>99.86666</t>
  </si>
  <si>
    <t>94.56568</t>
  </si>
  <si>
    <t>90.11104</t>
  </si>
  <si>
    <t>81.88508</t>
  </si>
  <si>
    <t>76.666664</t>
  </si>
  <si>
    <t>94.76811</t>
  </si>
  <si>
    <t>81.096146</t>
  </si>
  <si>
    <t>73.320595</t>
  </si>
  <si>
    <t>39.202656</t>
  </si>
  <si>
    <t>74.666664</t>
  </si>
  <si>
    <t>39.603962</t>
  </si>
  <si>
    <t>87.066666</t>
  </si>
  <si>
    <t>6.930693</t>
  </si>
  <si>
    <t>17.333334</t>
  </si>
  <si>
    <t>79.78503</t>
  </si>
  <si>
    <t>87.19502</t>
  </si>
  <si>
    <t>91.81627</t>
  </si>
  <si>
    <t>67.333336</t>
  </si>
  <si>
    <t>96.65741</t>
  </si>
  <si>
    <t>79.33412</t>
  </si>
  <si>
    <t>71.32823</t>
  </si>
  <si>
    <t>85.97987</t>
  </si>
  <si>
    <t>96.53333</t>
  </si>
  <si>
    <t>97.0297</t>
  </si>
  <si>
    <t>95.73333</t>
  </si>
  <si>
    <t>89.666664</t>
  </si>
  <si>
    <t>95.0478</t>
  </si>
  <si>
    <t>91.36417</t>
  </si>
  <si>
    <t>87.207016</t>
  </si>
  <si>
    <t>82.95193</t>
  </si>
  <si>
    <t>75.23679</t>
  </si>
  <si>
    <t>78.39633</t>
  </si>
  <si>
    <t>83.962265</t>
  </si>
  <si>
    <t>58.41584</t>
  </si>
  <si>
    <t>87.2</t>
  </si>
  <si>
    <t>36.633663</t>
  </si>
  <si>
    <t>75.86666</t>
  </si>
  <si>
    <t>87.0</t>
  </si>
  <si>
    <t>94.00227</t>
  </si>
  <si>
    <t>86.65196</t>
  </si>
  <si>
    <t>92.73013</t>
  </si>
  <si>
    <t>37.666668</t>
  </si>
  <si>
    <t>88.10843</t>
  </si>
  <si>
    <t>57.5</t>
  </si>
  <si>
    <t>91.84624</t>
  </si>
  <si>
    <t>50.5</t>
  </si>
  <si>
    <t>84.73207</t>
  </si>
  <si>
    <t>31.229237</t>
  </si>
  <si>
    <t>87.25786</t>
  </si>
  <si>
    <t>95.58239</t>
  </si>
  <si>
    <t>90.2153</t>
  </si>
  <si>
    <t>92.818954</t>
  </si>
  <si>
    <t>80.0</t>
  </si>
  <si>
    <t>95.047935</t>
  </si>
  <si>
    <t>94.58459</t>
  </si>
  <si>
    <t>89.037094</t>
  </si>
  <si>
    <t>18.5</t>
  </si>
  <si>
    <t>89.42846</t>
  </si>
  <si>
    <t>99.33555</t>
  </si>
  <si>
    <t>96.73459</t>
  </si>
  <si>
    <t>93.19748</t>
  </si>
  <si>
    <t>96.72956</t>
  </si>
  <si>
    <t>90.217285</t>
  </si>
  <si>
    <t>92.135086</t>
  </si>
  <si>
    <t>90.28508</t>
  </si>
  <si>
    <t>59.666668</t>
  </si>
  <si>
    <t>91.75631</t>
  </si>
  <si>
    <t>66.5</t>
  </si>
  <si>
    <t>92.27279</t>
  </si>
  <si>
    <t>81.21785</t>
  </si>
  <si>
    <t>44.8505</t>
  </si>
  <si>
    <t>88.64151</t>
  </si>
  <si>
    <t>88.24151</t>
  </si>
  <si>
    <t>96.26667</t>
  </si>
  <si>
    <t>49.666668</t>
  </si>
  <si>
    <t>92.452385</t>
  </si>
  <si>
    <t>81.32293</t>
  </si>
  <si>
    <t>89.46148</t>
  </si>
  <si>
    <t>79.02431</t>
  </si>
  <si>
    <t>46.5</t>
  </si>
  <si>
    <t>84.95238</t>
  </si>
  <si>
    <t>86.8983</t>
  </si>
  <si>
    <t>88.03987</t>
  </si>
  <si>
    <t>96.3849</t>
  </si>
  <si>
    <t>98.019806</t>
  </si>
  <si>
    <t>97.17485</t>
  </si>
  <si>
    <t>93.46666</t>
  </si>
  <si>
    <t>83.59826</t>
  </si>
  <si>
    <t>85.043625</t>
  </si>
  <si>
    <t>66.9594</t>
  </si>
  <si>
    <t>20.333334</t>
  </si>
  <si>
    <t>58.131588</t>
  </si>
  <si>
    <t>71.966866</t>
  </si>
  <si>
    <t>71.08525</t>
  </si>
  <si>
    <t>40.59406</t>
  </si>
  <si>
    <t>44.06037</t>
  </si>
  <si>
    <t>95.34311</t>
  </si>
  <si>
    <t>86.83938</t>
  </si>
  <si>
    <t>83.19157</t>
  </si>
  <si>
    <t>83.66329</t>
  </si>
  <si>
    <t>69.25125</t>
  </si>
  <si>
    <t>67.36403</t>
  </si>
  <si>
    <t>62.458473</t>
  </si>
  <si>
    <t>92.02264</t>
  </si>
  <si>
    <t>90.0</t>
  </si>
  <si>
    <t>50.666664</t>
  </si>
  <si>
    <t>89.65917</t>
  </si>
  <si>
    <t>76.67756</t>
  </si>
  <si>
    <t>88.45189</t>
  </si>
  <si>
    <t>80.473694</t>
  </si>
  <si>
    <t>77.02127</t>
  </si>
  <si>
    <t>77.90376</t>
  </si>
  <si>
    <t>64.1196</t>
  </si>
  <si>
    <t>96.88553</t>
  </si>
  <si>
    <t>90.13333</t>
  </si>
  <si>
    <t>69.30693</t>
  </si>
  <si>
    <t>82.43841</t>
  </si>
  <si>
    <t>83.6109</t>
  </si>
  <si>
    <t>86.907265</t>
  </si>
  <si>
    <t>78.28596</t>
  </si>
  <si>
    <t>15.5</t>
  </si>
  <si>
    <t>84.74573</t>
  </si>
  <si>
    <t>52.495003</t>
  </si>
  <si>
    <t>72.42525</t>
  </si>
  <si>
    <t>92.933334</t>
  </si>
  <si>
    <t>93.619446</t>
  </si>
  <si>
    <t>90.20693</t>
  </si>
  <si>
    <t>94.0676</t>
  </si>
  <si>
    <t>78.80719</t>
  </si>
  <si>
    <t>70.0</t>
  </si>
  <si>
    <t>73.66872</t>
  </si>
  <si>
    <t>66.777405</t>
  </si>
  <si>
    <t>93.23773</t>
  </si>
  <si>
    <t>19.801981</t>
  </si>
  <si>
    <t>90.53333</t>
  </si>
  <si>
    <t>91.63086</t>
  </si>
  <si>
    <t>83.614815</t>
  </si>
  <si>
    <t>97.24308</t>
  </si>
  <si>
    <t>65.33333</t>
  </si>
  <si>
    <t>86.653534</t>
  </si>
  <si>
    <t>81.624374</t>
  </si>
  <si>
    <t>53.500004</t>
  </si>
  <si>
    <t>89.908646</t>
  </si>
  <si>
    <t>12.624584</t>
  </si>
  <si>
    <t>68.633965</t>
  </si>
  <si>
    <t>26.732674</t>
  </si>
  <si>
    <t>68.4</t>
  </si>
  <si>
    <t>4.9504952</t>
  </si>
  <si>
    <t>47.584904</t>
  </si>
  <si>
    <t>4.0</t>
  </si>
  <si>
    <t>31.824594</t>
  </si>
  <si>
    <t>68.313866</t>
  </si>
  <si>
    <t>77.34575</t>
  </si>
  <si>
    <t>78.321205</t>
  </si>
  <si>
    <t>37.384254</t>
  </si>
  <si>
    <t>50.525356</t>
  </si>
  <si>
    <t>29.235882</t>
  </si>
  <si>
    <t>84.963524</t>
  </si>
  <si>
    <t>31.683168</t>
  </si>
  <si>
    <t>80.47044</t>
  </si>
  <si>
    <t>83.200005</t>
  </si>
  <si>
    <t>9.333333</t>
  </si>
  <si>
    <t>85.883255</t>
  </si>
  <si>
    <t>63.740505</t>
  </si>
  <si>
    <t>84.595535</t>
  </si>
  <si>
    <t>7.333333</t>
  </si>
  <si>
    <t>67.02428</t>
  </si>
  <si>
    <t>24.5</t>
  </si>
  <si>
    <t>46.506912</t>
  </si>
  <si>
    <t>72.447495</t>
  </si>
  <si>
    <t>31.56146</t>
  </si>
  <si>
    <t>37.623764</t>
  </si>
  <si>
    <t>91.2</t>
  </si>
  <si>
    <t>80.75975</t>
  </si>
  <si>
    <t>65.72249</t>
  </si>
  <si>
    <t>65.27524</t>
  </si>
  <si>
    <t>83.34383</t>
  </si>
  <si>
    <t>28.666666</t>
  </si>
  <si>
    <t>84.346756</t>
  </si>
  <si>
    <t>63.747128</t>
  </si>
  <si>
    <t>85.73333</t>
  </si>
  <si>
    <t>56.478405</t>
  </si>
  <si>
    <t>93.2</t>
  </si>
  <si>
    <t>94.26666</t>
  </si>
  <si>
    <t>38.0</t>
  </si>
  <si>
    <t>84.612236</t>
  </si>
  <si>
    <t>85.74056</t>
  </si>
  <si>
    <t>86.91851</t>
  </si>
  <si>
    <t>89.46325</t>
  </si>
  <si>
    <t>65.05002</t>
  </si>
  <si>
    <t>32.5</t>
  </si>
  <si>
    <t>74.90276</t>
  </si>
  <si>
    <t>78.07309</t>
  </si>
  <si>
    <t>78.21782</t>
  </si>
  <si>
    <t>91.35878</t>
  </si>
  <si>
    <t>93.42979</t>
  </si>
  <si>
    <t>92.046394</t>
  </si>
  <si>
    <t>51.666664</t>
  </si>
  <si>
    <t>91.45436</t>
  </si>
  <si>
    <t>81.20962</t>
  </si>
  <si>
    <t>94.26138</t>
  </si>
  <si>
    <t>95.738365</t>
  </si>
  <si>
    <t>91.6</t>
  </si>
  <si>
    <t>88.4</t>
  </si>
  <si>
    <t>85.0</t>
  </si>
  <si>
    <t>95.13739</t>
  </si>
  <si>
    <t>90.170166</t>
  </si>
  <si>
    <t>97.0</t>
  </si>
  <si>
    <t>98.22756</t>
  </si>
  <si>
    <t>91.90348</t>
  </si>
  <si>
    <t>96.779724</t>
  </si>
  <si>
    <t>82.50833</t>
  </si>
  <si>
    <t>92.88301</t>
  </si>
  <si>
    <t>79.207924</t>
  </si>
  <si>
    <t>92.666664</t>
  </si>
  <si>
    <t>44.333332</t>
  </si>
  <si>
    <t>87.32888</t>
  </si>
  <si>
    <t>81.7578</t>
  </si>
  <si>
    <t>84.514336</t>
  </si>
  <si>
    <t>5.0</t>
  </si>
  <si>
    <t>85.35132</t>
  </si>
  <si>
    <t>74.13138</t>
  </si>
  <si>
    <t>95.99145</t>
  </si>
  <si>
    <t>48.504986</t>
  </si>
  <si>
    <t>84.933334</t>
  </si>
  <si>
    <t>45.333336</t>
  </si>
  <si>
    <t>92.214165</t>
  </si>
  <si>
    <t>96.38911</t>
  </si>
  <si>
    <t>79.05294</t>
  </si>
  <si>
    <t>76.33333</t>
  </si>
  <si>
    <t>96.59022</t>
  </si>
  <si>
    <t>74.99326</t>
  </si>
  <si>
    <t>55.5</t>
  </si>
  <si>
    <t>87.58685</t>
  </si>
  <si>
    <t>98.40251</t>
  </si>
  <si>
    <t>64.35644</t>
  </si>
  <si>
    <t>91.04906</t>
  </si>
  <si>
    <t>93.65962</t>
  </si>
  <si>
    <t>96.18522</t>
  </si>
  <si>
    <t>60.000004</t>
  </si>
  <si>
    <t>89.96675</t>
  </si>
  <si>
    <t>77.46339</t>
  </si>
  <si>
    <t>74.34895</t>
  </si>
  <si>
    <t>90.495</t>
  </si>
  <si>
    <t>HAPTIC</t>
  </si>
  <si>
    <t>AUDITORY</t>
  </si>
  <si>
    <t>LEVEL</t>
  </si>
  <si>
    <t>DIFFICULTY</t>
  </si>
  <si>
    <t>ACCURACY</t>
  </si>
  <si>
    <t>SIMILARITY</t>
  </si>
  <si>
    <t>AVERAGE</t>
  </si>
  <si>
    <t>IQ RANGE</t>
  </si>
  <si>
    <t>VARIANCE</t>
  </si>
  <si>
    <t xml:space="preserve"> </t>
  </si>
  <si>
    <t>No feedback</t>
  </si>
  <si>
    <t>Haptic</t>
  </si>
  <si>
    <t>Auditory</t>
  </si>
  <si>
    <t>Both</t>
  </si>
  <si>
    <t>STANDARD DEVIATION</t>
  </si>
  <si>
    <t>STD DEVIATION</t>
  </si>
  <si>
    <t>Column1</t>
  </si>
  <si>
    <t>Column2</t>
  </si>
  <si>
    <t>Column3</t>
  </si>
  <si>
    <t>Column4</t>
  </si>
  <si>
    <t>Column5</t>
  </si>
  <si>
    <t>Column7</t>
  </si>
  <si>
    <t>Ahmed</t>
  </si>
  <si>
    <t>Alessandro</t>
  </si>
  <si>
    <t>Davide</t>
  </si>
  <si>
    <t>Francesco</t>
  </si>
  <si>
    <t>Gabriele</t>
  </si>
  <si>
    <t>Haytham</t>
  </si>
  <si>
    <t>Columna1</t>
  </si>
  <si>
    <t>Column8</t>
  </si>
  <si>
    <t>Jared</t>
  </si>
  <si>
    <t>Jonas</t>
  </si>
  <si>
    <t>Kamila</t>
  </si>
  <si>
    <t>Lieke</t>
  </si>
  <si>
    <t>Michele</t>
  </si>
  <si>
    <t>Muddasir</t>
  </si>
  <si>
    <t>Noah</t>
  </si>
  <si>
    <t>Regina</t>
  </si>
  <si>
    <t>Stephie</t>
  </si>
  <si>
    <t>Valentina</t>
  </si>
  <si>
    <t>Participant</t>
  </si>
  <si>
    <t>Accuracy</t>
  </si>
  <si>
    <t>Similarity</t>
  </si>
  <si>
    <t>Accuracy ranking</t>
  </si>
  <si>
    <t>Similarity ranking</t>
  </si>
  <si>
    <t>1st feed</t>
  </si>
  <si>
    <t>2nd feed</t>
  </si>
  <si>
    <t>3rd feed</t>
  </si>
  <si>
    <t>B</t>
  </si>
  <si>
    <t>H</t>
  </si>
  <si>
    <t>A</t>
  </si>
  <si>
    <t xml:space="preserve">H </t>
  </si>
  <si>
    <t>Feedback</t>
  </si>
  <si>
    <t>1st pos acc</t>
  </si>
  <si>
    <t>2nd pos acc</t>
  </si>
  <si>
    <t>3rd pos acc</t>
  </si>
  <si>
    <t>1st pos sim</t>
  </si>
  <si>
    <t>2nd pos sim</t>
  </si>
  <si>
    <t>3rd pos sim</t>
  </si>
  <si>
    <t>Acc</t>
  </si>
  <si>
    <t>Sim</t>
  </si>
  <si>
    <t>Both 1st</t>
  </si>
  <si>
    <t>Haptic 1st</t>
  </si>
  <si>
    <t>Auditory 1st</t>
  </si>
  <si>
    <t>Both 2nd</t>
  </si>
  <si>
    <t>Haptic 2nd</t>
  </si>
  <si>
    <t>Auditory 2nd</t>
  </si>
  <si>
    <t>Both 3rd</t>
  </si>
  <si>
    <t>Haptic 3rd</t>
  </si>
  <si>
    <t>Auditory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</si>
</sst>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" xfId="0" applyFill="1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8" xfId="0" applyBorder="1"/>
    <xf numFmtId="0" fontId="0" fillId="5" borderId="1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4" xfId="0" applyBorder="1"/>
    <xf numFmtId="0" fontId="0" fillId="7" borderId="0" xfId="0" applyFill="1"/>
    <xf numFmtId="0" fontId="0" fillId="4" borderId="15" xfId="0" applyFill="1" applyBorder="1"/>
    <xf numFmtId="0" fontId="0" fillId="0" borderId="15" xfId="0" applyBorder="1"/>
    <xf numFmtId="0" fontId="0" fillId="0" borderId="16" xfId="0" applyFont="1" applyBorder="1"/>
    <xf numFmtId="0" fontId="0" fillId="0" borderId="17" xfId="0" applyFont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8" xfId="0" applyBorder="1"/>
    <xf numFmtId="0" fontId="0" fillId="0" borderId="4" xfId="0" applyBorder="1"/>
    <xf numFmtId="0" fontId="0" fillId="0" borderId="19" xfId="0" applyFont="1" applyBorder="1"/>
    <xf numFmtId="0" fontId="0" fillId="0" borderId="0" xfId="0" applyBorder="1"/>
    <xf numFmtId="0" fontId="0" fillId="0" borderId="20" xfId="0" applyFont="1" applyBorder="1"/>
    <xf numFmtId="0" fontId="0" fillId="8" borderId="19" xfId="0" applyFont="1" applyFill="1" applyBorder="1"/>
    <xf numFmtId="0" fontId="0" fillId="8" borderId="20" xfId="0" applyFont="1" applyFill="1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2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_xlchart.v1.6</cx:f>
      </cx:numDim>
    </cx:data>
    <cx:data id="2">
      <cx:numDim type="val">
        <cx:f>_xlchart.v1.0</cx:f>
      </cx:numDim>
    </cx:data>
    <cx:data id="3">
      <cx:numDim type="val">
        <cx:f>_xlchart.v1.1</cx:f>
      </cx:numDim>
    </cx:data>
  </cx:chartData>
  <cx:chart>
    <cx:title pos="t" align="ctr" overlay="0">
      <cx:tx>
        <cx:txData>
          <cx:v>Accuracy x Feedbacks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Accuracy x Feedbacks</a:t>
          </a:r>
        </a:p>
      </cx:txPr>
    </cx:title>
    <cx:plotArea>
      <cx:plotAreaRegion>
        <cx:series layoutId="boxWhisker" uniqueId="{D79C8890-173F-4BA9-B2BF-6D3751485B9E}" formatIdx="0">
          <cx:tx>
            <cx:txData>
              <cx:f>_xlchart.v1.3</cx:f>
              <cx:v>No feedback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3-C33E-4FF0-A54F-AB38500B391A}" formatIdx="1">
          <cx:tx>
            <cx:txData>
              <cx:f>_xlchart.v1.5</cx:f>
              <cx:v>Haptic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4-C33E-4FF0-A54F-AB38500B391A}">
          <cx:tx>
            <cx:txData>
              <cx:f>_xlchart.v1.2</cx:f>
              <cx:v>Auditory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5-C33E-4FF0-A54F-AB38500B391A}">
          <cx:tx>
            <cx:txData>
              <cx:f>_xlchart.v1.4</cx:f>
              <cx:v>Both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>
      <cx:tx>
        <cx:txData>
          <cx:v>Similarity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Level</a:t>
          </a:r>
        </a:p>
      </cx:txPr>
    </cx:title>
    <cx:plotArea>
      <cx:plotAreaRegion>
        <cx:series layoutId="boxWhisker" uniqueId="{D4EBA5A2-DCFA-4ECD-BA90-2AD8144426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_xlchart.v1.14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</cx:chartData>
  <cx:chart>
    <cx:title pos="t" align="ctr" overlay="0">
      <cx:tx>
        <cx:txData>
          <cx:v>Similarity x Feedbacks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Feedbacks</a:t>
          </a:r>
        </a:p>
      </cx:txPr>
    </cx:title>
    <cx:plotArea>
      <cx:plotAreaRegion>
        <cx:series layoutId="boxWhisker" uniqueId="{0178BB7B-190A-4C5C-8896-059BEB50CE26}">
          <cx:tx>
            <cx:txData>
              <cx:f>_xlchart.v1.11</cx:f>
              <cx:v>No feedback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D1A-4D70-B9D9-66DBE13ABF2C}">
          <cx:tx>
            <cx:txData>
              <cx:f>_xlchart.v1.13</cx:f>
              <cx:v>Haptic</cx:v>
            </cx:txData>
          </cx:tx>
          <cx:dataId val="1"/>
          <cx:layoutPr>
            <cx:visibility nonoutliers="0" outliers="1"/>
            <cx:statistics quartileMethod="exclusive"/>
          </cx:layoutPr>
        </cx:series>
        <cx:series layoutId="boxWhisker" uniqueId="{00000001-8D1A-4D70-B9D9-66DBE13ABF2C}">
          <cx:tx>
            <cx:txData>
              <cx:f>_xlchart.v1.10</cx:f>
              <cx:v>Auditory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2-8D1A-4D70-B9D9-66DBE13ABF2C}">
          <cx:tx>
            <cx:txData>
              <cx:f>_xlchart.v1.12</cx:f>
              <cx:v>Both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Accuracy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Accuracy x Level</a:t>
          </a:r>
        </a:p>
      </cx:txPr>
    </cx:title>
    <cx:plotArea>
      <cx:plotAreaRegion>
        <cx:series layoutId="boxWhisker" uniqueId="{0E5D8FD3-6521-4DED-8EFC-87AF302ADC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Similarity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Level</a:t>
          </a:r>
        </a:p>
      </cx:txPr>
    </cx:title>
    <cx:plotArea>
      <cx:plotAreaRegion>
        <cx:series layoutId="boxWhisker" uniqueId="{452ECC6D-5FA9-4DD3-A89E-EC239D6AA21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s-ES" sz="1400" b="0" i="0" baseline="0">
                <a:solidFill>
                  <a:srgbClr val="595959"/>
                </a:solidFill>
                <a:effectLst/>
                <a:latin typeface="Aptos Narrow" panose="02110004020202020204"/>
              </a:rPr>
              <a:t>Accuracy x Level</a:t>
            </a:r>
            <a:endParaRPr lang="es-PE" sz="110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boxWhisker" uniqueId="{08AD7481-4EF4-4982-9083-D2501C8CDAC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</cx:chartData>
  <cx:chart>
    <cx:title pos="t" align="ctr" overlay="0">
      <cx:tx>
        <cx:txData>
          <cx:v>Similarity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Level</a:t>
          </a:r>
        </a:p>
      </cx:txPr>
    </cx:title>
    <cx:plotArea>
      <cx:plotAreaRegion>
        <cx:series layoutId="boxWhisker" uniqueId="{FFEC475F-2E21-419F-89B6-A64ED2C2727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txData>
          <cx:v>Accuracy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Accuracy x Level</a:t>
          </a:r>
        </a:p>
      </cx:txPr>
    </cx:title>
    <cx:plotArea>
      <cx:plotAreaRegion>
        <cx:series layoutId="boxWhisker" uniqueId="{3554E9BC-B910-4D76-9C28-12E81EBB82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Similarity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Level</a:t>
          </a:r>
        </a:p>
      </cx:txPr>
    </cx:title>
    <cx:plotArea>
      <cx:plotAreaRegion>
        <cx:series layoutId="boxWhisker" uniqueId="{C6082A4D-1992-465B-A361-91B6F3E22E9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</cx:chartData>
  <cx:chart>
    <cx:title pos="t" align="ctr" overlay="0">
      <cx:tx>
        <cx:txData>
          <cx:v>Accuracy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Accuracy x Level</a:t>
          </a:r>
        </a:p>
      </cx:txPr>
    </cx:title>
    <cx:plotArea>
      <cx:plotAreaRegion>
        <cx:series layoutId="boxWhisker" uniqueId="{5B6FB32C-AAAE-465B-B7E6-6BB52499B3C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822960</xdr:colOff>
      <xdr:row>0</xdr:row>
      <xdr:rowOff>167640</xdr:rowOff>
    </xdr:from>
    <xdr:to>
      <xdr:col>15</xdr:col>
      <xdr:colOff>678180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2931D07-B250-4EB3-8CDE-539A620E1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2222" y="167640"/>
              <a:ext cx="6013133" cy="3023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815340</xdr:colOff>
      <xdr:row>18</xdr:row>
      <xdr:rowOff>22860</xdr:rowOff>
    </xdr:from>
    <xdr:to>
      <xdr:col>15</xdr:col>
      <xdr:colOff>662354</xdr:colOff>
      <xdr:row>37</xdr:row>
      <xdr:rowOff>64477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C5EBD5E-E8A6-4260-8C41-427F9D2D88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4127" y="3323273"/>
              <a:ext cx="5995402" cy="3494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12</xdr:row>
      <xdr:rowOff>3810</xdr:rowOff>
    </xdr:from>
    <xdr:to>
      <xdr:col>15</xdr:col>
      <xdr:colOff>30480</xdr:colOff>
      <xdr:row>28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2326246-E69D-42FC-B8A0-70CFAFD1D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9910" y="2175510"/>
              <a:ext cx="4598670" cy="3051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842010</xdr:colOff>
      <xdr:row>30</xdr:row>
      <xdr:rowOff>19050</xdr:rowOff>
    </xdr:from>
    <xdr:to>
      <xdr:col>14</xdr:col>
      <xdr:colOff>838200</xdr:colOff>
      <xdr:row>48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C7EABDC-5F53-4CDB-AC57-0391C06E0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5147" y="5448300"/>
              <a:ext cx="4572953" cy="3261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842010</xdr:colOff>
      <xdr:row>12</xdr:row>
      <xdr:rowOff>49530</xdr:rowOff>
    </xdr:from>
    <xdr:to>
      <xdr:col>14</xdr:col>
      <xdr:colOff>293370</xdr:colOff>
      <xdr:row>27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6C6BCEA-71D7-4F9B-837B-E8733DA8A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7047" y="2221230"/>
              <a:ext cx="4104323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834390</xdr:colOff>
      <xdr:row>30</xdr:row>
      <xdr:rowOff>11430</xdr:rowOff>
    </xdr:from>
    <xdr:to>
      <xdr:col>14</xdr:col>
      <xdr:colOff>285750</xdr:colOff>
      <xdr:row>45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44AECD7-BF34-426A-8455-121D712AE9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952" y="5440680"/>
              <a:ext cx="4094798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13</xdr:row>
      <xdr:rowOff>125730</xdr:rowOff>
    </xdr:from>
    <xdr:to>
      <xdr:col>13</xdr:col>
      <xdr:colOff>64770</xdr:colOff>
      <xdr:row>29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92C8CB8-FA57-4455-8B5A-6D68EE6C0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7430" y="2478405"/>
              <a:ext cx="4134803" cy="2834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826770</xdr:colOff>
      <xdr:row>30</xdr:row>
      <xdr:rowOff>57150</xdr:rowOff>
    </xdr:from>
    <xdr:to>
      <xdr:col>13</xdr:col>
      <xdr:colOff>26670</xdr:colOff>
      <xdr:row>45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7E3A558-E1BB-4D96-AD3D-C0CFCE67A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4095" y="5486400"/>
              <a:ext cx="4110038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849630</xdr:colOff>
      <xdr:row>11</xdr:row>
      <xdr:rowOff>11430</xdr:rowOff>
    </xdr:from>
    <xdr:to>
      <xdr:col>14</xdr:col>
      <xdr:colOff>300990</xdr:colOff>
      <xdr:row>26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1238768-4C6B-475A-8714-D40569B45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9905" y="2002155"/>
              <a:ext cx="4109085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3810</xdr:colOff>
      <xdr:row>28</xdr:row>
      <xdr:rowOff>34290</xdr:rowOff>
    </xdr:from>
    <xdr:to>
      <xdr:col>14</xdr:col>
      <xdr:colOff>308610</xdr:colOff>
      <xdr:row>43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2266270-5262-4FF8-B19C-D2477FD0D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1810" y="5101590"/>
              <a:ext cx="41148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4" xr16:uid="{6A3ECB49-251E-41A0-A861-2721FD565EDA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1" xr16:uid="{D228EAD3-20E4-4EF2-978D-DF56A3DB7A93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3F05A312-EBEB-4403-A5CC-F84118E40570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16" xr16:uid="{7E22DB2D-60A3-4531-B329-3EDB2259A627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2" connectionId="18" xr16:uid="{7C06397E-3040-4911-839C-68AB202C637B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3" connectionId="20" xr16:uid="{DCDD4A4B-69BC-49F9-B079-43561AEE0C78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connectionId="22" xr16:uid="{8C9A150C-A633-4EAB-8402-F7281F2FF3F8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5" connectionId="25" xr16:uid="{49CFD6F4-A4B6-4879-BBE4-6F9D451BB6C9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6" connectionId="27" xr16:uid="{F45DB42F-D4C1-466E-B8FF-2873147386CA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A129E1F-F39F-4F68-BBBF-6A12C9FF08DE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8" xr16:uid="{C2050255-C89D-45AC-A3C4-13EEEC5EB0DC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0" xr16:uid="{90B48AB5-A31C-4C10-8453-411EC97AD975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2" xr16:uid="{D297D51C-A651-4D14-A228-43F21FB259EB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D0436D6E-65B5-4B42-880C-DCD4784F9E73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" xr16:uid="{2B29DF18-6E51-427B-AB71-EA69AC2BB2D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7486F7CA-CA22-4EB7-BF19-CBF3259AC51F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9" xr16:uid="{E3028073-6213-49D1-9001-AB3E65069C3C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65AC4-5746-41C1-A06E-C7549E11E80C}" name="results" displayName="results" ref="A1:F577" tableType="queryTable" totalsRowShown="0">
  <autoFilter ref="A1:F577" xr:uid="{D9D65AC4-5746-41C1-A06E-C7549E11E80C}">
    <filterColumn colId="0">
      <filters>
        <filter val="false"/>
      </filters>
    </filterColumn>
    <filterColumn colId="1">
      <filters>
        <filter val="true"/>
      </filters>
    </filterColumn>
  </autoFilter>
  <tableColumns count="6">
    <tableColumn id="1" xr3:uid="{DB06BD5E-9848-43F6-A8D6-35F648A7CE57}" uniqueName="1" name="HAPTIC" queryTableFieldId="1" dataDxfId="201"/>
    <tableColumn id="2" xr3:uid="{8CA7250A-464A-48B3-82BC-973F04BBFE00}" uniqueName="2" name="AUDITORY" queryTableFieldId="2" dataDxfId="200"/>
    <tableColumn id="3" xr3:uid="{11AD2DEF-6020-429E-9E89-174E725B878D}" uniqueName="3" name="LEVEL" queryTableFieldId="3" dataDxfId="199"/>
    <tableColumn id="4" xr3:uid="{973194FF-716E-423D-9776-E4A6871DB56C}" uniqueName="4" name="DIFFICULTY" queryTableFieldId="4" dataDxfId="198"/>
    <tableColumn id="5" xr3:uid="{C6A5EE39-93AF-4A59-8A89-7B7848312170}" uniqueName="5" name="ACCURACY" queryTableFieldId="5" dataDxfId="197"/>
    <tableColumn id="7" xr3:uid="{EE98AB72-0E7B-4BC0-AEF4-24ED2BF182FD}" uniqueName="7" name="SIMILARITY" queryTableFieldId="7" dataDxfId="196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74853D0-ACFD-44C4-B24D-736734513AEB}" name="Jonas" displayName="Jonas" ref="W42:AB79" tableType="queryTable" totalsRowCount="1">
  <autoFilter ref="W42:AB78" xr:uid="{474853D0-ACFD-44C4-B24D-736734513AEB}"/>
  <tableColumns count="6">
    <tableColumn id="1" xr3:uid="{182979EE-40FA-4E30-8106-F1F1A77F2FAF}" uniqueName="1" name="Columna1" queryTableFieldId="1" dataDxfId="107" totalsRowDxfId="106"/>
    <tableColumn id="2" xr3:uid="{A5098C23-B0B6-46F0-8E76-39318F6EA4A2}" uniqueName="2" name="Column2" queryTableFieldId="2" dataDxfId="105" totalsRowDxfId="104"/>
    <tableColumn id="3" xr3:uid="{EE30626C-D988-4AA0-8A74-9FD3E594053C}" uniqueName="3" name="Column3" queryTableFieldId="3" dataDxfId="103" totalsRowDxfId="102"/>
    <tableColumn id="4" xr3:uid="{DD62EB35-D93E-40F0-8A8F-E1CE4F25FCEB}" uniqueName="4" name="Column4" queryTableFieldId="4" dataDxfId="101" totalsRowDxfId="100"/>
    <tableColumn id="5" xr3:uid="{C7244909-9D1F-44C8-932D-35370D4CD3A7}" uniqueName="5" name="Column5" totalsRowFunction="custom" queryTableFieldId="5" dataDxfId="99" totalsRowDxfId="98">
      <totalsRowFormula>AVERAGE(Jonas[Column5])</totalsRowFormula>
    </tableColumn>
    <tableColumn id="7" xr3:uid="{3668C2DA-6F15-4A4B-AE85-A61BE1203146}" uniqueName="7" name="Column7" totalsRowFunction="custom" queryTableFieldId="7" dataDxfId="97" totalsRowDxfId="96">
      <totalsRowFormula>AVERAGE(Jonas[Column7])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1B6767-23D7-403D-97FF-146A235B42C1}" name="Kamila" displayName="Kamila" ref="B81:G118" tableType="queryTable" totalsRowCount="1">
  <autoFilter ref="B81:G117" xr:uid="{3A1B6767-23D7-403D-97FF-146A235B42C1}"/>
  <tableColumns count="6">
    <tableColumn id="1" xr3:uid="{C5ABB936-AC8E-4B8F-A94F-4A664EB6FEF8}" uniqueName="1" name="Column1" queryTableFieldId="1" dataDxfId="95" totalsRowDxfId="94"/>
    <tableColumn id="2" xr3:uid="{0AC67268-1AB0-462B-9737-FC5CD0F227F0}" uniqueName="2" name="Column2" queryTableFieldId="2" dataDxfId="93" totalsRowDxfId="92"/>
    <tableColumn id="3" xr3:uid="{B85827A0-9197-40BB-BD06-24527D3BE388}" uniqueName="3" name="Column3" queryTableFieldId="3" dataDxfId="91" totalsRowDxfId="90"/>
    <tableColumn id="4" xr3:uid="{EC30BFC9-08B4-4BFA-B6F9-C3EE1C14DFB6}" uniqueName="4" name="Column4" queryTableFieldId="4" dataDxfId="89" totalsRowDxfId="88"/>
    <tableColumn id="5" xr3:uid="{22398070-7BE8-4744-AA86-97438D265EF5}" uniqueName="5" name="Column5" totalsRowFunction="custom" queryTableFieldId="5" dataDxfId="87" totalsRowDxfId="86">
      <totalsRowFormula>AVERAGE(Kamila[Column5])</totalsRowFormula>
    </tableColumn>
    <tableColumn id="7" xr3:uid="{84909FF1-5053-493C-938F-E7FF32172D42}" uniqueName="7" name="Column7" totalsRowFunction="custom" queryTableFieldId="7" dataDxfId="85" totalsRowDxfId="84">
      <totalsRowFormula>AVERAGE(Kamila[Column7])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8DD492-3E4C-4793-A6BE-53D40C89A2A6}" name="Lieke" displayName="Lieke" ref="I81:N118" tableType="queryTable" totalsRowCount="1">
  <autoFilter ref="I81:N117" xr:uid="{4D8DD492-3E4C-4793-A6BE-53D40C89A2A6}"/>
  <tableColumns count="6">
    <tableColumn id="1" xr3:uid="{CC7BA779-DBCC-4D3F-8F3E-83F16516C4A0}" uniqueName="1" name="Column1" queryTableFieldId="1" dataDxfId="83" totalsRowDxfId="82"/>
    <tableColumn id="2" xr3:uid="{1C2936C7-014A-43A9-8BCF-C501CC96169D}" uniqueName="2" name="Column2" queryTableFieldId="2" dataDxfId="81" totalsRowDxfId="80"/>
    <tableColumn id="3" xr3:uid="{80A895E6-1969-455B-9724-230C4CD293E0}" uniqueName="3" name="Column3" queryTableFieldId="3" dataDxfId="79" totalsRowDxfId="78"/>
    <tableColumn id="4" xr3:uid="{BCF492F2-61F2-48EB-876A-2714AADA0648}" uniqueName="4" name="Column4" queryTableFieldId="4" dataDxfId="77" totalsRowDxfId="76"/>
    <tableColumn id="5" xr3:uid="{8BC62FA8-8A8E-4387-994F-BEAF54B08A17}" uniqueName="5" name="Column5" totalsRowFunction="custom" queryTableFieldId="5" dataDxfId="75" totalsRowDxfId="74">
      <totalsRowFormula>AVERAGE(Lieke[Column5])</totalsRowFormula>
    </tableColumn>
    <tableColumn id="7" xr3:uid="{75BF4A3F-0F83-4823-B3EB-34736ECB5A25}" uniqueName="7" name="Column7" totalsRowFunction="custom" queryTableFieldId="7" dataDxfId="73" totalsRowDxfId="72">
      <totalsRowFormula>AVERAGE(Lieke[Column7])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5202AAB-5C46-4C91-A355-D02C0BC0BBB0}" name="Michele" displayName="Michele" ref="P81:U118" tableType="queryTable" totalsRowCount="1">
  <autoFilter ref="P81:U117" xr:uid="{A5202AAB-5C46-4C91-A355-D02C0BC0BBB0}"/>
  <tableColumns count="6">
    <tableColumn id="1" xr3:uid="{946CD163-DFFF-4515-80D7-D91E641438A3}" uniqueName="1" name="Column1" queryTableFieldId="1" dataDxfId="71" totalsRowDxfId="70"/>
    <tableColumn id="2" xr3:uid="{D6D2CF08-3F26-46C6-B330-DDFA1BAF2FAF}" uniqueName="2" name="Column2" queryTableFieldId="2" dataDxfId="69" totalsRowDxfId="68"/>
    <tableColumn id="3" xr3:uid="{4818135A-66F7-4329-9E26-B716035AA79F}" uniqueName="3" name="Column3" queryTableFieldId="3" dataDxfId="67" totalsRowDxfId="66"/>
    <tableColumn id="4" xr3:uid="{5849F3EC-A505-4C37-A353-E4B137FE7FB4}" uniqueName="4" name="Column4" queryTableFieldId="4" dataDxfId="65" totalsRowDxfId="64"/>
    <tableColumn id="5" xr3:uid="{A40E5EC7-B721-44AB-84A1-66AB78711CAC}" uniqueName="5" name="Column5" totalsRowFunction="custom" queryTableFieldId="5" dataDxfId="63" totalsRowDxfId="62">
      <totalsRowFormula>AVERAGE(Michele[Column5])</totalsRowFormula>
    </tableColumn>
    <tableColumn id="7" xr3:uid="{5AB90345-E895-47FD-A57D-171644AD06C1}" uniqueName="7" name="Column7" totalsRowFunction="custom" queryTableFieldId="7" dataDxfId="61" totalsRowDxfId="60">
      <totalsRowFormula>AVERAGE(Michele[Column7])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EC2FCCC-E526-47BF-8962-0AD4E1B7172A}" name="Muddasir" displayName="Muddasir" ref="W81:AB118" tableType="queryTable" totalsRowCount="1">
  <autoFilter ref="W81:AB117" xr:uid="{6EC2FCCC-E526-47BF-8962-0AD4E1B7172A}"/>
  <tableColumns count="6">
    <tableColumn id="1" xr3:uid="{FA5464BA-E554-4ADA-96D6-A6E097922274}" uniqueName="1" name="Column1" queryTableFieldId="1" dataDxfId="59" totalsRowDxfId="58"/>
    <tableColumn id="2" xr3:uid="{4D7B95D1-8C36-417E-8CDF-480DA093549C}" uniqueName="2" name="Column2" queryTableFieldId="2" dataDxfId="57" totalsRowDxfId="56"/>
    <tableColumn id="3" xr3:uid="{167E14D5-4F5E-4ABC-AF82-94E819019467}" uniqueName="3" name="Column3" queryTableFieldId="3" dataDxfId="55" totalsRowDxfId="54"/>
    <tableColumn id="4" xr3:uid="{83F13418-18E2-49F2-8A4E-2592F225C01D}" uniqueName="4" name="Column4" queryTableFieldId="4" dataDxfId="53" totalsRowDxfId="52"/>
    <tableColumn id="5" xr3:uid="{BF9533FB-6FEF-4162-9599-6747C801EBC3}" uniqueName="5" name="Column5" totalsRowFunction="custom" queryTableFieldId="5" dataDxfId="51" totalsRowDxfId="50">
      <totalsRowFormula>AVERAGE(Muddasir[Column5])</totalsRowFormula>
    </tableColumn>
    <tableColumn id="7" xr3:uid="{FE41A839-7771-4EA7-A246-7A665258687F}" uniqueName="7" name="Column7" totalsRowFunction="custom" queryTableFieldId="7" dataDxfId="49" totalsRowDxfId="48">
      <totalsRowFormula>AVERAGE(Muddasir[Column7])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CE10FC3-52EA-4855-BA0A-C27F10024DC5}" name="Noah" displayName="Noah" ref="B120:G157" tableType="queryTable" totalsRowCount="1">
  <autoFilter ref="B120:G156" xr:uid="{ECE10FC3-52EA-4855-BA0A-C27F10024DC5}"/>
  <tableColumns count="6">
    <tableColumn id="1" xr3:uid="{CC20003A-56E1-47C0-96B9-CDB0F1D31435}" uniqueName="1" name="Column1" queryTableFieldId="1" dataDxfId="47" totalsRowDxfId="46"/>
    <tableColumn id="2" xr3:uid="{D72022CE-5EF0-4820-A40B-AF429A689328}" uniqueName="2" name="Column2" queryTableFieldId="2" dataDxfId="45" totalsRowDxfId="44"/>
    <tableColumn id="3" xr3:uid="{6BC2D315-56DA-42C8-8E28-09E086A9DEF7}" uniqueName="3" name="Column3" queryTableFieldId="3" dataDxfId="43" totalsRowDxfId="42"/>
    <tableColumn id="4" xr3:uid="{7EB2A160-F1B4-458E-A32C-7B646BF429F2}" uniqueName="4" name="Column4" queryTableFieldId="4" dataDxfId="41" totalsRowDxfId="40"/>
    <tableColumn id="5" xr3:uid="{F2E630B6-1414-4F26-8752-39593622C134}" uniqueName="5" name="Column5" totalsRowFunction="custom" queryTableFieldId="5" dataDxfId="39" totalsRowDxfId="38">
      <totalsRowFormula>AVERAGE(Noah[Column5])</totalsRowFormula>
    </tableColumn>
    <tableColumn id="7" xr3:uid="{BF172ED3-FCDC-4CF2-B251-EC3100ABB4E7}" uniqueName="7" name="Column7" totalsRowFunction="custom" queryTableFieldId="7" dataDxfId="37" totalsRowDxfId="36">
      <totalsRowFormula>AVERAGE(Noah[Column7])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57B8B7E-3BD8-4D9E-9A10-C8CCC4AF2FDB}" name="Regina" displayName="Regina" ref="I120:N157" tableType="queryTable" totalsRowCount="1">
  <autoFilter ref="I120:N156" xr:uid="{D57B8B7E-3BD8-4D9E-9A10-C8CCC4AF2FDB}"/>
  <tableColumns count="6">
    <tableColumn id="1" xr3:uid="{6549BBEB-13F7-421E-A272-1C62D71911D2}" uniqueName="1" name="Column1" queryTableFieldId="1" dataDxfId="35" totalsRowDxfId="34"/>
    <tableColumn id="2" xr3:uid="{764CBAE3-B011-474A-999C-95A1CDB06541}" uniqueName="2" name="Column2" queryTableFieldId="2" dataDxfId="33" totalsRowDxfId="32"/>
    <tableColumn id="3" xr3:uid="{840E0E58-E2DA-436C-B0BA-D10DF1DDABE4}" uniqueName="3" name="Column3" queryTableFieldId="3" dataDxfId="31" totalsRowDxfId="30"/>
    <tableColumn id="4" xr3:uid="{C516582D-1E4B-422A-B4FE-F8B5255F6E3C}" uniqueName="4" name="Column4" queryTableFieldId="4" dataDxfId="29" totalsRowDxfId="28"/>
    <tableColumn id="5" xr3:uid="{83DCCC1A-97A4-4C31-8EBA-3B5B8832D082}" uniqueName="5" name="Column5" totalsRowFunction="custom" queryTableFieldId="5" dataDxfId="27" totalsRowDxfId="26">
      <totalsRowFormula>AVERAGE(Regina[Column5])</totalsRowFormula>
    </tableColumn>
    <tableColumn id="7" xr3:uid="{F0FF9813-670D-4FBC-8A96-A402FED04BC7}" uniqueName="7" name="Column7" totalsRowFunction="custom" queryTableFieldId="7" dataDxfId="25" totalsRowDxfId="24">
      <totalsRowFormula>AVERAGE(Regina[Column7])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F675760-DC33-468A-841C-6EBE38485096}" name="Stephie" displayName="Stephie" ref="P120:U157" tableType="queryTable" totalsRowCount="1">
  <autoFilter ref="P120:U156" xr:uid="{8F675760-DC33-468A-841C-6EBE38485096}"/>
  <tableColumns count="6">
    <tableColumn id="1" xr3:uid="{8B110E7F-C13F-4294-B84D-4083D7916EB5}" uniqueName="1" name="Column1" queryTableFieldId="1" dataDxfId="23" totalsRowDxfId="22"/>
    <tableColumn id="2" xr3:uid="{50E96827-83A2-42CF-844C-B9DD1BFA3531}" uniqueName="2" name="Column2" queryTableFieldId="2" dataDxfId="21" totalsRowDxfId="20"/>
    <tableColumn id="3" xr3:uid="{43342C8B-6CDD-4F95-A273-218735FC009A}" uniqueName="3" name="Column3" queryTableFieldId="3" dataDxfId="19" totalsRowDxfId="18"/>
    <tableColumn id="4" xr3:uid="{B3D1FA17-E82A-4B89-BA46-39A2FA5E68CD}" uniqueName="4" name="Column4" queryTableFieldId="4" dataDxfId="17" totalsRowDxfId="16"/>
    <tableColumn id="5" xr3:uid="{985E0D1C-DFE8-4BCD-BBEB-DCC391E0B98D}" uniqueName="5" name="Column5" totalsRowFunction="custom" queryTableFieldId="5" dataDxfId="15" totalsRowDxfId="14">
      <totalsRowFormula>AVERAGE(Stephie[Column5])</totalsRowFormula>
    </tableColumn>
    <tableColumn id="7" xr3:uid="{6068C781-0F3A-4DC9-A150-136886E709BA}" uniqueName="7" name="Column7" totalsRowFunction="custom" queryTableFieldId="7" dataDxfId="13" totalsRowDxfId="12">
      <totalsRowFormula>AVERAGE(Stephie[Column7])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6421E32-D3E9-46C2-8AC7-18E0613398F6}" name="Valentina" displayName="Valentina" ref="W120:AB157" tableType="queryTable" totalsRowCount="1">
  <autoFilter ref="W120:AB156" xr:uid="{96421E32-D3E9-46C2-8AC7-18E0613398F6}"/>
  <tableColumns count="6">
    <tableColumn id="1" xr3:uid="{0C45A0C4-6A31-4654-9737-B55EFA8E9350}" uniqueName="1" name="Column1" queryTableFieldId="1" dataDxfId="11" totalsRowDxfId="10"/>
    <tableColumn id="2" xr3:uid="{62A6D98A-B6CE-402A-9307-BC2D78280405}" uniqueName="2" name="Column2" queryTableFieldId="2" dataDxfId="9" totalsRowDxfId="8"/>
    <tableColumn id="3" xr3:uid="{FE505B58-3989-49D4-AAF1-EB52BD1E1474}" uniqueName="3" name="Column3" queryTableFieldId="3" dataDxfId="7" totalsRowDxfId="6"/>
    <tableColumn id="4" xr3:uid="{84D30E16-F920-41B2-84D2-7C52BA1FBE03}" uniqueName="4" name="Column4" queryTableFieldId="4" dataDxfId="5" totalsRowDxfId="4"/>
    <tableColumn id="5" xr3:uid="{90576DFF-0699-4CFD-94AB-4FA4C2176C53}" uniqueName="5" name="Column5" totalsRowFunction="custom" queryTableFieldId="5" dataDxfId="3" totalsRowDxfId="2">
      <totalsRowFormula>AVERAGE(Valentina[Column5])</totalsRowFormula>
    </tableColumn>
    <tableColumn id="7" xr3:uid="{52CFDF9F-DE36-437B-B2A5-7C6117C301EA}" uniqueName="7" name="Column7" totalsRowFunction="custom" queryTableFieldId="7" dataDxfId="1" totalsRowDxfId="0">
      <totalsRowFormula>AVERAGE(Valentina[Column7])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351D1AE-27FE-4ACE-B21C-968A31A9759D}" name="Tabla36" displayName="Tabla36" ref="B3:D19" totalsRowShown="0">
  <autoFilter ref="B3:D19" xr:uid="{1351D1AE-27FE-4ACE-B21C-968A31A9759D}"/>
  <sortState xmlns:xlrd2="http://schemas.microsoft.com/office/spreadsheetml/2017/richdata2" ref="B4:D19">
    <sortCondition descending="1" ref="D3:D19"/>
  </sortState>
  <tableColumns count="3">
    <tableColumn id="1" xr3:uid="{E3014EFE-4352-4B87-A687-2D4F39713113}" name="Participant"/>
    <tableColumn id="2" xr3:uid="{02B9E17A-2E09-4933-B5E7-DCAFF33C6A07}" name="Accuracy" dataDxfId="195">
      <calculatedColumnFormula>AVERAGE(Ahmed[Column5])</calculatedColumnFormula>
    </tableColumn>
    <tableColumn id="3" xr3:uid="{B9608A0D-ACD4-421B-8B1F-543647DF21D1}" name="Similarity" dataDxfId="194">
      <calculatedColumnFormula>AVERAGE(Alessandro[Column7])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0398E9-F530-4938-A031-744FFAADC0CB}" name="Ahmed" displayName="Ahmed" ref="B3:G40" tableType="queryTable" totalsRowCount="1">
  <autoFilter ref="B3:G39" xr:uid="{3E0398E9-F530-4938-A031-744FFAADC0CB}"/>
  <tableColumns count="6">
    <tableColumn id="1" xr3:uid="{50215B80-B169-4B7D-BBA4-776BA45ECFF2}" uniqueName="1" name="Column1" queryTableFieldId="1" dataDxfId="193" totalsRowDxfId="192"/>
    <tableColumn id="2" xr3:uid="{0D38D9EE-1467-4216-84DE-0E6B47CE0ABB}" uniqueName="2" name="Column2" queryTableFieldId="2" dataDxfId="191" totalsRowDxfId="190"/>
    <tableColumn id="3" xr3:uid="{CBA2E542-9390-4D4B-A134-723BB3EA224E}" uniqueName="3" name="Column3" queryTableFieldId="3" dataDxfId="189" totalsRowDxfId="188"/>
    <tableColumn id="4" xr3:uid="{839F4B75-CCB5-4229-A45D-E1BB0F6233A5}" uniqueName="4" name="Column4" queryTableFieldId="4" dataDxfId="187" totalsRowDxfId="186"/>
    <tableColumn id="5" xr3:uid="{70B00C20-1832-4DB2-B144-9D927C0AAC2B}" uniqueName="5" name="Column5" totalsRowFunction="custom" queryTableFieldId="5" dataDxfId="185" totalsRowDxfId="184">
      <totalsRowFormula>AVERAGE(Ahmed[Column5])</totalsRowFormula>
    </tableColumn>
    <tableColumn id="7" xr3:uid="{EA1B81A4-01E9-4EF6-A12A-A1466F17800F}" uniqueName="7" name="Column7" totalsRowFunction="custom" queryTableFieldId="7" dataDxfId="183" totalsRowDxfId="182">
      <totalsRowFormula>AVERAGE(Ahmed[Column7])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1683F1-9D7C-4C12-8373-4694A1D6A968}" name="Alessandro" displayName="Alessandro" ref="I3:N40" tableType="queryTable" totalsRowCount="1">
  <autoFilter ref="I3:N39" xr:uid="{431683F1-9D7C-4C12-8373-4694A1D6A968}"/>
  <tableColumns count="6">
    <tableColumn id="1" xr3:uid="{913CE0EA-31AB-40BB-A631-C4E5BA850847}" uniqueName="1" name="Column1" queryTableFieldId="1" dataDxfId="181" totalsRowDxfId="180"/>
    <tableColumn id="2" xr3:uid="{1BECD5F0-729C-43C3-8680-3FC1C0823EE8}" uniqueName="2" name="Column2" queryTableFieldId="2" dataDxfId="179" totalsRowDxfId="178"/>
    <tableColumn id="3" xr3:uid="{37F30417-9EA5-44BB-B3A0-7BD5870E5019}" uniqueName="3" name="Column3" queryTableFieldId="3" dataDxfId="177" totalsRowDxfId="176"/>
    <tableColumn id="4" xr3:uid="{B9FC2806-3A77-40A6-8D5A-572E361460C0}" uniqueName="4" name="Column4" queryTableFieldId="4" dataDxfId="175" totalsRowDxfId="174"/>
    <tableColumn id="5" xr3:uid="{A03042D3-136F-4BD3-84AA-68A574661EDF}" uniqueName="5" name="Column5" totalsRowFunction="custom" queryTableFieldId="5" dataDxfId="173" totalsRowDxfId="172">
      <totalsRowFormula>AVERAGE(Alessandro[Column5])</totalsRowFormula>
    </tableColumn>
    <tableColumn id="7" xr3:uid="{DE47BFD9-B836-4DB8-9402-47B6FE0A5934}" uniqueName="7" name="Column7" totalsRowFunction="custom" queryTableFieldId="7" dataDxfId="171" totalsRowDxfId="170">
      <totalsRowFormula>AVERAGE(Alessandro[Column7])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144E97-9C6C-48FA-8F26-0C738C1001B9}" name="Davide" displayName="Davide" ref="P3:U40" tableType="queryTable" totalsRowCount="1">
  <autoFilter ref="P3:U39" xr:uid="{E9144E97-9C6C-48FA-8F26-0C738C1001B9}"/>
  <tableColumns count="6">
    <tableColumn id="1" xr3:uid="{2AD0DAE4-8227-486D-81AE-27DBDC95495F}" uniqueName="1" name="Column1" queryTableFieldId="1" dataDxfId="169" totalsRowDxfId="168"/>
    <tableColumn id="2" xr3:uid="{4D72B818-AF91-4FEC-8034-EFCB8CBBEB83}" uniqueName="2" name="Column2" queryTableFieldId="2" dataDxfId="167" totalsRowDxfId="166"/>
    <tableColumn id="3" xr3:uid="{5B2F30D1-832B-4EF9-B73B-F79B8C7D6C45}" uniqueName="3" name="Column3" queryTableFieldId="3" dataDxfId="165" totalsRowDxfId="164"/>
    <tableColumn id="4" xr3:uid="{9178BAC6-54A3-4FEE-8C13-6FA3F480101E}" uniqueName="4" name="Column4" queryTableFieldId="4" dataDxfId="163" totalsRowDxfId="162"/>
    <tableColumn id="5" xr3:uid="{495D9047-7661-4496-BC5C-A0A9B4CBB941}" uniqueName="5" name="Column5" totalsRowFunction="custom" queryTableFieldId="5" dataDxfId="161" totalsRowDxfId="160">
      <totalsRowFormula>AVERAGE(Davide[Column5])</totalsRowFormula>
    </tableColumn>
    <tableColumn id="7" xr3:uid="{F24C30F1-52B7-45E0-9B35-45E6F34A14E1}" uniqueName="7" name="Column7" totalsRowFunction="custom" queryTableFieldId="7" dataDxfId="159" totalsRowDxfId="158">
      <totalsRowFormula>AVERAGE(Davide[Column7])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A142BE-1604-493A-9AD2-DABF42A774C9}" name="Francesco" displayName="Francesco" ref="W3:AB40" tableType="queryTable" totalsRowCount="1">
  <autoFilter ref="W3:AB39" xr:uid="{C9A142BE-1604-493A-9AD2-DABF42A774C9}"/>
  <tableColumns count="6">
    <tableColumn id="1" xr3:uid="{4FD5FEE0-24CA-4DC0-9C06-DF6BF3D0F40F}" uniqueName="1" name="Column1" queryTableFieldId="1" dataDxfId="157" totalsRowDxfId="156"/>
    <tableColumn id="2" xr3:uid="{39EA6FEF-67A0-4B4E-81F4-DA07384C9EC9}" uniqueName="2" name="Column2" queryTableFieldId="2" dataDxfId="155" totalsRowDxfId="154"/>
    <tableColumn id="3" xr3:uid="{E6DEB817-99AA-4ADA-B95B-0D76AD777A0C}" uniqueName="3" name="Column3" queryTableFieldId="3" dataDxfId="153" totalsRowDxfId="152"/>
    <tableColumn id="4" xr3:uid="{029D2FB2-AAAB-4D0B-9C2F-CE9F1AF8F19E}" uniqueName="4" name="Column4" queryTableFieldId="4" dataDxfId="151" totalsRowDxfId="150"/>
    <tableColumn id="5" xr3:uid="{DBFE1146-BD35-40D1-8286-9BAB1415D919}" uniqueName="5" name="Column5" totalsRowFunction="custom" queryTableFieldId="5" dataDxfId="149" totalsRowDxfId="148">
      <totalsRowFormula>AVERAGE(Francesco[Column5])</totalsRowFormula>
    </tableColumn>
    <tableColumn id="7" xr3:uid="{57DBF062-9861-4271-B050-F2DB7A4215E3}" uniqueName="7" name="Column7" totalsRowFunction="custom" queryTableFieldId="7" dataDxfId="147" totalsRowDxfId="146">
      <totalsRowFormula>AVERAGE(Francesco[Column7])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D867F4-7A61-4D95-94F0-E9B47342C7F2}" name="Gabriele" displayName="Gabriele" ref="B42:G79" tableType="queryTable" totalsRowCount="1">
  <autoFilter ref="B42:G78" xr:uid="{D1D867F4-7A61-4D95-94F0-E9B47342C7F2}"/>
  <tableColumns count="6">
    <tableColumn id="1" xr3:uid="{67318243-9BD9-432F-BF99-35380C729575}" uniqueName="1" name="Column1" queryTableFieldId="1" dataDxfId="145" totalsRowDxfId="144"/>
    <tableColumn id="2" xr3:uid="{FA669D87-AA98-4A3D-9C41-BDD7095BE001}" uniqueName="2" name="Column2" queryTableFieldId="2" dataDxfId="143" totalsRowDxfId="142"/>
    <tableColumn id="3" xr3:uid="{650DED1C-58CC-45A7-8684-E688C41FB9C9}" uniqueName="3" name="Column3" queryTableFieldId="3" dataDxfId="141" totalsRowDxfId="140"/>
    <tableColumn id="4" xr3:uid="{69CD26B9-7B4D-4FA7-8322-DEF03811D4A7}" uniqueName="4" name="Column4" queryTableFieldId="4" dataDxfId="139" totalsRowDxfId="138"/>
    <tableColumn id="5" xr3:uid="{C2190FB4-5D68-4032-ADB7-284398BA1D84}" uniqueName="5" name="Column5" totalsRowFunction="custom" queryTableFieldId="5" dataDxfId="137" totalsRowDxfId="136">
      <totalsRowFormula>AVERAGE(Gabriele[Column5])</totalsRowFormula>
    </tableColumn>
    <tableColumn id="7" xr3:uid="{AC312262-50F6-404E-89B1-6C5BA9B1C16B}" uniqueName="7" name="Column7" totalsRowFunction="custom" queryTableFieldId="7" dataDxfId="135" totalsRowDxfId="134">
      <totalsRowFormula>AVERAGE(Gabriele[Column7])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8CC2F5-5C75-4905-AD72-7DAC7A48F482}" name="Haytham" displayName="Haytham" ref="I42:O79" tableType="queryTable" totalsRowCount="1">
  <autoFilter ref="I42:O78" xr:uid="{908CC2F5-5C75-4905-AD72-7DAC7A48F482}"/>
  <tableColumns count="7">
    <tableColumn id="1" xr3:uid="{53EE596C-50ED-472B-AB3C-3F89A04E1C69}" uniqueName="1" name="Column1" queryTableFieldId="1" dataDxfId="133" totalsRowDxfId="132"/>
    <tableColumn id="2" xr3:uid="{F7E9F16F-2C31-4F21-83BD-651C60739CD4}" uniqueName="2" name="Column2" queryTableFieldId="2" dataDxfId="131" totalsRowDxfId="130"/>
    <tableColumn id="3" xr3:uid="{7CC7584C-E079-4D46-8758-9BD1663C86E5}" uniqueName="3" name="Column3" queryTableFieldId="3" dataDxfId="129" totalsRowDxfId="128"/>
    <tableColumn id="4" xr3:uid="{2CDBC5F6-FF17-4168-8257-5724B7264A70}" uniqueName="4" name="Column4" queryTableFieldId="4" dataDxfId="127" totalsRowDxfId="126"/>
    <tableColumn id="5" xr3:uid="{027BF7E2-8C91-4648-972D-8718856E5B7C}" uniqueName="5" name="Column5" totalsRowFunction="custom" queryTableFieldId="5" dataDxfId="125" totalsRowDxfId="124">
      <totalsRowFormula>AVERAGE(Haytham[Column5])</totalsRowFormula>
    </tableColumn>
    <tableColumn id="6" xr3:uid="{BBCD23F6-013B-466F-BF3D-54DFF2C4E4D5}" uniqueName="6" name="Column7" totalsRowFunction="custom" queryTableFieldId="6" dataDxfId="123" totalsRowDxfId="122">
      <totalsRowFormula>AVERAGE(Haytham[Column7])</totalsRowFormula>
    </tableColumn>
    <tableColumn id="7" xr3:uid="{4D75E878-810A-427F-A755-D71DBD80ED78}" uniqueName="7" name="Column8" queryTableFieldId="7" dataDxfId="121" totalsRowDxfId="1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20DA17-3B06-451D-9478-B27E2F22B0D1}" name="Jared" displayName="Jared" ref="P42:U79" tableType="queryTable" totalsRowCount="1">
  <autoFilter ref="P42:U78" xr:uid="{EE20DA17-3B06-451D-9478-B27E2F22B0D1}"/>
  <tableColumns count="6">
    <tableColumn id="1" xr3:uid="{B21232A4-EBA6-41B9-A2C5-8C3DAC84C821}" uniqueName="1" name="Column1" queryTableFieldId="1" dataDxfId="119" totalsRowDxfId="118"/>
    <tableColumn id="2" xr3:uid="{C16B7EBE-6D75-4176-AE40-26D56B445A00}" uniqueName="2" name="Column2" queryTableFieldId="2" dataDxfId="117" totalsRowDxfId="116"/>
    <tableColumn id="3" xr3:uid="{4337523F-D93E-4902-A21F-09F5706283CA}" uniqueName="3" name="Column3" queryTableFieldId="3" dataDxfId="115" totalsRowDxfId="114"/>
    <tableColumn id="4" xr3:uid="{C61A9742-D11C-4038-B3A4-23A66319FFCD}" uniqueName="4" name="Column4" queryTableFieldId="4" dataDxfId="113" totalsRowDxfId="112"/>
    <tableColumn id="5" xr3:uid="{6EA9F854-A4ED-4D2A-82CB-FD9F2D46F85D}" uniqueName="5" name="Column5" totalsRowFunction="custom" queryTableFieldId="5" dataDxfId="111" totalsRowDxfId="110">
      <totalsRowFormula>AVERAGE(Jared[Column5])</totalsRowFormula>
    </tableColumn>
    <tableColumn id="7" xr3:uid="{0E5880E9-080B-4B6F-830C-444BCBD277B0}" uniqueName="7" name="Column7" totalsRowFunction="custom" queryTableFieldId="7" dataDxfId="109" totalsRowDxfId="108">
      <totalsRowFormula>AVERAGE(Jared[Column7])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6" Type="http://schemas.openxmlformats.org/officeDocument/2006/relationships/table" Target="../tables/table18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262B-D389-4321-A3CE-F37DF0950E44}">
  <dimension ref="B1:G24"/>
  <sheetViews>
    <sheetView topLeftCell="E7" zoomScale="130" zoomScaleNormal="130" workbookViewId="0">
      <selection activeCell="Q21" sqref="Q21"/>
    </sheetView>
  </sheetViews>
  <sheetFormatPr baseColWidth="10" defaultRowHeight="14.25" x14ac:dyDescent="0.45"/>
  <cols>
    <col min="7" max="7" width="14.265625" customWidth="1"/>
  </cols>
  <sheetData>
    <row r="1" spans="2:7" ht="14.65" thickBot="1" x14ac:dyDescent="0.5">
      <c r="C1" s="8"/>
      <c r="D1" s="8"/>
      <c r="E1" s="8"/>
      <c r="F1" s="8"/>
      <c r="G1" s="8"/>
    </row>
    <row r="2" spans="2:7" ht="14.65" thickBot="1" x14ac:dyDescent="0.5">
      <c r="B2" s="13" t="s">
        <v>667</v>
      </c>
      <c r="C2" s="20"/>
      <c r="D2" s="20"/>
      <c r="E2" s="20"/>
      <c r="F2" s="20"/>
      <c r="G2" s="21"/>
    </row>
    <row r="3" spans="2:7" x14ac:dyDescent="0.45">
      <c r="B3" s="10"/>
      <c r="C3" s="16" t="s">
        <v>661</v>
      </c>
      <c r="D3" s="16" t="s">
        <v>663</v>
      </c>
      <c r="E3" s="16" t="s">
        <v>664</v>
      </c>
      <c r="F3" s="16" t="s">
        <v>665</v>
      </c>
      <c r="G3" s="22" t="s">
        <v>672</v>
      </c>
    </row>
    <row r="4" spans="2:7" x14ac:dyDescent="0.45">
      <c r="B4" s="11"/>
      <c r="D4" s="6">
        <f>NoFeedback!K6</f>
        <v>45.10044971666666</v>
      </c>
      <c r="E4" s="6">
        <f>NoFeedback!L6</f>
        <v>40.404900499999997</v>
      </c>
      <c r="F4" s="6">
        <f>NoFeedback!M6</f>
        <v>615.90738314799796</v>
      </c>
      <c r="G4" s="14">
        <f>NoFeedback!N6</f>
        <v>24.817481402189021</v>
      </c>
    </row>
    <row r="5" spans="2:7" x14ac:dyDescent="0.45">
      <c r="B5" s="11"/>
      <c r="C5" t="s">
        <v>662</v>
      </c>
      <c r="D5" t="s">
        <v>663</v>
      </c>
      <c r="E5" t="s">
        <v>664</v>
      </c>
      <c r="F5" t="s">
        <v>665</v>
      </c>
      <c r="G5" s="7" t="s">
        <v>672</v>
      </c>
    </row>
    <row r="6" spans="2:7" ht="14.65" thickBot="1" x14ac:dyDescent="0.5">
      <c r="B6" s="12"/>
      <c r="C6" s="8"/>
      <c r="D6" s="9">
        <f>NoFeedback!K10</f>
        <v>83.714428265734284</v>
      </c>
      <c r="E6" s="9">
        <f>NoFeedback!L10</f>
        <v>14.305569749999989</v>
      </c>
      <c r="F6" s="9">
        <f>NoFeedback!M10</f>
        <v>147.36656126752351</v>
      </c>
      <c r="G6" s="15">
        <f>NoFeedback!N10</f>
        <v>12.139462972781107</v>
      </c>
    </row>
    <row r="7" spans="2:7" ht="14.65" thickBot="1" x14ac:dyDescent="0.5"/>
    <row r="8" spans="2:7" ht="14.65" thickBot="1" x14ac:dyDescent="0.5">
      <c r="B8" s="13" t="s">
        <v>668</v>
      </c>
      <c r="C8" s="18"/>
      <c r="D8" s="19"/>
      <c r="E8" s="19"/>
      <c r="F8" s="19"/>
      <c r="G8" s="17"/>
    </row>
    <row r="9" spans="2:7" x14ac:dyDescent="0.45">
      <c r="B9" s="10"/>
      <c r="C9" t="s">
        <v>661</v>
      </c>
      <c r="D9" t="s">
        <v>663</v>
      </c>
      <c r="E9" t="s">
        <v>664</v>
      </c>
      <c r="F9" t="s">
        <v>665</v>
      </c>
      <c r="G9" s="7" t="s">
        <v>665</v>
      </c>
    </row>
    <row r="10" spans="2:7" x14ac:dyDescent="0.45">
      <c r="B10" s="11"/>
      <c r="D10" s="6">
        <f>Haptic!K6</f>
        <v>53.799503437499986</v>
      </c>
      <c r="E10" s="6">
        <f>Haptic!L6</f>
        <v>43.926909999999999</v>
      </c>
      <c r="F10" s="6">
        <f>Haptic!M6</f>
        <v>713.82737337681476</v>
      </c>
      <c r="G10" s="14">
        <f>Haptic!N6</f>
        <v>26.717548042004431</v>
      </c>
    </row>
    <row r="11" spans="2:7" x14ac:dyDescent="0.45">
      <c r="B11" s="11"/>
      <c r="C11" t="s">
        <v>662</v>
      </c>
      <c r="D11" t="s">
        <v>663</v>
      </c>
      <c r="E11" t="s">
        <v>664</v>
      </c>
      <c r="F11" t="s">
        <v>665</v>
      </c>
      <c r="G11" s="7" t="s">
        <v>665</v>
      </c>
    </row>
    <row r="12" spans="2:7" ht="14.65" thickBot="1" x14ac:dyDescent="0.5">
      <c r="B12" s="12"/>
      <c r="C12" s="8"/>
      <c r="D12" s="9">
        <f>Haptic!K10</f>
        <v>88.260622194444466</v>
      </c>
      <c r="E12" s="9">
        <f>Haptic!L10</f>
        <v>9.6371019999999987</v>
      </c>
      <c r="F12" s="9">
        <f>Haptic!M10</f>
        <v>75.738686470032789</v>
      </c>
      <c r="G12" s="15">
        <f>Haptic!N10</f>
        <v>8.7027976231803059</v>
      </c>
    </row>
    <row r="13" spans="2:7" ht="14.65" thickBot="1" x14ac:dyDescent="0.5"/>
    <row r="14" spans="2:7" ht="14.65" thickBot="1" x14ac:dyDescent="0.5">
      <c r="B14" s="13" t="s">
        <v>669</v>
      </c>
      <c r="C14" s="18"/>
      <c r="D14" s="19"/>
      <c r="E14" s="19"/>
      <c r="F14" s="19"/>
      <c r="G14" s="17"/>
    </row>
    <row r="15" spans="2:7" x14ac:dyDescent="0.45">
      <c r="B15" s="10"/>
      <c r="C15" t="s">
        <v>661</v>
      </c>
      <c r="D15" t="s">
        <v>663</v>
      </c>
      <c r="E15" t="s">
        <v>664</v>
      </c>
      <c r="F15" t="s">
        <v>665</v>
      </c>
      <c r="G15" s="7" t="s">
        <v>672</v>
      </c>
    </row>
    <row r="16" spans="2:7" x14ac:dyDescent="0.45">
      <c r="B16" s="11"/>
      <c r="D16" s="6">
        <f>Auditory!K6</f>
        <v>53.912432875</v>
      </c>
      <c r="E16" s="6">
        <f>Auditory!L6</f>
        <v>45.457640999999995</v>
      </c>
      <c r="F16" s="6">
        <f>Auditory!M6</f>
        <v>741.50606414567756</v>
      </c>
      <c r="G16" s="14">
        <f>Auditory!N6</f>
        <v>27.230608956570869</v>
      </c>
    </row>
    <row r="17" spans="2:7" x14ac:dyDescent="0.45">
      <c r="B17" s="11"/>
      <c r="C17" t="s">
        <v>662</v>
      </c>
      <c r="D17" t="s">
        <v>663</v>
      </c>
      <c r="E17" t="s">
        <v>664</v>
      </c>
      <c r="F17" t="s">
        <v>665</v>
      </c>
      <c r="G17" s="7" t="s">
        <v>672</v>
      </c>
    </row>
    <row r="18" spans="2:7" ht="14.65" thickBot="1" x14ac:dyDescent="0.5">
      <c r="B18" s="12"/>
      <c r="C18" s="8"/>
      <c r="D18" s="9">
        <f>Auditory!K10</f>
        <v>88.172899875000027</v>
      </c>
      <c r="E18" s="9">
        <f>Auditory!L10</f>
        <v>12.901207999999997</v>
      </c>
      <c r="F18" s="9">
        <f>Auditory!M10</f>
        <v>79.47800820287361</v>
      </c>
      <c r="G18" s="15">
        <f>Auditory!N10</f>
        <v>8.9150439260204219</v>
      </c>
    </row>
    <row r="19" spans="2:7" ht="14.65" thickBot="1" x14ac:dyDescent="0.5"/>
    <row r="20" spans="2:7" ht="14.65" thickBot="1" x14ac:dyDescent="0.5">
      <c r="B20" s="13" t="s">
        <v>670</v>
      </c>
      <c r="C20" s="18"/>
      <c r="D20" s="19"/>
      <c r="E20" s="19"/>
      <c r="F20" s="19"/>
      <c r="G20" s="17"/>
    </row>
    <row r="21" spans="2:7" x14ac:dyDescent="0.45">
      <c r="B21" s="10"/>
      <c r="C21" t="s">
        <v>661</v>
      </c>
      <c r="D21" t="s">
        <v>663</v>
      </c>
      <c r="E21" t="s">
        <v>664</v>
      </c>
      <c r="F21" t="s">
        <v>665</v>
      </c>
      <c r="G21" s="7" t="s">
        <v>672</v>
      </c>
    </row>
    <row r="22" spans="2:7" x14ac:dyDescent="0.45">
      <c r="B22" s="11"/>
      <c r="D22" s="6">
        <f>Both!K6</f>
        <v>50.646582138888874</v>
      </c>
      <c r="E22" s="6">
        <f>Both!L6</f>
        <v>39.658412999999996</v>
      </c>
      <c r="F22" s="6">
        <f>Both!M6</f>
        <v>726.36868850106089</v>
      </c>
      <c r="G22" s="14">
        <f>Both!N6</f>
        <v>26.951227959057096</v>
      </c>
    </row>
    <row r="23" spans="2:7" x14ac:dyDescent="0.45">
      <c r="B23" s="11"/>
      <c r="C23" t="s">
        <v>662</v>
      </c>
      <c r="D23" t="s">
        <v>663</v>
      </c>
      <c r="E23" t="s">
        <v>664</v>
      </c>
      <c r="F23" t="s">
        <v>665</v>
      </c>
      <c r="G23" s="7" t="s">
        <v>672</v>
      </c>
    </row>
    <row r="24" spans="2:7" ht="14.65" thickBot="1" x14ac:dyDescent="0.5">
      <c r="B24" s="12"/>
      <c r="C24" s="8"/>
      <c r="D24" s="9">
        <f>Both!K10</f>
        <v>86.918608034722212</v>
      </c>
      <c r="E24" s="9">
        <f>Both!L10</f>
        <v>10.283409999999989</v>
      </c>
      <c r="F24" s="9">
        <f>Both!M10</f>
        <v>105.30607360823679</v>
      </c>
      <c r="G24" s="15">
        <f>Both!N10</f>
        <v>10.261874760892221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71FC-FBAA-414D-B14D-631946179534}">
  <dimension ref="B1:AA57"/>
  <sheetViews>
    <sheetView topLeftCell="I16" workbookViewId="0">
      <selection activeCell="D48" sqref="D48"/>
    </sheetView>
  </sheetViews>
  <sheetFormatPr baseColWidth="10" defaultRowHeight="14.25" x14ac:dyDescent="0.45"/>
  <sheetData>
    <row r="1" spans="2:27" ht="14.65" thickBot="1" x14ac:dyDescent="0.5"/>
    <row r="2" spans="2:27" x14ac:dyDescent="0.45">
      <c r="B2" s="30" t="s">
        <v>718</v>
      </c>
      <c r="C2" s="31"/>
      <c r="D2" s="31"/>
      <c r="E2" s="31" t="s">
        <v>719</v>
      </c>
      <c r="F2" s="31"/>
      <c r="G2" s="31"/>
      <c r="H2" s="31" t="s">
        <v>720</v>
      </c>
      <c r="I2" s="31"/>
      <c r="J2" s="31"/>
      <c r="K2" s="31" t="s">
        <v>721</v>
      </c>
      <c r="L2" s="31"/>
      <c r="M2" s="31"/>
      <c r="N2" s="31" t="s">
        <v>722</v>
      </c>
      <c r="O2" s="31"/>
      <c r="P2" s="31"/>
      <c r="Q2" s="31" t="s">
        <v>723</v>
      </c>
      <c r="R2" s="31"/>
      <c r="S2" s="31"/>
      <c r="T2" s="31" t="s">
        <v>724</v>
      </c>
      <c r="U2" s="31"/>
      <c r="V2" s="31"/>
      <c r="W2" s="31" t="s">
        <v>725</v>
      </c>
      <c r="X2" s="31"/>
      <c r="Y2" s="31"/>
      <c r="Z2" s="31" t="s">
        <v>726</v>
      </c>
      <c r="AA2" s="32"/>
    </row>
    <row r="3" spans="2:27" ht="14.65" thickBot="1" x14ac:dyDescent="0.5">
      <c r="B3" s="33" t="s">
        <v>716</v>
      </c>
      <c r="C3" s="8" t="s">
        <v>717</v>
      </c>
      <c r="D3" s="8"/>
      <c r="E3" s="8" t="s">
        <v>716</v>
      </c>
      <c r="F3" s="8" t="s">
        <v>717</v>
      </c>
      <c r="G3" s="8"/>
      <c r="H3" s="8" t="s">
        <v>716</v>
      </c>
      <c r="I3" s="8" t="s">
        <v>717</v>
      </c>
      <c r="J3" s="8"/>
      <c r="K3" s="8" t="s">
        <v>716</v>
      </c>
      <c r="L3" s="8" t="s">
        <v>717</v>
      </c>
      <c r="M3" s="8"/>
      <c r="N3" s="8" t="s">
        <v>716</v>
      </c>
      <c r="O3" s="8" t="s">
        <v>717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34"/>
    </row>
    <row r="4" spans="2:27" x14ac:dyDescent="0.45">
      <c r="B4" s="35">
        <v>99.335549999999998</v>
      </c>
      <c r="C4" s="37">
        <v>96.734589999999997</v>
      </c>
      <c r="E4" s="26">
        <v>0</v>
      </c>
      <c r="F4" s="27">
        <v>85.979870000000005</v>
      </c>
      <c r="H4" s="26">
        <v>86.710970000000003</v>
      </c>
      <c r="I4" s="27">
        <v>92.860373999999993</v>
      </c>
      <c r="K4" s="28">
        <v>96.345510000000004</v>
      </c>
      <c r="L4" s="29">
        <v>98.133330000000001</v>
      </c>
      <c r="N4" s="38">
        <v>44.850499999999997</v>
      </c>
      <c r="O4" s="39">
        <v>88.641509999999997</v>
      </c>
      <c r="Q4" s="38">
        <v>100</v>
      </c>
      <c r="R4" s="39">
        <v>98.173584000000005</v>
      </c>
      <c r="T4" s="26">
        <v>33.554817</v>
      </c>
      <c r="U4" s="27">
        <v>83.962265000000002</v>
      </c>
      <c r="W4" s="35">
        <v>62.458472999999998</v>
      </c>
      <c r="X4" s="37">
        <v>92.022639999999996</v>
      </c>
      <c r="Z4" s="35">
        <v>100</v>
      </c>
      <c r="AA4" s="37">
        <v>96.266670000000005</v>
      </c>
    </row>
    <row r="5" spans="2:27" x14ac:dyDescent="0.45">
      <c r="B5" s="28">
        <v>62.376235999999999</v>
      </c>
      <c r="C5" s="29">
        <v>93.197479999999999</v>
      </c>
      <c r="E5" s="28">
        <v>100</v>
      </c>
      <c r="F5" s="29">
        <v>96.533330000000007</v>
      </c>
      <c r="H5" s="28">
        <v>83.168319999999994</v>
      </c>
      <c r="I5" s="29">
        <v>93.046539999999993</v>
      </c>
      <c r="K5" s="26">
        <v>75.247529999999998</v>
      </c>
      <c r="L5" s="27">
        <v>94.31447</v>
      </c>
      <c r="N5" s="26">
        <v>51.485149999999997</v>
      </c>
      <c r="O5" s="27">
        <v>88.241510000000005</v>
      </c>
      <c r="Q5" s="26">
        <v>46.534652999999999</v>
      </c>
      <c r="R5" s="27">
        <v>86.666663999999997</v>
      </c>
      <c r="T5" s="28">
        <v>58.415840000000003</v>
      </c>
      <c r="U5" s="29">
        <v>87.2</v>
      </c>
      <c r="W5" s="28">
        <v>55.445545000000003</v>
      </c>
      <c r="X5" s="29">
        <v>90</v>
      </c>
      <c r="Z5" s="28">
        <v>73.267330000000001</v>
      </c>
      <c r="AA5" s="29">
        <v>96.53837</v>
      </c>
    </row>
    <row r="6" spans="2:27" x14ac:dyDescent="0.45">
      <c r="B6" s="26">
        <v>94.05941</v>
      </c>
      <c r="C6" s="27">
        <v>96.729560000000006</v>
      </c>
      <c r="E6" s="26">
        <v>97.029700000000005</v>
      </c>
      <c r="F6" s="27">
        <v>95.733329999999995</v>
      </c>
      <c r="H6" s="26">
        <v>100</v>
      </c>
      <c r="I6" s="27">
        <v>97.733329999999995</v>
      </c>
      <c r="K6" s="28">
        <v>46.534652999999999</v>
      </c>
      <c r="L6" s="29">
        <v>88.316986</v>
      </c>
      <c r="N6" s="28">
        <v>100</v>
      </c>
      <c r="O6" s="29">
        <v>96.266670000000005</v>
      </c>
      <c r="Q6" s="28">
        <v>100</v>
      </c>
      <c r="R6" s="29">
        <v>99.066665999999998</v>
      </c>
      <c r="T6" s="26">
        <v>36.633662999999999</v>
      </c>
      <c r="U6" s="27">
        <v>75.866659999999996</v>
      </c>
      <c r="W6" s="26">
        <v>80.19802</v>
      </c>
      <c r="X6" s="27">
        <v>95.733329999999995</v>
      </c>
      <c r="Z6" s="26">
        <v>54.455449999999999</v>
      </c>
      <c r="AA6" s="27">
        <v>92.249054000000001</v>
      </c>
    </row>
    <row r="7" spans="2:27" x14ac:dyDescent="0.45">
      <c r="B7" s="28">
        <v>36</v>
      </c>
      <c r="C7" s="29">
        <v>90.217285000000004</v>
      </c>
      <c r="E7" s="28">
        <v>89.666663999999997</v>
      </c>
      <c r="F7" s="29">
        <v>95.047799999999995</v>
      </c>
      <c r="H7" s="28">
        <v>56.666668000000001</v>
      </c>
      <c r="I7" s="29">
        <v>88.124229999999997</v>
      </c>
      <c r="K7" s="26">
        <v>54.000003999999997</v>
      </c>
      <c r="L7" s="27">
        <v>93.036445999999998</v>
      </c>
      <c r="N7" s="26">
        <v>49.666668000000001</v>
      </c>
      <c r="O7" s="27">
        <v>92.452385000000007</v>
      </c>
      <c r="Q7" s="26">
        <v>37.333331999999999</v>
      </c>
      <c r="R7" s="27">
        <v>79.069090000000003</v>
      </c>
      <c r="T7" s="28">
        <v>87</v>
      </c>
      <c r="U7" s="29">
        <v>94.002269999999996</v>
      </c>
      <c r="W7" s="28">
        <v>50.666663999999997</v>
      </c>
      <c r="X7" s="29">
        <v>89.659170000000003</v>
      </c>
      <c r="Z7" s="28">
        <v>60.666668000000001</v>
      </c>
      <c r="AA7" s="29">
        <v>90.476150000000004</v>
      </c>
    </row>
    <row r="8" spans="2:27" x14ac:dyDescent="0.45">
      <c r="B8" s="26">
        <v>43</v>
      </c>
      <c r="C8" s="27">
        <v>92.135086000000001</v>
      </c>
      <c r="E8" s="26">
        <v>56</v>
      </c>
      <c r="F8" s="27">
        <v>91.364170000000001</v>
      </c>
      <c r="H8" s="26">
        <v>25</v>
      </c>
      <c r="I8" s="27">
        <v>80.712959999999995</v>
      </c>
      <c r="K8" s="28">
        <v>58</v>
      </c>
      <c r="L8" s="29">
        <v>87.257576</v>
      </c>
      <c r="N8" s="28">
        <v>30.000001999999999</v>
      </c>
      <c r="O8" s="29">
        <v>81.322929999999999</v>
      </c>
      <c r="Q8" s="28">
        <v>28</v>
      </c>
      <c r="R8" s="29">
        <v>94.358345</v>
      </c>
      <c r="T8" s="26">
        <v>40</v>
      </c>
      <c r="U8" s="27">
        <v>86.651960000000003</v>
      </c>
      <c r="W8" s="26">
        <v>32</v>
      </c>
      <c r="X8" s="27">
        <v>76.67756</v>
      </c>
      <c r="Z8" s="26">
        <v>48</v>
      </c>
      <c r="AA8" s="27">
        <v>88.796459999999996</v>
      </c>
    </row>
    <row r="9" spans="2:27" x14ac:dyDescent="0.45">
      <c r="B9" s="28">
        <v>52.999996000000003</v>
      </c>
      <c r="C9" s="29">
        <v>90.285079999999994</v>
      </c>
      <c r="E9" s="28">
        <v>55</v>
      </c>
      <c r="F9" s="29">
        <v>87.207015999999996</v>
      </c>
      <c r="H9" s="28">
        <v>74</v>
      </c>
      <c r="I9" s="29">
        <v>94.308940000000007</v>
      </c>
      <c r="K9" s="26">
        <v>83</v>
      </c>
      <c r="L9" s="27">
        <v>93.980729999999994</v>
      </c>
      <c r="N9" s="26">
        <v>63</v>
      </c>
      <c r="O9" s="27">
        <v>89.461479999999995</v>
      </c>
      <c r="Q9" s="26">
        <v>25</v>
      </c>
      <c r="R9" s="27">
        <v>88.049180000000007</v>
      </c>
      <c r="T9" s="28">
        <v>27.000001999999999</v>
      </c>
      <c r="U9" s="29">
        <v>92.730130000000003</v>
      </c>
      <c r="W9" s="28">
        <v>63</v>
      </c>
      <c r="X9" s="29">
        <v>88.451890000000006</v>
      </c>
      <c r="Z9" s="28">
        <v>58.999996000000003</v>
      </c>
      <c r="AA9" s="29">
        <v>90.945549999999997</v>
      </c>
    </row>
    <row r="10" spans="2:27" x14ac:dyDescent="0.45">
      <c r="B10" s="26">
        <v>59.666668000000001</v>
      </c>
      <c r="C10" s="27">
        <v>91.756309999999999</v>
      </c>
      <c r="E10" s="26">
        <v>42.666668000000001</v>
      </c>
      <c r="F10" s="27">
        <v>82.951930000000004</v>
      </c>
      <c r="H10" s="26">
        <v>30.333334000000001</v>
      </c>
      <c r="I10" s="27">
        <v>82.469054999999997</v>
      </c>
      <c r="K10" s="28">
        <v>17</v>
      </c>
      <c r="L10" s="29">
        <v>76.025989999999993</v>
      </c>
      <c r="N10" s="28">
        <v>38.666663999999997</v>
      </c>
      <c r="O10" s="29">
        <v>79.02431</v>
      </c>
      <c r="Q10" s="28">
        <v>80</v>
      </c>
      <c r="R10" s="29">
        <v>96.216409999999996</v>
      </c>
      <c r="T10" s="26">
        <v>37.666668000000001</v>
      </c>
      <c r="U10" s="27">
        <v>88.108429999999998</v>
      </c>
      <c r="W10" s="26">
        <v>31</v>
      </c>
      <c r="X10" s="27">
        <v>80.473693999999995</v>
      </c>
      <c r="Z10" s="26">
        <v>64.333330000000004</v>
      </c>
      <c r="AA10" s="27">
        <v>92.482320000000001</v>
      </c>
    </row>
    <row r="11" spans="2:27" x14ac:dyDescent="0.45">
      <c r="B11" s="28">
        <v>66.5</v>
      </c>
      <c r="C11" s="29">
        <v>92.272790000000001</v>
      </c>
      <c r="E11" s="28">
        <v>21.5</v>
      </c>
      <c r="F11" s="29">
        <v>75.236789999999999</v>
      </c>
      <c r="H11" s="28">
        <v>8</v>
      </c>
      <c r="I11" s="29">
        <v>56.283726000000001</v>
      </c>
      <c r="K11" s="26">
        <v>22</v>
      </c>
      <c r="L11" s="27">
        <v>84.57159</v>
      </c>
      <c r="N11" s="26">
        <v>46.5</v>
      </c>
      <c r="O11" s="27">
        <v>84.952380000000005</v>
      </c>
      <c r="Q11" s="26">
        <v>30.000001999999999</v>
      </c>
      <c r="R11" s="27">
        <v>85.065475000000006</v>
      </c>
      <c r="T11" s="28">
        <v>57.5</v>
      </c>
      <c r="U11" s="29">
        <v>91.846239999999995</v>
      </c>
      <c r="W11" s="28">
        <v>25</v>
      </c>
      <c r="X11" s="29">
        <v>77.021270000000001</v>
      </c>
      <c r="Z11" s="28">
        <v>55</v>
      </c>
      <c r="AA11" s="29">
        <v>86.879959999999997</v>
      </c>
    </row>
    <row r="12" spans="2:27" x14ac:dyDescent="0.45">
      <c r="B12" s="26">
        <v>20.5</v>
      </c>
      <c r="C12" s="27">
        <v>81.217849999999999</v>
      </c>
      <c r="E12" s="26">
        <v>26</v>
      </c>
      <c r="F12" s="27">
        <v>78.396330000000006</v>
      </c>
      <c r="H12" s="26">
        <v>21</v>
      </c>
      <c r="I12" s="27">
        <v>71.480193999999997</v>
      </c>
      <c r="K12" s="28">
        <v>15.000000999999999</v>
      </c>
      <c r="L12" s="29">
        <v>64.859566000000001</v>
      </c>
      <c r="N12" s="28">
        <v>51</v>
      </c>
      <c r="O12" s="29">
        <v>86.898300000000006</v>
      </c>
      <c r="Q12" s="28">
        <v>23.5</v>
      </c>
      <c r="R12" s="29">
        <v>73.555430000000001</v>
      </c>
      <c r="T12" s="26">
        <v>50.5</v>
      </c>
      <c r="U12" s="27">
        <v>84.732069999999993</v>
      </c>
      <c r="W12" s="26">
        <v>21</v>
      </c>
      <c r="X12" s="27">
        <v>77.903760000000005</v>
      </c>
      <c r="Z12" s="26">
        <v>100</v>
      </c>
      <c r="AA12" s="27">
        <v>95.221639999999994</v>
      </c>
    </row>
    <row r="13" spans="2:27" x14ac:dyDescent="0.45">
      <c r="B13" s="26">
        <v>100</v>
      </c>
      <c r="C13" s="27">
        <v>97.466669999999993</v>
      </c>
      <c r="E13" s="26">
        <v>58.803986000000002</v>
      </c>
      <c r="F13" s="26">
        <v>93.594970000000004</v>
      </c>
      <c r="H13" s="26">
        <v>64.451830000000001</v>
      </c>
      <c r="I13" s="27">
        <v>92.389939999999996</v>
      </c>
      <c r="K13" s="28">
        <v>65.448499999999996</v>
      </c>
      <c r="L13" s="28">
        <v>94.045280000000005</v>
      </c>
      <c r="N13" s="28">
        <v>81.063119999999998</v>
      </c>
      <c r="O13" s="29">
        <v>94.641509999999997</v>
      </c>
      <c r="Q13" s="28">
        <v>60.132893000000003</v>
      </c>
      <c r="R13" s="29">
        <v>80.799994999999996</v>
      </c>
      <c r="T13" s="26">
        <v>93.355484000000004</v>
      </c>
      <c r="U13" s="27">
        <v>98.133330000000001</v>
      </c>
      <c r="W13" s="26">
        <v>100</v>
      </c>
      <c r="X13" s="27">
        <v>97.6</v>
      </c>
      <c r="Z13" s="26">
        <v>100</v>
      </c>
      <c r="AA13" s="26">
        <v>98.533330000000007</v>
      </c>
    </row>
    <row r="14" spans="2:27" x14ac:dyDescent="0.45">
      <c r="B14" s="28">
        <v>68.316826000000006</v>
      </c>
      <c r="C14" s="29">
        <v>94.666663999999997</v>
      </c>
      <c r="E14" s="28">
        <v>81.188119999999998</v>
      </c>
      <c r="F14" s="28">
        <v>95.57987</v>
      </c>
      <c r="H14" s="28">
        <v>62.376235999999999</v>
      </c>
      <c r="I14" s="29">
        <v>92.108180000000004</v>
      </c>
      <c r="K14" s="26">
        <v>52.475250000000003</v>
      </c>
      <c r="L14" s="26">
        <v>88.176094000000006</v>
      </c>
      <c r="N14" s="26">
        <v>23.762377000000001</v>
      </c>
      <c r="O14" s="27">
        <v>95.622640000000004</v>
      </c>
      <c r="Q14" s="26">
        <v>67.326729999999998</v>
      </c>
      <c r="R14" s="27">
        <v>96.616349999999997</v>
      </c>
      <c r="T14" s="28">
        <v>93.069305</v>
      </c>
      <c r="U14" s="29">
        <v>95.866669999999999</v>
      </c>
      <c r="W14" s="28">
        <v>100</v>
      </c>
      <c r="X14" s="29">
        <v>98.42013</v>
      </c>
      <c r="Z14" s="28">
        <v>81.188119999999998</v>
      </c>
      <c r="AA14" s="28">
        <v>92.110695000000007</v>
      </c>
    </row>
    <row r="15" spans="2:27" x14ac:dyDescent="0.45">
      <c r="B15" s="26">
        <v>40.594059999999999</v>
      </c>
      <c r="C15" s="27">
        <v>44.060369999999999</v>
      </c>
      <c r="E15" s="26">
        <v>80.19802</v>
      </c>
      <c r="F15" s="26">
        <v>95.466669999999993</v>
      </c>
      <c r="H15" s="26">
        <v>100</v>
      </c>
      <c r="I15" s="27">
        <v>96.895600000000002</v>
      </c>
      <c r="K15" s="28">
        <v>61.386139999999997</v>
      </c>
      <c r="L15" s="28">
        <v>87.328299999999999</v>
      </c>
      <c r="N15" s="28">
        <v>95.049509999999998</v>
      </c>
      <c r="O15" s="29">
        <v>97.466669999999993</v>
      </c>
      <c r="Q15" s="28">
        <v>92.079210000000003</v>
      </c>
      <c r="R15" s="29">
        <v>98.460369999999998</v>
      </c>
      <c r="T15" s="26">
        <v>100</v>
      </c>
      <c r="U15" s="27">
        <v>97.383650000000003</v>
      </c>
      <c r="W15" s="26">
        <v>100</v>
      </c>
      <c r="X15" s="27">
        <v>99.866659999999996</v>
      </c>
      <c r="Z15" s="26">
        <v>100</v>
      </c>
      <c r="AA15" s="26">
        <v>97.866669999999999</v>
      </c>
    </row>
    <row r="16" spans="2:27" x14ac:dyDescent="0.45">
      <c r="B16" s="28">
        <v>81</v>
      </c>
      <c r="C16" s="29">
        <v>95.343109999999996</v>
      </c>
      <c r="E16" s="28">
        <v>58.333331999999999</v>
      </c>
      <c r="F16" s="28">
        <v>85.279780000000002</v>
      </c>
      <c r="H16" s="28">
        <v>39</v>
      </c>
      <c r="I16" s="29">
        <v>84.778189999999995</v>
      </c>
      <c r="K16" s="26">
        <v>79.333336000000003</v>
      </c>
      <c r="L16" s="26">
        <v>94.23</v>
      </c>
      <c r="N16" s="26">
        <v>88.333336000000003</v>
      </c>
      <c r="O16" s="27">
        <v>97.082080000000005</v>
      </c>
      <c r="Q16" s="26">
        <v>17</v>
      </c>
      <c r="R16" s="27">
        <v>91.031220000000005</v>
      </c>
      <c r="T16" s="28">
        <v>19.666668000000001</v>
      </c>
      <c r="U16" s="29">
        <v>91.240219999999994</v>
      </c>
      <c r="W16" s="28">
        <v>79</v>
      </c>
      <c r="X16" s="29">
        <v>94.56568</v>
      </c>
      <c r="Z16" s="28">
        <v>58</v>
      </c>
      <c r="AA16" s="28">
        <v>92.332419999999999</v>
      </c>
    </row>
    <row r="17" spans="2:27" x14ac:dyDescent="0.45">
      <c r="B17" s="26">
        <v>33</v>
      </c>
      <c r="C17" s="27">
        <v>86.839380000000006</v>
      </c>
      <c r="E17" s="26">
        <v>78</v>
      </c>
      <c r="F17" s="26">
        <v>94.20093</v>
      </c>
      <c r="H17" s="26">
        <v>62</v>
      </c>
      <c r="I17" s="27">
        <v>93.102239999999995</v>
      </c>
      <c r="K17" s="28">
        <v>34</v>
      </c>
      <c r="L17" s="28">
        <v>87.022710000000004</v>
      </c>
      <c r="N17" s="28">
        <v>28</v>
      </c>
      <c r="O17" s="29">
        <v>81.13561</v>
      </c>
      <c r="Q17" s="28">
        <v>74</v>
      </c>
      <c r="R17" s="29">
        <v>93.706760000000003</v>
      </c>
      <c r="T17" s="26">
        <v>41</v>
      </c>
      <c r="U17" s="27">
        <v>88.582589999999996</v>
      </c>
      <c r="W17" s="26">
        <v>52.999996000000003</v>
      </c>
      <c r="X17" s="27">
        <v>90.111040000000003</v>
      </c>
      <c r="Z17" s="26">
        <v>39</v>
      </c>
      <c r="AA17" s="26">
        <v>96.004776000000007</v>
      </c>
    </row>
    <row r="18" spans="2:27" x14ac:dyDescent="0.45">
      <c r="B18" s="28">
        <v>22</v>
      </c>
      <c r="C18" s="29">
        <v>83.191569999999999</v>
      </c>
      <c r="E18" s="28">
        <v>75</v>
      </c>
      <c r="F18" s="28">
        <v>92.300299999999993</v>
      </c>
      <c r="H18" s="28">
        <v>55</v>
      </c>
      <c r="I18" s="29">
        <v>89.288284000000004</v>
      </c>
      <c r="K18" s="26">
        <v>46</v>
      </c>
      <c r="L18" s="26">
        <v>93.965109999999996</v>
      </c>
      <c r="N18" s="26">
        <v>76</v>
      </c>
      <c r="O18" s="27">
        <v>96.783000000000001</v>
      </c>
      <c r="Q18" s="26">
        <v>25</v>
      </c>
      <c r="R18" s="27">
        <v>90.675210000000007</v>
      </c>
      <c r="T18" s="28">
        <v>81</v>
      </c>
      <c r="U18" s="29">
        <v>93.150024000000002</v>
      </c>
      <c r="W18" s="28">
        <v>36</v>
      </c>
      <c r="X18" s="29">
        <v>81.885080000000002</v>
      </c>
      <c r="Z18" s="28">
        <v>67</v>
      </c>
      <c r="AA18" s="28">
        <v>92.918499999999995</v>
      </c>
    </row>
    <row r="19" spans="2:27" x14ac:dyDescent="0.45">
      <c r="B19" s="26">
        <v>39</v>
      </c>
      <c r="C19" s="27">
        <v>83.663290000000003</v>
      </c>
      <c r="E19" s="26">
        <v>43</v>
      </c>
      <c r="F19" s="26">
        <v>86.190780000000004</v>
      </c>
      <c r="H19" s="26">
        <v>22.333331999999999</v>
      </c>
      <c r="I19" s="27">
        <v>76.933334000000002</v>
      </c>
      <c r="K19" s="28">
        <v>46.666668000000001</v>
      </c>
      <c r="L19" s="28">
        <v>87.356759999999994</v>
      </c>
      <c r="N19" s="28">
        <v>38.666663999999997</v>
      </c>
      <c r="O19" s="29">
        <v>86.375434999999996</v>
      </c>
      <c r="Q19" s="28">
        <v>32.333331999999999</v>
      </c>
      <c r="R19" s="29">
        <v>53.95299</v>
      </c>
      <c r="T19" s="26">
        <v>69.333336000000003</v>
      </c>
      <c r="U19" s="27">
        <v>94.764660000000006</v>
      </c>
      <c r="W19" s="26">
        <v>76.666663999999997</v>
      </c>
      <c r="X19" s="27">
        <v>94.768109999999993</v>
      </c>
      <c r="Z19" s="26">
        <v>46</v>
      </c>
      <c r="AA19" s="26">
        <v>89.85812</v>
      </c>
    </row>
    <row r="20" spans="2:27" x14ac:dyDescent="0.45">
      <c r="B20" s="28">
        <v>13.500000999999999</v>
      </c>
      <c r="C20" s="29">
        <v>69.251249999999999</v>
      </c>
      <c r="E20" s="28">
        <v>19</v>
      </c>
      <c r="F20" s="28">
        <v>71.390656000000007</v>
      </c>
      <c r="H20" s="28">
        <v>13.500000999999999</v>
      </c>
      <c r="I20" s="29">
        <v>70.363820000000004</v>
      </c>
      <c r="K20" s="26">
        <v>21.5</v>
      </c>
      <c r="L20" s="26">
        <v>77.243219999999994</v>
      </c>
      <c r="N20" s="26">
        <v>20</v>
      </c>
      <c r="O20" s="27">
        <v>73.886529999999993</v>
      </c>
      <c r="Q20" s="26">
        <v>31.5</v>
      </c>
      <c r="R20" s="27">
        <v>87.507400000000004</v>
      </c>
      <c r="T20" s="28">
        <v>28</v>
      </c>
      <c r="U20" s="29">
        <v>82.188289999999995</v>
      </c>
      <c r="W20" s="28">
        <v>33.5</v>
      </c>
      <c r="X20" s="29">
        <v>81.096146000000005</v>
      </c>
      <c r="Z20" s="28">
        <v>46</v>
      </c>
      <c r="AA20" s="28">
        <v>88.825270000000003</v>
      </c>
    </row>
    <row r="21" spans="2:27" x14ac:dyDescent="0.45">
      <c r="B21" s="26">
        <v>15.000000999999999</v>
      </c>
      <c r="C21" s="27">
        <v>67.36403</v>
      </c>
      <c r="E21" s="26">
        <v>34.5</v>
      </c>
      <c r="F21" s="26">
        <v>88.668625000000006</v>
      </c>
      <c r="H21" s="26">
        <v>39.5</v>
      </c>
      <c r="I21" s="27">
        <v>81.903274999999994</v>
      </c>
      <c r="K21" s="28">
        <v>13</v>
      </c>
      <c r="L21" s="28">
        <v>85.877399999999994</v>
      </c>
      <c r="N21" s="28">
        <v>26</v>
      </c>
      <c r="O21" s="29">
        <v>79.399506000000002</v>
      </c>
      <c r="Q21" s="28">
        <v>17</v>
      </c>
      <c r="R21" s="29">
        <v>87.913200000000003</v>
      </c>
      <c r="T21" s="26">
        <v>18</v>
      </c>
      <c r="U21" s="27">
        <v>72.702910000000003</v>
      </c>
      <c r="W21" s="26">
        <v>20</v>
      </c>
      <c r="X21" s="27">
        <v>73.320594999999997</v>
      </c>
      <c r="Z21" s="26">
        <v>26</v>
      </c>
      <c r="AA21" s="26">
        <v>80.973145000000002</v>
      </c>
    </row>
    <row r="22" spans="2:27" x14ac:dyDescent="0.45">
      <c r="B22" s="26">
        <v>27.906979</v>
      </c>
      <c r="C22" s="27">
        <v>85.47672</v>
      </c>
      <c r="E22" s="26">
        <v>58.803986000000002</v>
      </c>
      <c r="F22" s="27">
        <v>93.594970000000004</v>
      </c>
      <c r="H22" s="26">
        <v>20.930233000000001</v>
      </c>
      <c r="I22" s="27">
        <v>95.333330000000004</v>
      </c>
      <c r="K22" s="28">
        <v>47.508305</v>
      </c>
      <c r="L22" s="29">
        <v>89.200005000000004</v>
      </c>
      <c r="N22" s="28">
        <v>62.126244</v>
      </c>
      <c r="O22" s="29">
        <v>97.516980000000004</v>
      </c>
      <c r="Q22" s="28">
        <v>34.883719999999997</v>
      </c>
      <c r="R22" s="29">
        <v>81.333336000000003</v>
      </c>
      <c r="T22" s="26">
        <v>94.684389999999993</v>
      </c>
      <c r="U22" s="27">
        <v>98.266670000000005</v>
      </c>
      <c r="W22" s="26">
        <v>80.066444000000004</v>
      </c>
      <c r="X22" s="27">
        <v>95.657859999999999</v>
      </c>
      <c r="Z22" s="26">
        <v>100</v>
      </c>
      <c r="AA22" s="27">
        <v>98.533330000000007</v>
      </c>
    </row>
    <row r="23" spans="2:27" x14ac:dyDescent="0.45">
      <c r="B23" s="28">
        <v>59.405940000000001</v>
      </c>
      <c r="C23" s="29">
        <v>91.028930000000003</v>
      </c>
      <c r="E23" s="28">
        <v>81.188119999999998</v>
      </c>
      <c r="F23" s="29">
        <v>95.57987</v>
      </c>
      <c r="H23" s="28">
        <v>88.118809999999996</v>
      </c>
      <c r="I23" s="29">
        <v>97.333336000000003</v>
      </c>
      <c r="K23" s="26">
        <v>50.495052000000001</v>
      </c>
      <c r="L23" s="27">
        <v>90.266670000000005</v>
      </c>
      <c r="N23" s="26">
        <v>70.297034999999994</v>
      </c>
      <c r="O23" s="27">
        <v>91.866669999999999</v>
      </c>
      <c r="Q23" s="26">
        <v>73.267330000000001</v>
      </c>
      <c r="R23" s="27">
        <v>95.466669999999993</v>
      </c>
      <c r="T23" s="28">
        <v>55.445545000000003</v>
      </c>
      <c r="U23" s="29">
        <v>90.4</v>
      </c>
      <c r="W23" s="28">
        <v>60.396037999999997</v>
      </c>
      <c r="X23" s="29">
        <v>92.4</v>
      </c>
      <c r="Z23" s="28">
        <v>81.188119999999998</v>
      </c>
      <c r="AA23" s="29">
        <v>92.110695000000007</v>
      </c>
    </row>
    <row r="24" spans="2:27" x14ac:dyDescent="0.45">
      <c r="B24" s="26">
        <v>33.663364000000001</v>
      </c>
      <c r="C24" s="27">
        <v>89.066665999999998</v>
      </c>
      <c r="E24" s="26">
        <v>80.19802</v>
      </c>
      <c r="F24" s="27">
        <v>95.466669999999993</v>
      </c>
      <c r="H24" s="26">
        <v>70.297034999999994</v>
      </c>
      <c r="I24" s="27">
        <v>94</v>
      </c>
      <c r="K24" s="28">
        <v>100</v>
      </c>
      <c r="L24" s="29">
        <v>96.86542</v>
      </c>
      <c r="N24" s="28">
        <v>49.504950000000001</v>
      </c>
      <c r="O24" s="29">
        <v>94.913210000000007</v>
      </c>
      <c r="Q24" s="28">
        <v>88.118809999999996</v>
      </c>
      <c r="R24" s="29">
        <v>94.933334000000002</v>
      </c>
      <c r="T24" s="26">
        <v>100</v>
      </c>
      <c r="U24" s="27">
        <v>98.4</v>
      </c>
      <c r="W24" s="26">
        <v>81.188119999999998</v>
      </c>
      <c r="X24" s="27">
        <v>96.161010000000005</v>
      </c>
      <c r="Z24" s="26">
        <v>100</v>
      </c>
      <c r="AA24" s="27">
        <v>97.866669999999999</v>
      </c>
    </row>
    <row r="25" spans="2:27" x14ac:dyDescent="0.45">
      <c r="B25" s="28">
        <v>54.333336000000003</v>
      </c>
      <c r="C25" s="29">
        <v>89.811583999999996</v>
      </c>
      <c r="E25" s="28">
        <v>58.333331999999999</v>
      </c>
      <c r="F25" s="29">
        <v>85.279780000000002</v>
      </c>
      <c r="H25" s="28">
        <v>35</v>
      </c>
      <c r="I25" s="29">
        <v>83.248244999999997</v>
      </c>
      <c r="K25" s="26">
        <v>61.666668000000001</v>
      </c>
      <c r="L25" s="27">
        <v>92.632990000000007</v>
      </c>
      <c r="N25" s="26">
        <v>32.333331999999999</v>
      </c>
      <c r="O25" s="27">
        <v>87.735609999999994</v>
      </c>
      <c r="Q25" s="26">
        <v>54.666668000000001</v>
      </c>
      <c r="R25" s="27">
        <v>90.416809999999998</v>
      </c>
      <c r="T25" s="28">
        <v>86</v>
      </c>
      <c r="U25" s="29">
        <v>94.567580000000007</v>
      </c>
      <c r="W25" s="28">
        <v>57.333331999999999</v>
      </c>
      <c r="X25" s="29">
        <v>89.524230000000003</v>
      </c>
      <c r="Z25" s="28">
        <v>58</v>
      </c>
      <c r="AA25" s="29">
        <v>92.332419999999999</v>
      </c>
    </row>
    <row r="26" spans="2:27" x14ac:dyDescent="0.45">
      <c r="B26" s="26">
        <v>46</v>
      </c>
      <c r="C26" s="27">
        <v>88.231279999999998</v>
      </c>
      <c r="E26" s="26">
        <v>78</v>
      </c>
      <c r="F26" s="27">
        <v>94.20093</v>
      </c>
      <c r="H26" s="26">
        <v>72</v>
      </c>
      <c r="I26" s="27">
        <v>93.878174000000001</v>
      </c>
      <c r="K26" s="28">
        <v>34</v>
      </c>
      <c r="L26" s="29">
        <v>84.509513999999996</v>
      </c>
      <c r="N26" s="28">
        <v>51</v>
      </c>
      <c r="O26" s="29">
        <v>90.202449999999999</v>
      </c>
      <c r="Q26" s="28">
        <v>86</v>
      </c>
      <c r="R26" s="29">
        <v>95.324776</v>
      </c>
      <c r="T26" s="26">
        <v>29</v>
      </c>
      <c r="U26" s="27">
        <v>84.484489999999994</v>
      </c>
      <c r="W26" s="26">
        <v>51</v>
      </c>
      <c r="X26" s="27">
        <v>88.719279999999998</v>
      </c>
      <c r="Z26" s="26">
        <v>39</v>
      </c>
      <c r="AA26" s="27">
        <v>96.004776000000007</v>
      </c>
    </row>
    <row r="27" spans="2:27" x14ac:dyDescent="0.45">
      <c r="B27" s="28">
        <v>45</v>
      </c>
      <c r="C27" s="29">
        <v>84.750699999999995</v>
      </c>
      <c r="E27" s="28">
        <v>75</v>
      </c>
      <c r="F27" s="29">
        <v>92.300299999999993</v>
      </c>
      <c r="H27" s="28">
        <v>47</v>
      </c>
      <c r="I27" s="29">
        <v>91.363249999999994</v>
      </c>
      <c r="K27" s="26">
        <v>37</v>
      </c>
      <c r="L27" s="27">
        <v>86.286109999999994</v>
      </c>
      <c r="N27" s="26">
        <v>8</v>
      </c>
      <c r="O27" s="27">
        <v>94.125349999999997</v>
      </c>
      <c r="Q27" s="26">
        <v>51</v>
      </c>
      <c r="R27" s="27">
        <v>88.952500000000001</v>
      </c>
      <c r="T27" s="28">
        <v>52.999996000000003</v>
      </c>
      <c r="U27" s="29">
        <v>92.339029999999994</v>
      </c>
      <c r="W27" s="28">
        <v>44</v>
      </c>
      <c r="X27" s="29">
        <v>85.354420000000005</v>
      </c>
      <c r="Z27" s="28">
        <v>67</v>
      </c>
      <c r="AA27" s="29">
        <v>92.918499999999995</v>
      </c>
    </row>
    <row r="28" spans="2:27" x14ac:dyDescent="0.45">
      <c r="B28" s="26">
        <v>23.666665999999999</v>
      </c>
      <c r="C28" s="27">
        <v>74.42465</v>
      </c>
      <c r="E28" s="26">
        <v>43</v>
      </c>
      <c r="F28" s="27">
        <v>86.190780000000004</v>
      </c>
      <c r="H28" s="26">
        <v>37</v>
      </c>
      <c r="I28" s="27">
        <v>83.177216000000001</v>
      </c>
      <c r="K28" s="28">
        <v>20</v>
      </c>
      <c r="L28" s="29">
        <v>67.885080000000002</v>
      </c>
      <c r="N28" s="28">
        <v>66</v>
      </c>
      <c r="O28" s="29">
        <v>91.817390000000003</v>
      </c>
      <c r="Q28" s="28">
        <v>22.333331999999999</v>
      </c>
      <c r="R28" s="29">
        <v>79.467513999999994</v>
      </c>
      <c r="T28" s="26">
        <v>69.666663999999997</v>
      </c>
      <c r="U28" s="27">
        <v>94.649124</v>
      </c>
      <c r="W28" s="26">
        <v>49</v>
      </c>
      <c r="X28" s="27">
        <v>87.840209999999999</v>
      </c>
      <c r="Z28" s="26">
        <v>46</v>
      </c>
      <c r="AA28" s="27">
        <v>89.85812</v>
      </c>
    </row>
    <row r="29" spans="2:27" x14ac:dyDescent="0.45">
      <c r="B29" s="28">
        <v>21.5</v>
      </c>
      <c r="C29" s="29">
        <v>77.338669999999993</v>
      </c>
      <c r="E29" s="28">
        <v>19</v>
      </c>
      <c r="F29" s="29">
        <v>71.390656000000007</v>
      </c>
      <c r="H29" s="28">
        <v>23</v>
      </c>
      <c r="I29" s="29">
        <v>76.436539999999994</v>
      </c>
      <c r="K29" s="26">
        <v>9.5</v>
      </c>
      <c r="L29" s="27">
        <v>56.820540000000001</v>
      </c>
      <c r="N29" s="26">
        <v>0.5</v>
      </c>
      <c r="O29" s="27">
        <v>93.492769999999993</v>
      </c>
      <c r="Q29" s="26">
        <v>23</v>
      </c>
      <c r="R29" s="27">
        <v>73.516599999999997</v>
      </c>
      <c r="T29" s="28">
        <v>33.5</v>
      </c>
      <c r="U29" s="29">
        <v>66.107089999999999</v>
      </c>
      <c r="W29" s="28">
        <v>16.5</v>
      </c>
      <c r="X29" s="29">
        <v>54.048000000000002</v>
      </c>
      <c r="Z29" s="28">
        <v>46</v>
      </c>
      <c r="AA29" s="29">
        <v>88.825270000000003</v>
      </c>
    </row>
    <row r="30" spans="2:27" x14ac:dyDescent="0.45">
      <c r="B30" s="26">
        <v>16.5</v>
      </c>
      <c r="C30" s="27">
        <v>62.789642000000001</v>
      </c>
      <c r="E30" s="26">
        <v>34.5</v>
      </c>
      <c r="F30" s="27">
        <v>88.668625000000006</v>
      </c>
      <c r="H30" s="26">
        <v>26</v>
      </c>
      <c r="I30" s="27">
        <v>87.390015000000005</v>
      </c>
      <c r="K30" s="28">
        <v>0</v>
      </c>
      <c r="L30" s="29">
        <v>93.199449999999999</v>
      </c>
      <c r="N30" s="28">
        <v>43.5</v>
      </c>
      <c r="O30" s="29">
        <v>88.759609999999995</v>
      </c>
      <c r="Q30" s="28">
        <v>27.5</v>
      </c>
      <c r="R30" s="29">
        <v>74.861509999999996</v>
      </c>
      <c r="T30" s="26">
        <v>1</v>
      </c>
      <c r="U30" s="27">
        <v>83.461685000000003</v>
      </c>
      <c r="W30" s="26">
        <v>16</v>
      </c>
      <c r="X30" s="27">
        <v>87.440359999999998</v>
      </c>
      <c r="Z30" s="26">
        <v>26</v>
      </c>
      <c r="AA30" s="27">
        <v>80.973145000000002</v>
      </c>
    </row>
    <row r="31" spans="2:27" x14ac:dyDescent="0.45">
      <c r="B31" s="26">
        <v>34.551495000000003</v>
      </c>
      <c r="C31" s="27">
        <v>83.715729999999994</v>
      </c>
      <c r="E31" s="26">
        <v>62.790700000000001</v>
      </c>
      <c r="F31" s="27">
        <v>91.866669999999999</v>
      </c>
      <c r="H31" s="26">
        <v>50.830565999999997</v>
      </c>
      <c r="I31" s="27">
        <v>91.542140000000003</v>
      </c>
      <c r="K31" s="28">
        <v>65.448499999999996</v>
      </c>
      <c r="L31" s="29">
        <v>94.045280000000005</v>
      </c>
      <c r="N31" s="28">
        <v>82.724260000000001</v>
      </c>
      <c r="O31" s="29">
        <v>94.108180000000004</v>
      </c>
      <c r="Q31" s="28">
        <v>92.358800000000002</v>
      </c>
      <c r="R31" s="29">
        <v>96.933334000000002</v>
      </c>
      <c r="T31" s="26">
        <v>76.411963999999998</v>
      </c>
      <c r="U31" s="27">
        <v>93.421390000000002</v>
      </c>
      <c r="W31" s="26">
        <v>75.083060000000003</v>
      </c>
      <c r="X31" s="27">
        <v>90.8</v>
      </c>
      <c r="Z31" s="26">
        <v>75.415279999999996</v>
      </c>
      <c r="AA31" s="27">
        <v>96.377359999999996</v>
      </c>
    </row>
    <row r="32" spans="2:27" x14ac:dyDescent="0.45">
      <c r="B32" s="28">
        <v>100</v>
      </c>
      <c r="C32" s="29">
        <v>97.735849999999999</v>
      </c>
      <c r="E32" s="28">
        <v>89.108909999999995</v>
      </c>
      <c r="F32" s="29">
        <v>95.466669999999993</v>
      </c>
      <c r="H32" s="28">
        <v>18.811882000000001</v>
      </c>
      <c r="I32" s="29">
        <v>94.067920000000001</v>
      </c>
      <c r="K32" s="26">
        <v>52.475250000000003</v>
      </c>
      <c r="L32" s="27">
        <v>88.176094000000006</v>
      </c>
      <c r="N32" s="26">
        <v>55.445545000000003</v>
      </c>
      <c r="O32" s="27">
        <v>90.933334000000002</v>
      </c>
      <c r="Q32" s="26">
        <v>50.495052000000001</v>
      </c>
      <c r="R32" s="27">
        <v>89.672960000000003</v>
      </c>
      <c r="T32" s="28">
        <v>100</v>
      </c>
      <c r="U32" s="29">
        <v>98.727040000000002</v>
      </c>
      <c r="W32" s="28">
        <v>100</v>
      </c>
      <c r="X32" s="29">
        <v>97.864149999999995</v>
      </c>
      <c r="Z32" s="28">
        <v>100</v>
      </c>
      <c r="AA32" s="29">
        <v>98.935850000000002</v>
      </c>
    </row>
    <row r="33" spans="2:27" x14ac:dyDescent="0.45">
      <c r="B33" s="26">
        <v>100</v>
      </c>
      <c r="C33" s="27">
        <v>99.6</v>
      </c>
      <c r="E33" s="26">
        <v>100</v>
      </c>
      <c r="F33" s="27">
        <v>94.216350000000006</v>
      </c>
      <c r="H33" s="26">
        <v>100</v>
      </c>
      <c r="I33" s="27">
        <v>99.028930000000003</v>
      </c>
      <c r="K33" s="28">
        <v>61.386139999999997</v>
      </c>
      <c r="L33" s="29">
        <v>87.328299999999999</v>
      </c>
      <c r="N33" s="28">
        <v>100</v>
      </c>
      <c r="O33" s="29">
        <v>98.359750000000005</v>
      </c>
      <c r="Q33" s="28">
        <v>94.05941</v>
      </c>
      <c r="R33" s="29">
        <v>96.020129999999995</v>
      </c>
      <c r="T33" s="26">
        <v>100</v>
      </c>
      <c r="U33" s="27">
        <v>98.666669999999996</v>
      </c>
      <c r="W33" s="26">
        <v>32.673267000000003</v>
      </c>
      <c r="X33" s="27">
        <v>94.329560000000001</v>
      </c>
      <c r="Z33" s="26">
        <v>100</v>
      </c>
      <c r="AA33" s="27">
        <v>97.406295999999998</v>
      </c>
    </row>
    <row r="34" spans="2:27" x14ac:dyDescent="0.45">
      <c r="B34" s="28">
        <v>55.333336000000003</v>
      </c>
      <c r="C34" s="29">
        <v>82.093469999999996</v>
      </c>
      <c r="E34" s="28">
        <v>62</v>
      </c>
      <c r="F34" s="29">
        <v>90.798169999999999</v>
      </c>
      <c r="H34" s="28">
        <v>84</v>
      </c>
      <c r="I34" s="29">
        <v>97.642690000000002</v>
      </c>
      <c r="K34" s="26">
        <v>79.333336000000003</v>
      </c>
      <c r="L34" s="27">
        <v>94.23</v>
      </c>
      <c r="N34" s="26">
        <v>69.333336000000003</v>
      </c>
      <c r="O34" s="27">
        <v>94.262180000000001</v>
      </c>
      <c r="Q34" s="26">
        <v>88.666663999999997</v>
      </c>
      <c r="R34" s="27">
        <v>96.266045000000005</v>
      </c>
      <c r="T34" s="28">
        <v>100</v>
      </c>
      <c r="U34" s="29">
        <v>95.449875000000006</v>
      </c>
      <c r="W34" s="28">
        <v>53.333336000000003</v>
      </c>
      <c r="X34" s="29">
        <v>93.389679999999998</v>
      </c>
      <c r="Z34" s="28">
        <v>49</v>
      </c>
      <c r="AA34" s="29">
        <v>89.348179999999999</v>
      </c>
    </row>
    <row r="35" spans="2:27" x14ac:dyDescent="0.45">
      <c r="B35" s="26">
        <v>16</v>
      </c>
      <c r="C35" s="27">
        <v>76.763009999999994</v>
      </c>
      <c r="E35" s="26">
        <v>51</v>
      </c>
      <c r="F35" s="27">
        <v>94.753715999999997</v>
      </c>
      <c r="H35" s="26">
        <v>49</v>
      </c>
      <c r="I35" s="27">
        <v>87.735054000000005</v>
      </c>
      <c r="K35" s="28">
        <v>34</v>
      </c>
      <c r="L35" s="29">
        <v>87.022710000000004</v>
      </c>
      <c r="N35" s="28">
        <v>68</v>
      </c>
      <c r="O35" s="29">
        <v>95.25806</v>
      </c>
      <c r="Q35" s="28">
        <v>40</v>
      </c>
      <c r="R35" s="29">
        <v>84.227789999999999</v>
      </c>
      <c r="T35" s="26">
        <v>79</v>
      </c>
      <c r="U35" s="27">
        <v>97.528880000000001</v>
      </c>
      <c r="W35" s="26">
        <v>57</v>
      </c>
      <c r="X35" s="27">
        <v>88.3947</v>
      </c>
      <c r="Z35" s="26">
        <v>29</v>
      </c>
      <c r="AA35" s="27">
        <v>81.344229999999996</v>
      </c>
    </row>
    <row r="36" spans="2:27" x14ac:dyDescent="0.45">
      <c r="B36" s="28">
        <v>52.999996000000003</v>
      </c>
      <c r="C36" s="29">
        <v>88.23169</v>
      </c>
      <c r="E36" s="28">
        <v>39</v>
      </c>
      <c r="F36" s="29">
        <v>84.404089999999997</v>
      </c>
      <c r="H36" s="28">
        <v>50</v>
      </c>
      <c r="I36" s="29">
        <v>85.943709999999996</v>
      </c>
      <c r="K36" s="26">
        <v>46</v>
      </c>
      <c r="L36" s="27">
        <v>93.965109999999996</v>
      </c>
      <c r="N36" s="26">
        <v>89</v>
      </c>
      <c r="O36" s="27">
        <v>95.112200000000001</v>
      </c>
      <c r="Q36" s="26">
        <v>52</v>
      </c>
      <c r="R36" s="27">
        <v>89.51585</v>
      </c>
      <c r="T36" s="28">
        <v>31</v>
      </c>
      <c r="U36" s="29">
        <v>88.425970000000007</v>
      </c>
      <c r="W36" s="28">
        <v>71</v>
      </c>
      <c r="X36" s="29">
        <v>91.304019999999994</v>
      </c>
      <c r="Z36" s="28">
        <v>46</v>
      </c>
      <c r="AA36" s="29">
        <v>87.545940000000002</v>
      </c>
    </row>
    <row r="37" spans="2:27" x14ac:dyDescent="0.45">
      <c r="B37" s="26">
        <v>48.666668000000001</v>
      </c>
      <c r="C37" s="27">
        <v>86.325096000000002</v>
      </c>
      <c r="E37" s="26">
        <v>52</v>
      </c>
      <c r="F37" s="27">
        <v>84.980605999999995</v>
      </c>
      <c r="H37" s="26">
        <v>30.000001999999999</v>
      </c>
      <c r="I37" s="27">
        <v>78.547614999999993</v>
      </c>
      <c r="K37" s="28">
        <v>46.666668000000001</v>
      </c>
      <c r="L37" s="29">
        <v>87.356759999999994</v>
      </c>
      <c r="N37" s="28">
        <v>42.666668000000001</v>
      </c>
      <c r="O37" s="29">
        <v>88.906390000000002</v>
      </c>
      <c r="Q37" s="28">
        <v>46.666668000000001</v>
      </c>
      <c r="R37" s="29">
        <v>86.824380000000005</v>
      </c>
      <c r="T37" s="26">
        <v>44</v>
      </c>
      <c r="U37" s="27">
        <v>88.495869999999996</v>
      </c>
      <c r="W37" s="26">
        <v>52.333331999999999</v>
      </c>
      <c r="X37" s="27">
        <v>90.734084999999993</v>
      </c>
      <c r="Z37" s="26">
        <v>40.666668000000001</v>
      </c>
      <c r="AA37" s="27">
        <v>86.842765999999997</v>
      </c>
    </row>
    <row r="38" spans="2:27" x14ac:dyDescent="0.45">
      <c r="B38" s="28">
        <v>14.5</v>
      </c>
      <c r="C38" s="29">
        <v>55.28933</v>
      </c>
      <c r="E38" s="28">
        <v>21</v>
      </c>
      <c r="F38" s="29">
        <v>68.982669999999999</v>
      </c>
      <c r="H38" s="28">
        <v>29.499998000000001</v>
      </c>
      <c r="I38" s="29">
        <v>74.220725999999999</v>
      </c>
      <c r="K38" s="26">
        <v>21.5</v>
      </c>
      <c r="L38" s="27">
        <v>77.243219999999994</v>
      </c>
      <c r="N38" s="26">
        <v>61</v>
      </c>
      <c r="O38" s="27">
        <v>91.473699999999994</v>
      </c>
      <c r="Q38" s="26">
        <v>15.000000999999999</v>
      </c>
      <c r="R38" s="27">
        <v>81.273253999999994</v>
      </c>
      <c r="T38" s="28">
        <v>26</v>
      </c>
      <c r="U38" s="29">
        <v>79.585160000000002</v>
      </c>
      <c r="W38" s="28">
        <v>19</v>
      </c>
      <c r="X38" s="29">
        <v>78.460400000000007</v>
      </c>
      <c r="Z38" s="28">
        <v>18</v>
      </c>
      <c r="AA38" s="29">
        <v>63.393256999999998</v>
      </c>
    </row>
    <row r="39" spans="2:27" x14ac:dyDescent="0.45">
      <c r="B39" s="26">
        <v>23</v>
      </c>
      <c r="C39" s="27">
        <v>72.575310000000002</v>
      </c>
      <c r="E39" s="26">
        <v>82</v>
      </c>
      <c r="F39" s="27">
        <v>97.791759999999996</v>
      </c>
      <c r="H39" s="26">
        <v>58.999996000000003</v>
      </c>
      <c r="I39" s="27">
        <v>90.557739999999995</v>
      </c>
      <c r="K39" s="28">
        <v>13</v>
      </c>
      <c r="L39" s="29">
        <v>85.877399999999994</v>
      </c>
      <c r="N39" s="28">
        <v>46</v>
      </c>
      <c r="O39" s="29">
        <v>85.70702</v>
      </c>
      <c r="Q39" s="28">
        <v>17.5</v>
      </c>
      <c r="R39" s="29">
        <v>68.58775</v>
      </c>
      <c r="T39" s="26">
        <v>4.5</v>
      </c>
      <c r="U39" s="27">
        <v>93.499695000000003</v>
      </c>
      <c r="W39" s="26">
        <v>19.5</v>
      </c>
      <c r="X39" s="27">
        <v>60.903584000000002</v>
      </c>
      <c r="Z39" s="26">
        <v>27.5</v>
      </c>
      <c r="AA39" s="27">
        <v>82.285070000000005</v>
      </c>
    </row>
    <row r="40" spans="2:27" x14ac:dyDescent="0.45">
      <c r="B40" s="26">
        <v>29.235882</v>
      </c>
      <c r="C40" s="27">
        <v>84.963524000000007</v>
      </c>
      <c r="H40" s="26">
        <v>58.471764</v>
      </c>
      <c r="I40" s="27">
        <v>92.266670000000005</v>
      </c>
      <c r="K40" s="28">
        <v>78.073089999999993</v>
      </c>
      <c r="L40" s="29">
        <v>96.729560000000006</v>
      </c>
      <c r="N40" s="28">
        <v>72.425250000000005</v>
      </c>
      <c r="O40" s="29">
        <v>94.133340000000004</v>
      </c>
      <c r="Q40" s="28">
        <v>78.40531</v>
      </c>
      <c r="R40" s="29">
        <v>96.877979999999994</v>
      </c>
      <c r="T40" s="26">
        <v>66.777405000000002</v>
      </c>
      <c r="U40" s="27">
        <v>93.237729999999999</v>
      </c>
      <c r="W40" s="26">
        <v>100</v>
      </c>
      <c r="X40" s="27">
        <v>95.738365000000002</v>
      </c>
      <c r="Z40" s="26">
        <v>24.916944999999998</v>
      </c>
      <c r="AA40" s="27">
        <v>82.07799</v>
      </c>
    </row>
    <row r="41" spans="2:27" x14ac:dyDescent="0.45">
      <c r="B41" s="28">
        <v>31.683167999999998</v>
      </c>
      <c r="C41" s="29">
        <v>80.470439999999996</v>
      </c>
      <c r="H41" s="28">
        <v>100</v>
      </c>
      <c r="I41" s="29">
        <v>97.026409999999998</v>
      </c>
      <c r="K41" s="26">
        <v>100</v>
      </c>
      <c r="L41" s="27">
        <v>98.4</v>
      </c>
      <c r="N41" s="26">
        <v>58.415840000000003</v>
      </c>
      <c r="O41" s="27">
        <v>92.933334000000002</v>
      </c>
      <c r="Q41" s="26">
        <v>52.475250000000003</v>
      </c>
      <c r="R41" s="27">
        <v>94.533330000000007</v>
      </c>
      <c r="T41" s="28">
        <v>19.801981000000001</v>
      </c>
      <c r="U41" s="29">
        <v>90.533330000000007</v>
      </c>
      <c r="W41" s="28">
        <v>46.534652999999999</v>
      </c>
      <c r="X41" s="29">
        <v>91.6</v>
      </c>
      <c r="Z41" s="28">
        <v>27.722773</v>
      </c>
      <c r="AA41" s="29">
        <v>87.730819999999994</v>
      </c>
    </row>
    <row r="42" spans="2:27" x14ac:dyDescent="0.45">
      <c r="B42" s="26">
        <v>31.683167999999998</v>
      </c>
      <c r="C42" s="27">
        <v>83.200005000000004</v>
      </c>
      <c r="H42" s="26">
        <v>99.009900000000002</v>
      </c>
      <c r="I42" s="27">
        <v>96.218863999999996</v>
      </c>
      <c r="K42" s="28">
        <v>78.217820000000003</v>
      </c>
      <c r="L42" s="29">
        <v>94.266660000000002</v>
      </c>
      <c r="N42" s="28">
        <v>94.05941</v>
      </c>
      <c r="O42" s="29">
        <v>97.466669999999993</v>
      </c>
      <c r="Q42" s="28">
        <v>100</v>
      </c>
      <c r="R42" s="29">
        <v>99.733339999999998</v>
      </c>
      <c r="T42" s="26">
        <v>63.366337000000001</v>
      </c>
      <c r="U42" s="27">
        <v>91.866669999999999</v>
      </c>
      <c r="W42" s="26">
        <v>60.396037999999997</v>
      </c>
      <c r="X42" s="27">
        <v>88.4</v>
      </c>
      <c r="Z42" s="26">
        <v>15.841583999999999</v>
      </c>
      <c r="AA42" s="27">
        <v>75.245279999999994</v>
      </c>
    </row>
    <row r="43" spans="2:27" x14ac:dyDescent="0.45">
      <c r="B43" s="28">
        <v>9.3333329999999997</v>
      </c>
      <c r="C43" s="29">
        <v>85.883255000000005</v>
      </c>
      <c r="H43" s="28">
        <v>50.666663999999997</v>
      </c>
      <c r="I43" s="29">
        <v>90.327489999999997</v>
      </c>
      <c r="K43" s="26">
        <v>58</v>
      </c>
      <c r="L43" s="27">
        <v>91.358779999999996</v>
      </c>
      <c r="N43" s="26">
        <v>35.666663999999997</v>
      </c>
      <c r="O43" s="27">
        <v>93.619445999999996</v>
      </c>
      <c r="Q43" s="26">
        <v>65.666669999999996</v>
      </c>
      <c r="R43" s="27">
        <v>90.867580000000004</v>
      </c>
      <c r="T43" s="28">
        <v>56</v>
      </c>
      <c r="U43" s="29">
        <v>91.630859999999998</v>
      </c>
      <c r="W43" s="28">
        <v>85</v>
      </c>
      <c r="X43" s="29">
        <v>95.137389999999996</v>
      </c>
      <c r="Z43" s="28">
        <v>24</v>
      </c>
      <c r="AA43" s="29">
        <v>81.704220000000007</v>
      </c>
    </row>
    <row r="44" spans="2:27" x14ac:dyDescent="0.45">
      <c r="B44" s="26">
        <v>19</v>
      </c>
      <c r="C44" s="27">
        <v>63.740504999999999</v>
      </c>
      <c r="H44" s="26">
        <v>87</v>
      </c>
      <c r="I44" s="27">
        <v>96.990905999999995</v>
      </c>
      <c r="K44" s="28">
        <v>70</v>
      </c>
      <c r="L44" s="29">
        <v>93.429789999999997</v>
      </c>
      <c r="N44" s="28">
        <v>55</v>
      </c>
      <c r="O44" s="29">
        <v>90.20693</v>
      </c>
      <c r="Q44" s="28">
        <v>71</v>
      </c>
      <c r="R44" s="29">
        <v>93.785669999999996</v>
      </c>
      <c r="T44" s="26">
        <v>18</v>
      </c>
      <c r="U44" s="27">
        <v>83.614814999999993</v>
      </c>
      <c r="W44" s="26">
        <v>45</v>
      </c>
      <c r="X44" s="27">
        <v>90.170165999999995</v>
      </c>
      <c r="Z44" s="26">
        <v>30.000001999999999</v>
      </c>
      <c r="AA44" s="27">
        <v>85.992369999999994</v>
      </c>
    </row>
    <row r="45" spans="2:27" x14ac:dyDescent="0.45">
      <c r="B45" s="28">
        <v>29</v>
      </c>
      <c r="C45" s="29">
        <v>84.595534999999998</v>
      </c>
      <c r="H45" s="28">
        <v>47</v>
      </c>
      <c r="I45" s="29">
        <v>80.881159999999994</v>
      </c>
      <c r="K45" s="26">
        <v>62</v>
      </c>
      <c r="L45" s="27">
        <v>92.046394000000006</v>
      </c>
      <c r="N45" s="26">
        <v>78</v>
      </c>
      <c r="O45" s="27">
        <v>94.067599999999999</v>
      </c>
      <c r="Q45" s="26">
        <v>62</v>
      </c>
      <c r="R45" s="27">
        <v>91.825050000000005</v>
      </c>
      <c r="T45" s="28">
        <v>69</v>
      </c>
      <c r="U45" s="29">
        <v>97.243080000000006</v>
      </c>
      <c r="W45" s="28">
        <v>97</v>
      </c>
      <c r="X45" s="29">
        <v>98.227559999999997</v>
      </c>
      <c r="Z45" s="28">
        <v>34</v>
      </c>
      <c r="AA45" s="29">
        <v>77.550700000000006</v>
      </c>
    </row>
    <row r="46" spans="2:27" x14ac:dyDescent="0.45">
      <c r="B46" s="26">
        <v>7.3333329999999997</v>
      </c>
      <c r="C46" s="27">
        <v>67.024280000000005</v>
      </c>
      <c r="H46" s="26">
        <v>41</v>
      </c>
      <c r="I46" s="27">
        <v>81.91722</v>
      </c>
      <c r="K46" s="28">
        <v>51.666663999999997</v>
      </c>
      <c r="L46" s="29">
        <v>91.454359999999994</v>
      </c>
      <c r="N46" s="28">
        <v>16</v>
      </c>
      <c r="O46" s="29">
        <v>78.807190000000006</v>
      </c>
      <c r="Q46" s="28">
        <v>39</v>
      </c>
      <c r="R46" s="29">
        <v>80.316535999999999</v>
      </c>
      <c r="T46" s="26">
        <v>65.333330000000004</v>
      </c>
      <c r="U46" s="27">
        <v>86.653533999999993</v>
      </c>
      <c r="W46" s="26">
        <v>48</v>
      </c>
      <c r="X46" s="27">
        <v>91.903480000000002</v>
      </c>
      <c r="Z46" s="26">
        <v>24.333334000000001</v>
      </c>
      <c r="AA46" s="27">
        <v>60.34037</v>
      </c>
    </row>
    <row r="47" spans="2:27" x14ac:dyDescent="0.45">
      <c r="B47" s="28">
        <v>24.5</v>
      </c>
      <c r="C47" s="29">
        <v>46.506912</v>
      </c>
      <c r="H47" s="28">
        <v>23.5</v>
      </c>
      <c r="I47" s="29">
        <v>92.437129999999996</v>
      </c>
      <c r="K47" s="26">
        <v>31</v>
      </c>
      <c r="L47" s="27">
        <v>81.209620000000001</v>
      </c>
      <c r="N47" s="26">
        <v>20</v>
      </c>
      <c r="O47" s="27">
        <v>70</v>
      </c>
      <c r="Q47" s="26">
        <v>11.5</v>
      </c>
      <c r="R47" s="27">
        <v>77.597885000000005</v>
      </c>
      <c r="T47" s="28">
        <v>29</v>
      </c>
      <c r="U47" s="29">
        <v>81.624374000000003</v>
      </c>
      <c r="W47" s="28">
        <v>4.5</v>
      </c>
      <c r="X47" s="29">
        <v>96.779724000000002</v>
      </c>
      <c r="Z47" s="28">
        <v>18</v>
      </c>
      <c r="AA47" s="29">
        <v>79.917755</v>
      </c>
    </row>
    <row r="48" spans="2:27" x14ac:dyDescent="0.45">
      <c r="B48" s="26">
        <v>30.000001999999999</v>
      </c>
      <c r="C48" s="27">
        <v>72.447495000000004</v>
      </c>
      <c r="H48" s="26">
        <v>34.5</v>
      </c>
      <c r="I48" s="27">
        <v>90.137860000000003</v>
      </c>
      <c r="K48" s="28">
        <v>70</v>
      </c>
      <c r="L48" s="29">
        <v>94.261380000000003</v>
      </c>
      <c r="N48" s="28">
        <v>35</v>
      </c>
      <c r="O48" s="29">
        <v>73.668719999999993</v>
      </c>
      <c r="Q48" s="28">
        <v>23.5</v>
      </c>
      <c r="R48" s="29">
        <v>73.513329999999996</v>
      </c>
      <c r="T48" s="26">
        <v>53.500003999999997</v>
      </c>
      <c r="U48" s="27">
        <v>89.908646000000005</v>
      </c>
      <c r="W48" s="26">
        <v>23.5</v>
      </c>
      <c r="X48" s="27">
        <v>82.508330000000001</v>
      </c>
      <c r="Z48" s="26">
        <v>22.5</v>
      </c>
      <c r="AA48" s="27">
        <v>84.569305</v>
      </c>
    </row>
    <row r="49" spans="2:24" x14ac:dyDescent="0.45">
      <c r="B49" s="26">
        <v>48.504986000000002</v>
      </c>
      <c r="C49" s="27">
        <v>84.933334000000002</v>
      </c>
      <c r="H49" s="26">
        <v>46.843853000000003</v>
      </c>
      <c r="I49" s="27">
        <v>95.066665999999998</v>
      </c>
      <c r="N49" s="28">
        <v>31.56146</v>
      </c>
      <c r="O49" s="29">
        <v>86</v>
      </c>
      <c r="W49" s="26">
        <v>75.415279999999996</v>
      </c>
      <c r="X49" s="27">
        <v>94.666663999999997</v>
      </c>
    </row>
    <row r="50" spans="2:24" x14ac:dyDescent="0.45">
      <c r="B50" s="28">
        <v>80.19802</v>
      </c>
      <c r="C50" s="29">
        <v>93.6</v>
      </c>
      <c r="H50" s="28">
        <v>91.089110000000005</v>
      </c>
      <c r="I50" s="29">
        <v>96.198740000000001</v>
      </c>
      <c r="N50" s="26">
        <v>37.623764000000001</v>
      </c>
      <c r="O50" s="27">
        <v>91.2</v>
      </c>
      <c r="W50" s="28">
        <v>100</v>
      </c>
      <c r="X50" s="29">
        <v>98.402510000000007</v>
      </c>
    </row>
    <row r="51" spans="2:24" x14ac:dyDescent="0.45">
      <c r="B51" s="26">
        <v>100</v>
      </c>
      <c r="C51" s="27">
        <v>94.666663999999997</v>
      </c>
      <c r="H51" s="26">
        <v>100</v>
      </c>
      <c r="I51" s="27">
        <v>97.670439999999999</v>
      </c>
      <c r="N51" s="28">
        <v>26.732673999999999</v>
      </c>
      <c r="O51" s="29">
        <v>80.759749999999997</v>
      </c>
      <c r="W51" s="26">
        <v>64.356440000000006</v>
      </c>
      <c r="X51" s="27">
        <v>91.049059999999997</v>
      </c>
    </row>
    <row r="52" spans="2:24" x14ac:dyDescent="0.45">
      <c r="B52" s="28">
        <v>45.333336000000003</v>
      </c>
      <c r="C52" s="29">
        <v>92.214164999999994</v>
      </c>
      <c r="H52" s="28">
        <v>72.333336000000003</v>
      </c>
      <c r="I52" s="29">
        <v>91.437889999999996</v>
      </c>
      <c r="N52" s="26">
        <v>13</v>
      </c>
      <c r="O52" s="27">
        <v>65.722489999999993</v>
      </c>
      <c r="W52" s="28">
        <v>100</v>
      </c>
      <c r="X52" s="29">
        <v>93.659620000000004</v>
      </c>
    </row>
    <row r="53" spans="2:24" x14ac:dyDescent="0.45">
      <c r="B53" s="26">
        <v>61</v>
      </c>
      <c r="C53" s="27">
        <v>96.389110000000002</v>
      </c>
      <c r="H53" s="26">
        <v>27.000001999999999</v>
      </c>
      <c r="I53" s="27">
        <v>81.231979999999993</v>
      </c>
      <c r="N53" s="28">
        <v>20</v>
      </c>
      <c r="O53" s="29">
        <v>65.275239999999997</v>
      </c>
      <c r="W53" s="26">
        <v>100</v>
      </c>
      <c r="X53" s="27">
        <v>96.185220000000001</v>
      </c>
    </row>
    <row r="54" spans="2:24" x14ac:dyDescent="0.45">
      <c r="B54" s="28">
        <v>22</v>
      </c>
      <c r="C54" s="29">
        <v>79.052940000000007</v>
      </c>
      <c r="H54" s="28">
        <v>73</v>
      </c>
      <c r="I54" s="29">
        <v>95.09881</v>
      </c>
      <c r="N54" s="26">
        <v>18</v>
      </c>
      <c r="O54" s="27">
        <v>83.343829999999997</v>
      </c>
      <c r="W54" s="28">
        <v>60.000003999999997</v>
      </c>
      <c r="X54" s="29">
        <v>89.966750000000005</v>
      </c>
    </row>
    <row r="55" spans="2:24" x14ac:dyDescent="0.45">
      <c r="B55" s="26">
        <v>76.333330000000004</v>
      </c>
      <c r="C55" s="27">
        <v>96.590220000000002</v>
      </c>
      <c r="H55" s="26">
        <v>56.333331999999999</v>
      </c>
      <c r="I55" s="27">
        <v>91.359449999999995</v>
      </c>
      <c r="N55" s="28">
        <v>28.666665999999999</v>
      </c>
      <c r="O55" s="29">
        <v>84.346755999999999</v>
      </c>
      <c r="W55" s="26">
        <v>17.333334000000001</v>
      </c>
      <c r="X55" s="27">
        <v>77.463390000000004</v>
      </c>
    </row>
    <row r="56" spans="2:24" x14ac:dyDescent="0.45">
      <c r="B56" s="28">
        <v>18.5</v>
      </c>
      <c r="C56" s="29">
        <v>74.993260000000006</v>
      </c>
      <c r="H56" s="28">
        <v>15.000000999999999</v>
      </c>
      <c r="I56" s="29">
        <v>72.515190000000004</v>
      </c>
      <c r="N56" s="26">
        <v>20.5</v>
      </c>
      <c r="O56" s="27">
        <v>63.747127999999996</v>
      </c>
      <c r="W56" s="28">
        <v>12.5</v>
      </c>
      <c r="X56" s="29">
        <v>74.348950000000002</v>
      </c>
    </row>
    <row r="57" spans="2:24" x14ac:dyDescent="0.45">
      <c r="B57" s="26">
        <v>55.5</v>
      </c>
      <c r="C57" s="27">
        <v>87.586849999999998</v>
      </c>
      <c r="H57" s="26">
        <v>81.5</v>
      </c>
      <c r="I57" s="27">
        <v>93.133859999999999</v>
      </c>
      <c r="N57" s="28">
        <v>17</v>
      </c>
      <c r="O57" s="29">
        <v>85.733329999999995</v>
      </c>
      <c r="W57" s="26">
        <v>50.5</v>
      </c>
      <c r="X57" s="27">
        <v>90.495000000000005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1053-8576-491D-80B7-5C68DF6167CA}">
  <dimension ref="A1:F577"/>
  <sheetViews>
    <sheetView workbookViewId="0">
      <selection activeCell="L50" sqref="L50"/>
    </sheetView>
  </sheetViews>
  <sheetFormatPr baseColWidth="10" defaultRowHeight="14.25" x14ac:dyDescent="0.45"/>
  <cols>
    <col min="1" max="6" width="10.19921875" bestFit="1" customWidth="1"/>
  </cols>
  <sheetData>
    <row r="1" spans="1:6" x14ac:dyDescent="0.45">
      <c r="A1" t="s">
        <v>657</v>
      </c>
      <c r="B1" t="s">
        <v>658</v>
      </c>
      <c r="C1" t="s">
        <v>659</v>
      </c>
      <c r="D1" t="s">
        <v>660</v>
      </c>
      <c r="E1" t="s">
        <v>661</v>
      </c>
      <c r="F1" t="s">
        <v>662</v>
      </c>
    </row>
    <row r="2" spans="1:6" hidden="1" x14ac:dyDescent="0.4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idden="1" x14ac:dyDescent="0.45">
      <c r="A3" t="s">
        <v>0</v>
      </c>
      <c r="B3" t="s">
        <v>0</v>
      </c>
      <c r="C3" t="s">
        <v>1</v>
      </c>
      <c r="D3" t="s">
        <v>5</v>
      </c>
      <c r="E3" t="s">
        <v>6</v>
      </c>
      <c r="F3" t="s">
        <v>7</v>
      </c>
    </row>
    <row r="4" spans="1:6" hidden="1" x14ac:dyDescent="0.45">
      <c r="A4" t="s">
        <v>0</v>
      </c>
      <c r="B4" t="s">
        <v>0</v>
      </c>
      <c r="C4" t="s">
        <v>1</v>
      </c>
      <c r="D4" t="s">
        <v>8</v>
      </c>
      <c r="E4" t="s">
        <v>9</v>
      </c>
      <c r="F4" t="s">
        <v>10</v>
      </c>
    </row>
    <row r="5" spans="1:6" hidden="1" x14ac:dyDescent="0.45">
      <c r="A5" t="s">
        <v>0</v>
      </c>
      <c r="B5" t="s">
        <v>0</v>
      </c>
      <c r="C5" t="s">
        <v>11</v>
      </c>
      <c r="D5" t="s">
        <v>2</v>
      </c>
      <c r="E5" t="s">
        <v>12</v>
      </c>
      <c r="F5" t="s">
        <v>13</v>
      </c>
    </row>
    <row r="6" spans="1:6" hidden="1" x14ac:dyDescent="0.45">
      <c r="A6" t="s">
        <v>0</v>
      </c>
      <c r="B6" t="s">
        <v>0</v>
      </c>
      <c r="C6" t="s">
        <v>11</v>
      </c>
      <c r="D6" t="s">
        <v>5</v>
      </c>
      <c r="E6" t="s">
        <v>14</v>
      </c>
      <c r="F6" t="s">
        <v>15</v>
      </c>
    </row>
    <row r="7" spans="1:6" hidden="1" x14ac:dyDescent="0.45">
      <c r="A7" t="s">
        <v>0</v>
      </c>
      <c r="B7" t="s">
        <v>0</v>
      </c>
      <c r="C7" t="s">
        <v>11</v>
      </c>
      <c r="D7" t="s">
        <v>8</v>
      </c>
      <c r="E7" t="s">
        <v>16</v>
      </c>
      <c r="F7" t="s">
        <v>17</v>
      </c>
    </row>
    <row r="8" spans="1:6" hidden="1" x14ac:dyDescent="0.45">
      <c r="A8" t="s">
        <v>0</v>
      </c>
      <c r="B8" t="s">
        <v>0</v>
      </c>
      <c r="C8" t="s">
        <v>18</v>
      </c>
      <c r="D8" t="s">
        <v>2</v>
      </c>
      <c r="E8" t="s">
        <v>19</v>
      </c>
      <c r="F8" t="s">
        <v>20</v>
      </c>
    </row>
    <row r="9" spans="1:6" hidden="1" x14ac:dyDescent="0.45">
      <c r="A9" t="s">
        <v>0</v>
      </c>
      <c r="B9" t="s">
        <v>0</v>
      </c>
      <c r="C9" t="s">
        <v>18</v>
      </c>
      <c r="D9" t="s">
        <v>5</v>
      </c>
      <c r="E9" t="s">
        <v>21</v>
      </c>
      <c r="F9" t="s">
        <v>22</v>
      </c>
    </row>
    <row r="10" spans="1:6" hidden="1" x14ac:dyDescent="0.45">
      <c r="A10" t="s">
        <v>0</v>
      </c>
      <c r="B10" t="s">
        <v>0</v>
      </c>
      <c r="C10" t="s">
        <v>18</v>
      </c>
      <c r="D10" t="s">
        <v>8</v>
      </c>
      <c r="E10" t="s">
        <v>23</v>
      </c>
      <c r="F10" t="s">
        <v>24</v>
      </c>
    </row>
    <row r="11" spans="1:6" x14ac:dyDescent="0.45">
      <c r="A11" t="s">
        <v>0</v>
      </c>
      <c r="B11" t="s">
        <v>25</v>
      </c>
      <c r="C11" t="s">
        <v>1</v>
      </c>
      <c r="D11" t="s">
        <v>2</v>
      </c>
      <c r="E11">
        <v>50.830565999999997</v>
      </c>
      <c r="F11">
        <v>91.542140000000003</v>
      </c>
    </row>
    <row r="12" spans="1:6" x14ac:dyDescent="0.45">
      <c r="A12" t="s">
        <v>0</v>
      </c>
      <c r="B12" t="s">
        <v>25</v>
      </c>
      <c r="C12" t="s">
        <v>1</v>
      </c>
      <c r="D12" t="s">
        <v>5</v>
      </c>
      <c r="E12">
        <v>18.811882000000001</v>
      </c>
      <c r="F12">
        <v>94.067920000000001</v>
      </c>
    </row>
    <row r="13" spans="1:6" x14ac:dyDescent="0.45">
      <c r="A13" t="s">
        <v>0</v>
      </c>
      <c r="B13" t="s">
        <v>25</v>
      </c>
      <c r="C13" t="s">
        <v>1</v>
      </c>
      <c r="D13" t="s">
        <v>8</v>
      </c>
      <c r="E13">
        <v>100</v>
      </c>
      <c r="F13">
        <v>99.028930000000003</v>
      </c>
    </row>
    <row r="14" spans="1:6" x14ac:dyDescent="0.45">
      <c r="A14" t="s">
        <v>0</v>
      </c>
      <c r="B14" t="s">
        <v>25</v>
      </c>
      <c r="C14" t="s">
        <v>11</v>
      </c>
      <c r="D14" t="s">
        <v>2</v>
      </c>
      <c r="E14">
        <v>84</v>
      </c>
      <c r="F14">
        <v>97.642690000000002</v>
      </c>
    </row>
    <row r="15" spans="1:6" x14ac:dyDescent="0.45">
      <c r="A15" t="s">
        <v>0</v>
      </c>
      <c r="B15" t="s">
        <v>25</v>
      </c>
      <c r="C15" t="s">
        <v>11</v>
      </c>
      <c r="D15" t="s">
        <v>5</v>
      </c>
      <c r="E15">
        <v>49</v>
      </c>
      <c r="F15">
        <v>87.735054000000005</v>
      </c>
    </row>
    <row r="16" spans="1:6" x14ac:dyDescent="0.45">
      <c r="A16" t="s">
        <v>0</v>
      </c>
      <c r="B16" t="s">
        <v>25</v>
      </c>
      <c r="C16" t="s">
        <v>11</v>
      </c>
      <c r="D16" t="s">
        <v>8</v>
      </c>
      <c r="E16">
        <v>50</v>
      </c>
      <c r="F16">
        <v>85.943709999999996</v>
      </c>
    </row>
    <row r="17" spans="1:6" x14ac:dyDescent="0.45">
      <c r="A17" t="s">
        <v>0</v>
      </c>
      <c r="B17" t="s">
        <v>25</v>
      </c>
      <c r="C17" t="s">
        <v>18</v>
      </c>
      <c r="D17" t="s">
        <v>2</v>
      </c>
      <c r="E17">
        <v>30.000001999999999</v>
      </c>
      <c r="F17">
        <v>78.547614999999993</v>
      </c>
    </row>
    <row r="18" spans="1:6" x14ac:dyDescent="0.45">
      <c r="A18" t="s">
        <v>0</v>
      </c>
      <c r="B18" t="s">
        <v>25</v>
      </c>
      <c r="C18" t="s">
        <v>18</v>
      </c>
      <c r="D18" t="s">
        <v>5</v>
      </c>
      <c r="E18">
        <v>29.499998000000001</v>
      </c>
      <c r="F18">
        <v>74.220725999999999</v>
      </c>
    </row>
    <row r="19" spans="1:6" x14ac:dyDescent="0.45">
      <c r="A19" t="s">
        <v>0</v>
      </c>
      <c r="B19" t="s">
        <v>25</v>
      </c>
      <c r="C19" t="s">
        <v>18</v>
      </c>
      <c r="D19" t="s">
        <v>8</v>
      </c>
      <c r="E19">
        <v>58.999996000000003</v>
      </c>
      <c r="F19">
        <v>90.557739999999995</v>
      </c>
    </row>
    <row r="20" spans="1:6" hidden="1" x14ac:dyDescent="0.45">
      <c r="A20" t="s">
        <v>25</v>
      </c>
      <c r="B20" t="s">
        <v>0</v>
      </c>
      <c r="C20" t="s">
        <v>1</v>
      </c>
      <c r="D20" t="s">
        <v>2</v>
      </c>
      <c r="E20" t="s">
        <v>29</v>
      </c>
      <c r="F20" t="s">
        <v>30</v>
      </c>
    </row>
    <row r="21" spans="1:6" hidden="1" x14ac:dyDescent="0.45">
      <c r="A21" t="s">
        <v>25</v>
      </c>
      <c r="B21" t="s">
        <v>0</v>
      </c>
      <c r="C21" t="s">
        <v>1</v>
      </c>
      <c r="D21" t="s">
        <v>5</v>
      </c>
      <c r="E21" t="s">
        <v>31</v>
      </c>
      <c r="F21" t="s">
        <v>32</v>
      </c>
    </row>
    <row r="22" spans="1:6" hidden="1" x14ac:dyDescent="0.45">
      <c r="A22" t="s">
        <v>25</v>
      </c>
      <c r="B22" t="s">
        <v>0</v>
      </c>
      <c r="C22" t="s">
        <v>1</v>
      </c>
      <c r="D22" t="s">
        <v>8</v>
      </c>
      <c r="E22" t="s">
        <v>9</v>
      </c>
      <c r="F22" t="s">
        <v>33</v>
      </c>
    </row>
    <row r="23" spans="1:6" hidden="1" x14ac:dyDescent="0.45">
      <c r="A23" t="s">
        <v>25</v>
      </c>
      <c r="B23" t="s">
        <v>0</v>
      </c>
      <c r="C23" t="s">
        <v>11</v>
      </c>
      <c r="D23" t="s">
        <v>2</v>
      </c>
      <c r="E23" t="s">
        <v>34</v>
      </c>
      <c r="F23" t="s">
        <v>35</v>
      </c>
    </row>
    <row r="24" spans="1:6" hidden="1" x14ac:dyDescent="0.45">
      <c r="A24" t="s">
        <v>25</v>
      </c>
      <c r="B24" t="s">
        <v>0</v>
      </c>
      <c r="C24" t="s">
        <v>11</v>
      </c>
      <c r="D24" t="s">
        <v>5</v>
      </c>
      <c r="E24" t="s">
        <v>36</v>
      </c>
      <c r="F24" t="s">
        <v>37</v>
      </c>
    </row>
    <row r="25" spans="1:6" hidden="1" x14ac:dyDescent="0.45">
      <c r="A25" t="s">
        <v>25</v>
      </c>
      <c r="B25" t="s">
        <v>0</v>
      </c>
      <c r="C25" t="s">
        <v>11</v>
      </c>
      <c r="D25" t="s">
        <v>8</v>
      </c>
      <c r="E25" t="s">
        <v>38</v>
      </c>
      <c r="F25" t="s">
        <v>39</v>
      </c>
    </row>
    <row r="26" spans="1:6" hidden="1" x14ac:dyDescent="0.45">
      <c r="A26" t="s">
        <v>25</v>
      </c>
      <c r="B26" t="s">
        <v>0</v>
      </c>
      <c r="C26" t="s">
        <v>18</v>
      </c>
      <c r="D26" t="s">
        <v>2</v>
      </c>
      <c r="E26" t="s">
        <v>40</v>
      </c>
      <c r="F26" t="s">
        <v>41</v>
      </c>
    </row>
    <row r="27" spans="1:6" hidden="1" x14ac:dyDescent="0.45">
      <c r="A27" t="s">
        <v>25</v>
      </c>
      <c r="B27" t="s">
        <v>0</v>
      </c>
      <c r="C27" t="s">
        <v>18</v>
      </c>
      <c r="D27" t="s">
        <v>5</v>
      </c>
      <c r="E27" t="s">
        <v>42</v>
      </c>
      <c r="F27" t="s">
        <v>43</v>
      </c>
    </row>
    <row r="28" spans="1:6" hidden="1" x14ac:dyDescent="0.45">
      <c r="A28" t="s">
        <v>25</v>
      </c>
      <c r="B28" t="s">
        <v>0</v>
      </c>
      <c r="C28" t="s">
        <v>18</v>
      </c>
      <c r="D28" t="s">
        <v>8</v>
      </c>
      <c r="E28" t="s">
        <v>44</v>
      </c>
      <c r="F28" t="s">
        <v>45</v>
      </c>
    </row>
    <row r="29" spans="1:6" hidden="1" x14ac:dyDescent="0.45">
      <c r="A29" t="s">
        <v>25</v>
      </c>
      <c r="B29" t="s">
        <v>25</v>
      </c>
      <c r="C29" t="s">
        <v>1</v>
      </c>
      <c r="D29" t="s">
        <v>2</v>
      </c>
      <c r="E29" t="s">
        <v>46</v>
      </c>
      <c r="F29" t="s">
        <v>47</v>
      </c>
    </row>
    <row r="30" spans="1:6" hidden="1" x14ac:dyDescent="0.45">
      <c r="A30" t="s">
        <v>25</v>
      </c>
      <c r="B30" t="s">
        <v>25</v>
      </c>
      <c r="C30" t="s">
        <v>1</v>
      </c>
      <c r="D30" t="s">
        <v>5</v>
      </c>
      <c r="E30" t="s">
        <v>9</v>
      </c>
      <c r="F30" t="s">
        <v>48</v>
      </c>
    </row>
    <row r="31" spans="1:6" hidden="1" x14ac:dyDescent="0.45">
      <c r="A31" t="s">
        <v>25</v>
      </c>
      <c r="B31" t="s">
        <v>25</v>
      </c>
      <c r="C31" t="s">
        <v>1</v>
      </c>
      <c r="D31" t="s">
        <v>8</v>
      </c>
      <c r="E31" t="s">
        <v>9</v>
      </c>
      <c r="F31" t="s">
        <v>49</v>
      </c>
    </row>
    <row r="32" spans="1:6" hidden="1" x14ac:dyDescent="0.45">
      <c r="A32" t="s">
        <v>25</v>
      </c>
      <c r="B32" t="s">
        <v>25</v>
      </c>
      <c r="C32" t="s">
        <v>11</v>
      </c>
      <c r="D32" t="s">
        <v>2</v>
      </c>
      <c r="E32" t="s">
        <v>9</v>
      </c>
      <c r="F32" t="s">
        <v>50</v>
      </c>
    </row>
    <row r="33" spans="1:6" hidden="1" x14ac:dyDescent="0.45">
      <c r="A33" t="s">
        <v>25</v>
      </c>
      <c r="B33" t="s">
        <v>25</v>
      </c>
      <c r="C33" t="s">
        <v>11</v>
      </c>
      <c r="D33" t="s">
        <v>5</v>
      </c>
      <c r="E33" t="s">
        <v>51</v>
      </c>
      <c r="F33" t="s">
        <v>52</v>
      </c>
    </row>
    <row r="34" spans="1:6" hidden="1" x14ac:dyDescent="0.45">
      <c r="A34" t="s">
        <v>25</v>
      </c>
      <c r="B34" t="s">
        <v>25</v>
      </c>
      <c r="C34" t="s">
        <v>11</v>
      </c>
      <c r="D34" t="s">
        <v>8</v>
      </c>
      <c r="E34" t="s">
        <v>53</v>
      </c>
      <c r="F34" t="s">
        <v>54</v>
      </c>
    </row>
    <row r="35" spans="1:6" hidden="1" x14ac:dyDescent="0.45">
      <c r="A35" t="s">
        <v>25</v>
      </c>
      <c r="B35" t="s">
        <v>25</v>
      </c>
      <c r="C35" t="s">
        <v>18</v>
      </c>
      <c r="D35" t="s">
        <v>2</v>
      </c>
      <c r="E35" t="s">
        <v>14</v>
      </c>
      <c r="F35" t="s">
        <v>55</v>
      </c>
    </row>
    <row r="36" spans="1:6" hidden="1" x14ac:dyDescent="0.45">
      <c r="A36" t="s">
        <v>25</v>
      </c>
      <c r="B36" t="s">
        <v>25</v>
      </c>
      <c r="C36" t="s">
        <v>18</v>
      </c>
      <c r="D36" t="s">
        <v>5</v>
      </c>
      <c r="E36" t="s">
        <v>56</v>
      </c>
      <c r="F36" t="s">
        <v>57</v>
      </c>
    </row>
    <row r="37" spans="1:6" hidden="1" x14ac:dyDescent="0.45">
      <c r="A37" t="s">
        <v>25</v>
      </c>
      <c r="B37" t="s">
        <v>25</v>
      </c>
      <c r="C37" t="s">
        <v>18</v>
      </c>
      <c r="D37" t="s">
        <v>8</v>
      </c>
      <c r="E37" t="s">
        <v>58</v>
      </c>
      <c r="F37" t="s">
        <v>59</v>
      </c>
    </row>
    <row r="38" spans="1:6" hidden="1" x14ac:dyDescent="0.45">
      <c r="A38" t="s">
        <v>0</v>
      </c>
      <c r="B38" t="s">
        <v>0</v>
      </c>
      <c r="C38" t="s">
        <v>1</v>
      </c>
      <c r="D38" t="s">
        <v>2</v>
      </c>
      <c r="E38" t="s">
        <v>60</v>
      </c>
      <c r="F38" t="s">
        <v>61</v>
      </c>
    </row>
    <row r="39" spans="1:6" hidden="1" x14ac:dyDescent="0.45">
      <c r="A39" t="s">
        <v>0</v>
      </c>
      <c r="B39" t="s">
        <v>0</v>
      </c>
      <c r="C39" t="s">
        <v>1</v>
      </c>
      <c r="D39" t="s">
        <v>5</v>
      </c>
      <c r="E39" t="s">
        <v>62</v>
      </c>
      <c r="F39" t="s">
        <v>63</v>
      </c>
    </row>
    <row r="40" spans="1:6" hidden="1" x14ac:dyDescent="0.45">
      <c r="A40" t="s">
        <v>0</v>
      </c>
      <c r="B40" t="s">
        <v>0</v>
      </c>
      <c r="C40" t="s">
        <v>1</v>
      </c>
      <c r="D40" t="s">
        <v>8</v>
      </c>
      <c r="E40" t="s">
        <v>9</v>
      </c>
      <c r="F40" t="s">
        <v>64</v>
      </c>
    </row>
    <row r="41" spans="1:6" hidden="1" x14ac:dyDescent="0.45">
      <c r="A41" t="s">
        <v>0</v>
      </c>
      <c r="B41" t="s">
        <v>0</v>
      </c>
      <c r="C41" t="s">
        <v>11</v>
      </c>
      <c r="D41" t="s">
        <v>2</v>
      </c>
      <c r="E41" t="s">
        <v>65</v>
      </c>
      <c r="F41" t="s">
        <v>66</v>
      </c>
    </row>
    <row r="42" spans="1:6" hidden="1" x14ac:dyDescent="0.45">
      <c r="A42" t="s">
        <v>0</v>
      </c>
      <c r="B42" t="s">
        <v>0</v>
      </c>
      <c r="C42" t="s">
        <v>11</v>
      </c>
      <c r="D42" t="s">
        <v>5</v>
      </c>
      <c r="E42" t="s">
        <v>67</v>
      </c>
      <c r="F42" t="s">
        <v>68</v>
      </c>
    </row>
    <row r="43" spans="1:6" hidden="1" x14ac:dyDescent="0.45">
      <c r="A43" t="s">
        <v>0</v>
      </c>
      <c r="B43" t="s">
        <v>0</v>
      </c>
      <c r="C43" t="s">
        <v>11</v>
      </c>
      <c r="D43" t="s">
        <v>8</v>
      </c>
      <c r="E43" t="s">
        <v>69</v>
      </c>
      <c r="F43" t="s">
        <v>70</v>
      </c>
    </row>
    <row r="44" spans="1:6" hidden="1" x14ac:dyDescent="0.45">
      <c r="A44" t="s">
        <v>0</v>
      </c>
      <c r="B44" t="s">
        <v>0</v>
      </c>
      <c r="C44" t="s">
        <v>18</v>
      </c>
      <c r="D44" t="s">
        <v>2</v>
      </c>
      <c r="E44" t="s">
        <v>71</v>
      </c>
      <c r="F44" t="s">
        <v>72</v>
      </c>
    </row>
    <row r="45" spans="1:6" hidden="1" x14ac:dyDescent="0.45">
      <c r="A45" t="s">
        <v>0</v>
      </c>
      <c r="B45" t="s">
        <v>0</v>
      </c>
      <c r="C45" t="s">
        <v>18</v>
      </c>
      <c r="D45" t="s">
        <v>5</v>
      </c>
      <c r="E45" t="s">
        <v>73</v>
      </c>
      <c r="F45" t="s">
        <v>74</v>
      </c>
    </row>
    <row r="46" spans="1:6" hidden="1" x14ac:dyDescent="0.45">
      <c r="A46" t="s">
        <v>0</v>
      </c>
      <c r="B46" t="s">
        <v>0</v>
      </c>
      <c r="C46" t="s">
        <v>18</v>
      </c>
      <c r="D46" t="s">
        <v>8</v>
      </c>
      <c r="E46" t="s">
        <v>75</v>
      </c>
      <c r="F46" t="s">
        <v>76</v>
      </c>
    </row>
    <row r="47" spans="1:6" x14ac:dyDescent="0.45">
      <c r="A47" t="s">
        <v>0</v>
      </c>
      <c r="B47" t="s">
        <v>25</v>
      </c>
      <c r="C47" t="s">
        <v>1</v>
      </c>
      <c r="D47" t="s">
        <v>2</v>
      </c>
      <c r="E47">
        <v>20.930233000000001</v>
      </c>
      <c r="F47">
        <v>95.333330000000004</v>
      </c>
    </row>
    <row r="48" spans="1:6" x14ac:dyDescent="0.45">
      <c r="A48" t="s">
        <v>0</v>
      </c>
      <c r="B48" t="s">
        <v>25</v>
      </c>
      <c r="C48" t="s">
        <v>1</v>
      </c>
      <c r="D48" t="s">
        <v>5</v>
      </c>
      <c r="E48">
        <v>88.118809999999996</v>
      </c>
      <c r="F48">
        <v>97.333336000000003</v>
      </c>
    </row>
    <row r="49" spans="1:6" x14ac:dyDescent="0.45">
      <c r="A49" t="s">
        <v>0</v>
      </c>
      <c r="B49" t="s">
        <v>25</v>
      </c>
      <c r="C49" t="s">
        <v>1</v>
      </c>
      <c r="D49" t="s">
        <v>8</v>
      </c>
      <c r="E49">
        <v>70.297034999999994</v>
      </c>
      <c r="F49">
        <v>94</v>
      </c>
    </row>
    <row r="50" spans="1:6" x14ac:dyDescent="0.45">
      <c r="A50" t="s">
        <v>0</v>
      </c>
      <c r="B50" t="s">
        <v>25</v>
      </c>
      <c r="C50" t="s">
        <v>11</v>
      </c>
      <c r="D50" t="s">
        <v>2</v>
      </c>
      <c r="E50">
        <v>35</v>
      </c>
      <c r="F50">
        <v>83.248244999999997</v>
      </c>
    </row>
    <row r="51" spans="1:6" x14ac:dyDescent="0.45">
      <c r="A51" t="s">
        <v>0</v>
      </c>
      <c r="B51" t="s">
        <v>25</v>
      </c>
      <c r="C51" t="s">
        <v>11</v>
      </c>
      <c r="D51" t="s">
        <v>5</v>
      </c>
      <c r="E51">
        <v>72</v>
      </c>
      <c r="F51">
        <v>93.878174000000001</v>
      </c>
    </row>
    <row r="52" spans="1:6" x14ac:dyDescent="0.45">
      <c r="A52" t="s">
        <v>0</v>
      </c>
      <c r="B52" t="s">
        <v>25</v>
      </c>
      <c r="C52" t="s">
        <v>11</v>
      </c>
      <c r="D52" t="s">
        <v>8</v>
      </c>
      <c r="E52">
        <v>47</v>
      </c>
      <c r="F52">
        <v>91.363249999999994</v>
      </c>
    </row>
    <row r="53" spans="1:6" x14ac:dyDescent="0.45">
      <c r="A53" t="s">
        <v>0</v>
      </c>
      <c r="B53" t="s">
        <v>25</v>
      </c>
      <c r="C53" t="s">
        <v>18</v>
      </c>
      <c r="D53" t="s">
        <v>2</v>
      </c>
      <c r="E53">
        <v>37</v>
      </c>
      <c r="F53">
        <v>83.177216000000001</v>
      </c>
    </row>
    <row r="54" spans="1:6" x14ac:dyDescent="0.45">
      <c r="A54" t="s">
        <v>0</v>
      </c>
      <c r="B54" t="s">
        <v>25</v>
      </c>
      <c r="C54" t="s">
        <v>18</v>
      </c>
      <c r="D54" t="s">
        <v>5</v>
      </c>
      <c r="E54">
        <v>23</v>
      </c>
      <c r="F54">
        <v>76.436539999999994</v>
      </c>
    </row>
    <row r="55" spans="1:6" x14ac:dyDescent="0.45">
      <c r="A55" t="s">
        <v>0</v>
      </c>
      <c r="B55" t="s">
        <v>25</v>
      </c>
      <c r="C55" t="s">
        <v>18</v>
      </c>
      <c r="D55" t="s">
        <v>8</v>
      </c>
      <c r="E55">
        <v>26</v>
      </c>
      <c r="F55">
        <v>87.390015000000005</v>
      </c>
    </row>
    <row r="56" spans="1:6" hidden="1" x14ac:dyDescent="0.45">
      <c r="A56" t="s">
        <v>25</v>
      </c>
      <c r="B56" t="s">
        <v>0</v>
      </c>
      <c r="C56" t="s">
        <v>1</v>
      </c>
      <c r="D56" t="s">
        <v>2</v>
      </c>
      <c r="E56" t="s">
        <v>83</v>
      </c>
      <c r="F56" t="s">
        <v>84</v>
      </c>
    </row>
    <row r="57" spans="1:6" hidden="1" x14ac:dyDescent="0.45">
      <c r="A57" t="s">
        <v>25</v>
      </c>
      <c r="B57" t="s">
        <v>0</v>
      </c>
      <c r="C57" t="s">
        <v>1</v>
      </c>
      <c r="D57" t="s">
        <v>5</v>
      </c>
      <c r="E57" t="s">
        <v>78</v>
      </c>
      <c r="F57" t="s">
        <v>85</v>
      </c>
    </row>
    <row r="58" spans="1:6" hidden="1" x14ac:dyDescent="0.45">
      <c r="A58" t="s">
        <v>25</v>
      </c>
      <c r="B58" t="s">
        <v>0</v>
      </c>
      <c r="C58" t="s">
        <v>1</v>
      </c>
      <c r="D58" t="s">
        <v>8</v>
      </c>
      <c r="E58" t="s">
        <v>86</v>
      </c>
      <c r="F58" t="s">
        <v>87</v>
      </c>
    </row>
    <row r="59" spans="1:6" hidden="1" x14ac:dyDescent="0.45">
      <c r="A59" t="s">
        <v>25</v>
      </c>
      <c r="B59" t="s">
        <v>0</v>
      </c>
      <c r="C59" t="s">
        <v>11</v>
      </c>
      <c r="D59" t="s">
        <v>2</v>
      </c>
      <c r="E59" t="s">
        <v>88</v>
      </c>
      <c r="F59" t="s">
        <v>89</v>
      </c>
    </row>
    <row r="60" spans="1:6" hidden="1" x14ac:dyDescent="0.45">
      <c r="A60" t="s">
        <v>25</v>
      </c>
      <c r="B60" t="s">
        <v>0</v>
      </c>
      <c r="C60" t="s">
        <v>11</v>
      </c>
      <c r="D60" t="s">
        <v>5</v>
      </c>
      <c r="E60" t="s">
        <v>90</v>
      </c>
      <c r="F60" t="s">
        <v>91</v>
      </c>
    </row>
    <row r="61" spans="1:6" hidden="1" x14ac:dyDescent="0.45">
      <c r="A61" t="s">
        <v>25</v>
      </c>
      <c r="B61" t="s">
        <v>0</v>
      </c>
      <c r="C61" t="s">
        <v>11</v>
      </c>
      <c r="D61" t="s">
        <v>8</v>
      </c>
      <c r="E61" t="s">
        <v>92</v>
      </c>
      <c r="F61" t="s">
        <v>93</v>
      </c>
    </row>
    <row r="62" spans="1:6" hidden="1" x14ac:dyDescent="0.45">
      <c r="A62" t="s">
        <v>25</v>
      </c>
      <c r="B62" t="s">
        <v>0</v>
      </c>
      <c r="C62" t="s">
        <v>18</v>
      </c>
      <c r="D62" t="s">
        <v>2</v>
      </c>
      <c r="E62" t="s">
        <v>94</v>
      </c>
      <c r="F62" t="s">
        <v>95</v>
      </c>
    </row>
    <row r="63" spans="1:6" hidden="1" x14ac:dyDescent="0.45">
      <c r="A63" t="s">
        <v>25</v>
      </c>
      <c r="B63" t="s">
        <v>0</v>
      </c>
      <c r="C63" t="s">
        <v>18</v>
      </c>
      <c r="D63" t="s">
        <v>5</v>
      </c>
      <c r="E63" t="s">
        <v>96</v>
      </c>
      <c r="F63" t="s">
        <v>97</v>
      </c>
    </row>
    <row r="64" spans="1:6" hidden="1" x14ac:dyDescent="0.45">
      <c r="A64" t="s">
        <v>25</v>
      </c>
      <c r="B64" t="s">
        <v>0</v>
      </c>
      <c r="C64" t="s">
        <v>18</v>
      </c>
      <c r="D64" t="s">
        <v>8</v>
      </c>
      <c r="E64" t="s">
        <v>98</v>
      </c>
      <c r="F64" t="s">
        <v>99</v>
      </c>
    </row>
    <row r="65" spans="1:6" hidden="1" x14ac:dyDescent="0.45">
      <c r="A65" t="s">
        <v>25</v>
      </c>
      <c r="B65" t="s">
        <v>25</v>
      </c>
      <c r="C65" t="s">
        <v>1</v>
      </c>
      <c r="D65" t="s">
        <v>2</v>
      </c>
      <c r="E65" t="s">
        <v>100</v>
      </c>
      <c r="F65" t="s">
        <v>101</v>
      </c>
    </row>
    <row r="66" spans="1:6" hidden="1" x14ac:dyDescent="0.45">
      <c r="A66" t="s">
        <v>25</v>
      </c>
      <c r="B66" t="s">
        <v>25</v>
      </c>
      <c r="C66" t="s">
        <v>1</v>
      </c>
      <c r="D66" t="s">
        <v>5</v>
      </c>
      <c r="E66" t="s">
        <v>31</v>
      </c>
      <c r="F66" t="s">
        <v>102</v>
      </c>
    </row>
    <row r="67" spans="1:6" hidden="1" x14ac:dyDescent="0.45">
      <c r="A67" t="s">
        <v>25</v>
      </c>
      <c r="B67" t="s">
        <v>25</v>
      </c>
      <c r="C67" t="s">
        <v>1</v>
      </c>
      <c r="D67" t="s">
        <v>8</v>
      </c>
      <c r="E67" t="s">
        <v>9</v>
      </c>
      <c r="F67" t="s">
        <v>103</v>
      </c>
    </row>
    <row r="68" spans="1:6" hidden="1" x14ac:dyDescent="0.45">
      <c r="A68" t="s">
        <v>25</v>
      </c>
      <c r="B68" t="s">
        <v>25</v>
      </c>
      <c r="C68" t="s">
        <v>11</v>
      </c>
      <c r="D68" t="s">
        <v>2</v>
      </c>
      <c r="E68" t="s">
        <v>104</v>
      </c>
      <c r="F68" t="s">
        <v>105</v>
      </c>
    </row>
    <row r="69" spans="1:6" hidden="1" x14ac:dyDescent="0.45">
      <c r="A69" t="s">
        <v>25</v>
      </c>
      <c r="B69" t="s">
        <v>25</v>
      </c>
      <c r="C69" t="s">
        <v>11</v>
      </c>
      <c r="D69" t="s">
        <v>5</v>
      </c>
      <c r="E69" t="s">
        <v>106</v>
      </c>
      <c r="F69" t="s">
        <v>107</v>
      </c>
    </row>
    <row r="70" spans="1:6" hidden="1" x14ac:dyDescent="0.45">
      <c r="A70" t="s">
        <v>25</v>
      </c>
      <c r="B70" t="s">
        <v>25</v>
      </c>
      <c r="C70" t="s">
        <v>11</v>
      </c>
      <c r="D70" t="s">
        <v>8</v>
      </c>
      <c r="E70" t="s">
        <v>108</v>
      </c>
      <c r="F70" t="s">
        <v>109</v>
      </c>
    </row>
    <row r="71" spans="1:6" hidden="1" x14ac:dyDescent="0.45">
      <c r="A71" t="s">
        <v>25</v>
      </c>
      <c r="B71" t="s">
        <v>25</v>
      </c>
      <c r="C71" t="s">
        <v>18</v>
      </c>
      <c r="D71" t="s">
        <v>2</v>
      </c>
      <c r="E71" t="s">
        <v>110</v>
      </c>
      <c r="F71" t="s">
        <v>111</v>
      </c>
    </row>
    <row r="72" spans="1:6" hidden="1" x14ac:dyDescent="0.45">
      <c r="A72" t="s">
        <v>25</v>
      </c>
      <c r="B72" t="s">
        <v>25</v>
      </c>
      <c r="C72" t="s">
        <v>18</v>
      </c>
      <c r="D72" t="s">
        <v>5</v>
      </c>
      <c r="E72" t="s">
        <v>112</v>
      </c>
      <c r="F72" t="s">
        <v>113</v>
      </c>
    </row>
    <row r="73" spans="1:6" hidden="1" x14ac:dyDescent="0.45">
      <c r="A73" t="s">
        <v>25</v>
      </c>
      <c r="B73" t="s">
        <v>25</v>
      </c>
      <c r="C73" t="s">
        <v>18</v>
      </c>
      <c r="D73" t="s">
        <v>8</v>
      </c>
      <c r="E73" t="s">
        <v>1</v>
      </c>
      <c r="F73" t="s">
        <v>114</v>
      </c>
    </row>
    <row r="74" spans="1:6" hidden="1" x14ac:dyDescent="0.45">
      <c r="A74" t="s">
        <v>0</v>
      </c>
      <c r="B74" t="s">
        <v>0</v>
      </c>
      <c r="C74" t="s">
        <v>1</v>
      </c>
      <c r="D74" t="s">
        <v>2</v>
      </c>
      <c r="E74" t="s">
        <v>115</v>
      </c>
      <c r="F74" t="s">
        <v>116</v>
      </c>
    </row>
    <row r="75" spans="1:6" hidden="1" x14ac:dyDescent="0.45">
      <c r="A75" t="s">
        <v>0</v>
      </c>
      <c r="B75" t="s">
        <v>0</v>
      </c>
      <c r="C75" t="s">
        <v>1</v>
      </c>
      <c r="D75" t="s">
        <v>5</v>
      </c>
      <c r="E75" t="s">
        <v>117</v>
      </c>
      <c r="F75" t="s">
        <v>118</v>
      </c>
    </row>
    <row r="76" spans="1:6" hidden="1" x14ac:dyDescent="0.45">
      <c r="A76" t="s">
        <v>0</v>
      </c>
      <c r="B76" t="s">
        <v>0</v>
      </c>
      <c r="C76" t="s">
        <v>1</v>
      </c>
      <c r="D76" t="s">
        <v>8</v>
      </c>
      <c r="E76" t="s">
        <v>9</v>
      </c>
      <c r="F76" t="s">
        <v>119</v>
      </c>
    </row>
    <row r="77" spans="1:6" hidden="1" x14ac:dyDescent="0.45">
      <c r="A77" t="s">
        <v>0</v>
      </c>
      <c r="B77" t="s">
        <v>0</v>
      </c>
      <c r="C77" t="s">
        <v>11</v>
      </c>
      <c r="D77" t="s">
        <v>2</v>
      </c>
      <c r="E77" t="s">
        <v>42</v>
      </c>
      <c r="F77" t="s">
        <v>120</v>
      </c>
    </row>
    <row r="78" spans="1:6" hidden="1" x14ac:dyDescent="0.45">
      <c r="A78" t="s">
        <v>0</v>
      </c>
      <c r="B78" t="s">
        <v>0</v>
      </c>
      <c r="C78" t="s">
        <v>11</v>
      </c>
      <c r="D78" t="s">
        <v>5</v>
      </c>
      <c r="E78" t="s">
        <v>14</v>
      </c>
      <c r="F78" t="s">
        <v>121</v>
      </c>
    </row>
    <row r="79" spans="1:6" hidden="1" x14ac:dyDescent="0.45">
      <c r="A79" t="s">
        <v>0</v>
      </c>
      <c r="B79" t="s">
        <v>0</v>
      </c>
      <c r="C79" t="s">
        <v>11</v>
      </c>
      <c r="D79" t="s">
        <v>8</v>
      </c>
      <c r="E79" t="s">
        <v>122</v>
      </c>
      <c r="F79" t="s">
        <v>123</v>
      </c>
    </row>
    <row r="80" spans="1:6" hidden="1" x14ac:dyDescent="0.45">
      <c r="A80" t="s">
        <v>0</v>
      </c>
      <c r="B80" t="s">
        <v>0</v>
      </c>
      <c r="C80" t="s">
        <v>18</v>
      </c>
      <c r="D80" t="s">
        <v>2</v>
      </c>
      <c r="E80" t="s">
        <v>124</v>
      </c>
      <c r="F80" t="s">
        <v>125</v>
      </c>
    </row>
    <row r="81" spans="1:6" hidden="1" x14ac:dyDescent="0.45">
      <c r="A81" t="s">
        <v>0</v>
      </c>
      <c r="B81" t="s">
        <v>0</v>
      </c>
      <c r="C81" t="s">
        <v>18</v>
      </c>
      <c r="D81" t="s">
        <v>5</v>
      </c>
      <c r="E81" t="s">
        <v>126</v>
      </c>
      <c r="F81" t="s">
        <v>127</v>
      </c>
    </row>
    <row r="82" spans="1:6" hidden="1" x14ac:dyDescent="0.45">
      <c r="A82" t="s">
        <v>0</v>
      </c>
      <c r="B82" t="s">
        <v>0</v>
      </c>
      <c r="C82" t="s">
        <v>18</v>
      </c>
      <c r="D82" t="s">
        <v>8</v>
      </c>
      <c r="E82" t="s">
        <v>128</v>
      </c>
      <c r="F82" t="s">
        <v>129</v>
      </c>
    </row>
    <row r="83" spans="1:6" hidden="1" x14ac:dyDescent="0.45">
      <c r="A83" t="s">
        <v>25</v>
      </c>
      <c r="B83" t="s">
        <v>0</v>
      </c>
      <c r="C83" t="s">
        <v>1</v>
      </c>
      <c r="D83" t="s">
        <v>2</v>
      </c>
      <c r="E83" t="s">
        <v>130</v>
      </c>
      <c r="F83" t="s">
        <v>85</v>
      </c>
    </row>
    <row r="84" spans="1:6" hidden="1" x14ac:dyDescent="0.45">
      <c r="A84" t="s">
        <v>25</v>
      </c>
      <c r="B84" t="s">
        <v>0</v>
      </c>
      <c r="C84" t="s">
        <v>1</v>
      </c>
      <c r="D84" t="s">
        <v>5</v>
      </c>
      <c r="E84" t="s">
        <v>131</v>
      </c>
      <c r="F84" t="s">
        <v>132</v>
      </c>
    </row>
    <row r="85" spans="1:6" hidden="1" x14ac:dyDescent="0.45">
      <c r="A85" t="s">
        <v>25</v>
      </c>
      <c r="B85" t="s">
        <v>0</v>
      </c>
      <c r="C85" t="s">
        <v>1</v>
      </c>
      <c r="D85" t="s">
        <v>8</v>
      </c>
      <c r="E85" t="s">
        <v>9</v>
      </c>
      <c r="F85" t="s">
        <v>133</v>
      </c>
    </row>
    <row r="86" spans="1:6" hidden="1" x14ac:dyDescent="0.45">
      <c r="A86" t="s">
        <v>25</v>
      </c>
      <c r="B86" t="s">
        <v>0</v>
      </c>
      <c r="C86" t="s">
        <v>11</v>
      </c>
      <c r="D86" t="s">
        <v>2</v>
      </c>
      <c r="E86" t="s">
        <v>134</v>
      </c>
      <c r="F86" t="s">
        <v>135</v>
      </c>
    </row>
    <row r="87" spans="1:6" hidden="1" x14ac:dyDescent="0.45">
      <c r="A87" t="s">
        <v>25</v>
      </c>
      <c r="B87" t="s">
        <v>0</v>
      </c>
      <c r="C87" t="s">
        <v>11</v>
      </c>
      <c r="D87" t="s">
        <v>5</v>
      </c>
      <c r="E87" t="s">
        <v>90</v>
      </c>
      <c r="F87" t="s">
        <v>136</v>
      </c>
    </row>
    <row r="88" spans="1:6" hidden="1" x14ac:dyDescent="0.45">
      <c r="A88" t="s">
        <v>25</v>
      </c>
      <c r="B88" t="s">
        <v>0</v>
      </c>
      <c r="C88" t="s">
        <v>11</v>
      </c>
      <c r="D88" t="s">
        <v>8</v>
      </c>
      <c r="E88" t="s">
        <v>67</v>
      </c>
      <c r="F88" t="s">
        <v>137</v>
      </c>
    </row>
    <row r="89" spans="1:6" hidden="1" x14ac:dyDescent="0.45">
      <c r="A89" t="s">
        <v>25</v>
      </c>
      <c r="B89" t="s">
        <v>0</v>
      </c>
      <c r="C89" t="s">
        <v>18</v>
      </c>
      <c r="D89" t="s">
        <v>2</v>
      </c>
      <c r="E89" t="s">
        <v>138</v>
      </c>
      <c r="F89" t="s">
        <v>139</v>
      </c>
    </row>
    <row r="90" spans="1:6" hidden="1" x14ac:dyDescent="0.45">
      <c r="A90" t="s">
        <v>25</v>
      </c>
      <c r="B90" t="s">
        <v>0</v>
      </c>
      <c r="C90" t="s">
        <v>18</v>
      </c>
      <c r="D90" t="s">
        <v>5</v>
      </c>
      <c r="E90" t="s">
        <v>140</v>
      </c>
      <c r="F90" t="s">
        <v>141</v>
      </c>
    </row>
    <row r="91" spans="1:6" hidden="1" x14ac:dyDescent="0.45">
      <c r="A91" t="s">
        <v>25</v>
      </c>
      <c r="B91" t="s">
        <v>0</v>
      </c>
      <c r="C91" t="s">
        <v>18</v>
      </c>
      <c r="D91" t="s">
        <v>8</v>
      </c>
      <c r="E91" t="s">
        <v>142</v>
      </c>
      <c r="F91" t="s">
        <v>143</v>
      </c>
    </row>
    <row r="92" spans="1:6" x14ac:dyDescent="0.45">
      <c r="A92" t="s">
        <v>0</v>
      </c>
      <c r="B92" t="s">
        <v>25</v>
      </c>
      <c r="C92" t="s">
        <v>1</v>
      </c>
      <c r="D92" t="s">
        <v>2</v>
      </c>
      <c r="E92">
        <v>92.358800000000002</v>
      </c>
      <c r="F92">
        <v>96.933334000000002</v>
      </c>
    </row>
    <row r="93" spans="1:6" x14ac:dyDescent="0.45">
      <c r="A93" t="s">
        <v>0</v>
      </c>
      <c r="B93" t="s">
        <v>25</v>
      </c>
      <c r="C93" t="s">
        <v>1</v>
      </c>
      <c r="D93" t="s">
        <v>5</v>
      </c>
      <c r="E93">
        <v>50.495052000000001</v>
      </c>
      <c r="F93">
        <v>89.672960000000003</v>
      </c>
    </row>
    <row r="94" spans="1:6" x14ac:dyDescent="0.45">
      <c r="A94" t="s">
        <v>0</v>
      </c>
      <c r="B94" t="s">
        <v>25</v>
      </c>
      <c r="C94" t="s">
        <v>1</v>
      </c>
      <c r="D94" t="s">
        <v>8</v>
      </c>
      <c r="E94">
        <v>94.05941</v>
      </c>
      <c r="F94">
        <v>96.020129999999995</v>
      </c>
    </row>
    <row r="95" spans="1:6" x14ac:dyDescent="0.45">
      <c r="A95" t="s">
        <v>0</v>
      </c>
      <c r="B95" t="s">
        <v>25</v>
      </c>
      <c r="C95" t="s">
        <v>11</v>
      </c>
      <c r="D95" t="s">
        <v>2</v>
      </c>
      <c r="E95">
        <v>88.666663999999997</v>
      </c>
      <c r="F95">
        <v>96.266045000000005</v>
      </c>
    </row>
    <row r="96" spans="1:6" x14ac:dyDescent="0.45">
      <c r="A96" t="s">
        <v>0</v>
      </c>
      <c r="B96" t="s">
        <v>25</v>
      </c>
      <c r="C96" t="s">
        <v>11</v>
      </c>
      <c r="D96" t="s">
        <v>5</v>
      </c>
      <c r="E96">
        <v>40</v>
      </c>
      <c r="F96">
        <v>84.227789999999999</v>
      </c>
    </row>
    <row r="97" spans="1:6" x14ac:dyDescent="0.45">
      <c r="A97" t="s">
        <v>0</v>
      </c>
      <c r="B97" t="s">
        <v>25</v>
      </c>
      <c r="C97" t="s">
        <v>11</v>
      </c>
      <c r="D97" t="s">
        <v>8</v>
      </c>
      <c r="E97">
        <v>52</v>
      </c>
      <c r="F97">
        <v>89.51585</v>
      </c>
    </row>
    <row r="98" spans="1:6" x14ac:dyDescent="0.45">
      <c r="A98" t="s">
        <v>0</v>
      </c>
      <c r="B98" t="s">
        <v>25</v>
      </c>
      <c r="C98" t="s">
        <v>18</v>
      </c>
      <c r="D98" t="s">
        <v>2</v>
      </c>
      <c r="E98">
        <v>46.666668000000001</v>
      </c>
      <c r="F98">
        <v>86.824380000000005</v>
      </c>
    </row>
    <row r="99" spans="1:6" x14ac:dyDescent="0.45">
      <c r="A99" t="s">
        <v>0</v>
      </c>
      <c r="B99" t="s">
        <v>25</v>
      </c>
      <c r="C99" t="s">
        <v>18</v>
      </c>
      <c r="D99" t="s">
        <v>5</v>
      </c>
      <c r="E99">
        <v>15.000000999999999</v>
      </c>
      <c r="F99">
        <v>81.273253999999994</v>
      </c>
    </row>
    <row r="100" spans="1:6" x14ac:dyDescent="0.45">
      <c r="A100" t="s">
        <v>0</v>
      </c>
      <c r="B100" t="s">
        <v>25</v>
      </c>
      <c r="C100" t="s">
        <v>18</v>
      </c>
      <c r="D100" t="s">
        <v>8</v>
      </c>
      <c r="E100">
        <v>17.5</v>
      </c>
      <c r="F100">
        <v>68.58775</v>
      </c>
    </row>
    <row r="101" spans="1:6" hidden="1" x14ac:dyDescent="0.45">
      <c r="A101" t="s">
        <v>25</v>
      </c>
      <c r="B101" t="s">
        <v>25</v>
      </c>
      <c r="C101" t="s">
        <v>1</v>
      </c>
      <c r="D101" t="s">
        <v>2</v>
      </c>
      <c r="E101" t="s">
        <v>150</v>
      </c>
      <c r="F101" t="s">
        <v>151</v>
      </c>
    </row>
    <row r="102" spans="1:6" hidden="1" x14ac:dyDescent="0.45">
      <c r="A102" t="s">
        <v>25</v>
      </c>
      <c r="B102" t="s">
        <v>25</v>
      </c>
      <c r="C102" t="s">
        <v>1</v>
      </c>
      <c r="D102" t="s">
        <v>5</v>
      </c>
      <c r="E102" t="s">
        <v>152</v>
      </c>
      <c r="F102" t="s">
        <v>153</v>
      </c>
    </row>
    <row r="103" spans="1:6" hidden="1" x14ac:dyDescent="0.45">
      <c r="A103" t="s">
        <v>25</v>
      </c>
      <c r="B103" t="s">
        <v>25</v>
      </c>
      <c r="C103" t="s">
        <v>1</v>
      </c>
      <c r="D103" t="s">
        <v>8</v>
      </c>
      <c r="E103" t="s">
        <v>9</v>
      </c>
      <c r="F103" t="s">
        <v>154</v>
      </c>
    </row>
    <row r="104" spans="1:6" hidden="1" x14ac:dyDescent="0.45">
      <c r="A104" t="s">
        <v>25</v>
      </c>
      <c r="B104" t="s">
        <v>25</v>
      </c>
      <c r="C104" t="s">
        <v>11</v>
      </c>
      <c r="D104" t="s">
        <v>2</v>
      </c>
      <c r="E104" t="s">
        <v>155</v>
      </c>
      <c r="F104" t="s">
        <v>156</v>
      </c>
    </row>
    <row r="105" spans="1:6" hidden="1" x14ac:dyDescent="0.45">
      <c r="A105" t="s">
        <v>25</v>
      </c>
      <c r="B105" t="s">
        <v>25</v>
      </c>
      <c r="C105" t="s">
        <v>11</v>
      </c>
      <c r="D105" t="s">
        <v>5</v>
      </c>
      <c r="E105" t="s">
        <v>157</v>
      </c>
      <c r="F105" t="s">
        <v>158</v>
      </c>
    </row>
    <row r="106" spans="1:6" hidden="1" x14ac:dyDescent="0.45">
      <c r="A106" t="s">
        <v>25</v>
      </c>
      <c r="B106" t="s">
        <v>25</v>
      </c>
      <c r="C106" t="s">
        <v>11</v>
      </c>
      <c r="D106" t="s">
        <v>8</v>
      </c>
      <c r="E106" t="s">
        <v>159</v>
      </c>
      <c r="F106" t="s">
        <v>160</v>
      </c>
    </row>
    <row r="107" spans="1:6" hidden="1" x14ac:dyDescent="0.45">
      <c r="A107" t="s">
        <v>25</v>
      </c>
      <c r="B107" t="s">
        <v>25</v>
      </c>
      <c r="C107" t="s">
        <v>18</v>
      </c>
      <c r="D107" t="s">
        <v>2</v>
      </c>
      <c r="E107" t="s">
        <v>34</v>
      </c>
      <c r="F107" t="s">
        <v>161</v>
      </c>
    </row>
    <row r="108" spans="1:6" hidden="1" x14ac:dyDescent="0.45">
      <c r="A108" t="s">
        <v>25</v>
      </c>
      <c r="B108" t="s">
        <v>25</v>
      </c>
      <c r="C108" t="s">
        <v>18</v>
      </c>
      <c r="D108" t="s">
        <v>5</v>
      </c>
      <c r="E108" t="s">
        <v>162</v>
      </c>
      <c r="F108" t="s">
        <v>163</v>
      </c>
    </row>
    <row r="109" spans="1:6" hidden="1" x14ac:dyDescent="0.45">
      <c r="A109" t="s">
        <v>25</v>
      </c>
      <c r="B109" t="s">
        <v>25</v>
      </c>
      <c r="C109" t="s">
        <v>18</v>
      </c>
      <c r="D109" t="s">
        <v>8</v>
      </c>
      <c r="E109" t="s">
        <v>164</v>
      </c>
      <c r="F109" t="s">
        <v>165</v>
      </c>
    </row>
    <row r="110" spans="1:6" hidden="1" x14ac:dyDescent="0.45">
      <c r="A110" t="s">
        <v>0</v>
      </c>
      <c r="B110" t="s">
        <v>0</v>
      </c>
      <c r="C110" t="s">
        <v>1</v>
      </c>
      <c r="D110" t="s">
        <v>2</v>
      </c>
      <c r="E110" t="s">
        <v>166</v>
      </c>
      <c r="F110" t="s">
        <v>167</v>
      </c>
    </row>
    <row r="111" spans="1:6" hidden="1" x14ac:dyDescent="0.45">
      <c r="A111" t="s">
        <v>0</v>
      </c>
      <c r="B111" t="s">
        <v>0</v>
      </c>
      <c r="C111" t="s">
        <v>1</v>
      </c>
      <c r="D111" t="s">
        <v>5</v>
      </c>
      <c r="E111" t="s">
        <v>77</v>
      </c>
      <c r="F111" t="s">
        <v>168</v>
      </c>
    </row>
    <row r="112" spans="1:6" hidden="1" x14ac:dyDescent="0.45">
      <c r="A112" t="s">
        <v>0</v>
      </c>
      <c r="B112" t="s">
        <v>0</v>
      </c>
      <c r="C112" t="s">
        <v>1</v>
      </c>
      <c r="D112" t="s">
        <v>8</v>
      </c>
      <c r="E112" t="s">
        <v>169</v>
      </c>
      <c r="F112" t="s">
        <v>153</v>
      </c>
    </row>
    <row r="113" spans="1:6" hidden="1" x14ac:dyDescent="0.45">
      <c r="A113" t="s">
        <v>0</v>
      </c>
      <c r="B113" t="s">
        <v>0</v>
      </c>
      <c r="C113" t="s">
        <v>11</v>
      </c>
      <c r="D113" t="s">
        <v>2</v>
      </c>
      <c r="E113" t="s">
        <v>170</v>
      </c>
      <c r="F113" t="s">
        <v>171</v>
      </c>
    </row>
    <row r="114" spans="1:6" hidden="1" x14ac:dyDescent="0.45">
      <c r="A114" t="s">
        <v>0</v>
      </c>
      <c r="B114" t="s">
        <v>0</v>
      </c>
      <c r="C114" t="s">
        <v>11</v>
      </c>
      <c r="D114" t="s">
        <v>5</v>
      </c>
      <c r="E114" t="s">
        <v>172</v>
      </c>
      <c r="F114" t="s">
        <v>173</v>
      </c>
    </row>
    <row r="115" spans="1:6" hidden="1" x14ac:dyDescent="0.45">
      <c r="A115" t="s">
        <v>0</v>
      </c>
      <c r="B115" t="s">
        <v>0</v>
      </c>
      <c r="C115" t="s">
        <v>11</v>
      </c>
      <c r="D115" t="s">
        <v>8</v>
      </c>
      <c r="E115" t="s">
        <v>26</v>
      </c>
      <c r="F115" t="s">
        <v>174</v>
      </c>
    </row>
    <row r="116" spans="1:6" hidden="1" x14ac:dyDescent="0.45">
      <c r="A116" t="s">
        <v>0</v>
      </c>
      <c r="B116" t="s">
        <v>0</v>
      </c>
      <c r="C116" t="s">
        <v>18</v>
      </c>
      <c r="D116" t="s">
        <v>2</v>
      </c>
      <c r="E116" t="s">
        <v>175</v>
      </c>
      <c r="F116" t="s">
        <v>176</v>
      </c>
    </row>
    <row r="117" spans="1:6" hidden="1" x14ac:dyDescent="0.45">
      <c r="A117" t="s">
        <v>0</v>
      </c>
      <c r="B117" t="s">
        <v>0</v>
      </c>
      <c r="C117" t="s">
        <v>18</v>
      </c>
      <c r="D117" t="s">
        <v>5</v>
      </c>
      <c r="E117" t="s">
        <v>164</v>
      </c>
      <c r="F117" t="s">
        <v>177</v>
      </c>
    </row>
    <row r="118" spans="1:6" hidden="1" x14ac:dyDescent="0.45">
      <c r="A118" t="s">
        <v>0</v>
      </c>
      <c r="B118" t="s">
        <v>0</v>
      </c>
      <c r="C118" t="s">
        <v>18</v>
      </c>
      <c r="D118" t="s">
        <v>8</v>
      </c>
      <c r="E118" t="s">
        <v>178</v>
      </c>
      <c r="F118" t="s">
        <v>179</v>
      </c>
    </row>
    <row r="119" spans="1:6" hidden="1" x14ac:dyDescent="0.45">
      <c r="A119" t="s">
        <v>25</v>
      </c>
      <c r="B119" t="s">
        <v>25</v>
      </c>
      <c r="C119" t="s">
        <v>1</v>
      </c>
      <c r="D119" t="s">
        <v>2</v>
      </c>
      <c r="E119" t="s">
        <v>180</v>
      </c>
      <c r="F119" t="s">
        <v>181</v>
      </c>
    </row>
    <row r="120" spans="1:6" hidden="1" x14ac:dyDescent="0.45">
      <c r="A120" t="s">
        <v>25</v>
      </c>
      <c r="B120" t="s">
        <v>25</v>
      </c>
      <c r="C120" t="s">
        <v>1</v>
      </c>
      <c r="D120" t="s">
        <v>5</v>
      </c>
      <c r="E120" t="s">
        <v>9</v>
      </c>
      <c r="F120" t="s">
        <v>182</v>
      </c>
    </row>
    <row r="121" spans="1:6" hidden="1" x14ac:dyDescent="0.45">
      <c r="A121" t="s">
        <v>25</v>
      </c>
      <c r="B121" t="s">
        <v>25</v>
      </c>
      <c r="C121" t="s">
        <v>1</v>
      </c>
      <c r="D121" t="s">
        <v>8</v>
      </c>
      <c r="E121" t="s">
        <v>9</v>
      </c>
      <c r="F121" t="s">
        <v>183</v>
      </c>
    </row>
    <row r="122" spans="1:6" hidden="1" x14ac:dyDescent="0.45">
      <c r="A122" t="s">
        <v>25</v>
      </c>
      <c r="B122" t="s">
        <v>25</v>
      </c>
      <c r="C122" t="s">
        <v>11</v>
      </c>
      <c r="D122" t="s">
        <v>2</v>
      </c>
      <c r="E122" t="s">
        <v>184</v>
      </c>
      <c r="F122" t="s">
        <v>185</v>
      </c>
    </row>
    <row r="123" spans="1:6" hidden="1" x14ac:dyDescent="0.45">
      <c r="A123" t="s">
        <v>25</v>
      </c>
      <c r="B123" t="s">
        <v>25</v>
      </c>
      <c r="C123" t="s">
        <v>11</v>
      </c>
      <c r="D123" t="s">
        <v>5</v>
      </c>
      <c r="E123" t="s">
        <v>186</v>
      </c>
      <c r="F123" t="s">
        <v>187</v>
      </c>
    </row>
    <row r="124" spans="1:6" hidden="1" x14ac:dyDescent="0.45">
      <c r="A124" t="s">
        <v>25</v>
      </c>
      <c r="B124" t="s">
        <v>25</v>
      </c>
      <c r="C124" t="s">
        <v>11</v>
      </c>
      <c r="D124" t="s">
        <v>8</v>
      </c>
      <c r="E124" t="s">
        <v>108</v>
      </c>
      <c r="F124" t="s">
        <v>188</v>
      </c>
    </row>
    <row r="125" spans="1:6" hidden="1" x14ac:dyDescent="0.45">
      <c r="A125" t="s">
        <v>25</v>
      </c>
      <c r="B125" t="s">
        <v>25</v>
      </c>
      <c r="C125" t="s">
        <v>18</v>
      </c>
      <c r="D125" t="s">
        <v>2</v>
      </c>
      <c r="E125" t="s">
        <v>189</v>
      </c>
      <c r="F125" t="s">
        <v>190</v>
      </c>
    </row>
    <row r="126" spans="1:6" hidden="1" x14ac:dyDescent="0.45">
      <c r="A126" t="s">
        <v>25</v>
      </c>
      <c r="B126" t="s">
        <v>25</v>
      </c>
      <c r="C126" t="s">
        <v>18</v>
      </c>
      <c r="D126" t="s">
        <v>5</v>
      </c>
      <c r="E126" t="s">
        <v>191</v>
      </c>
      <c r="F126" t="s">
        <v>192</v>
      </c>
    </row>
    <row r="127" spans="1:6" hidden="1" x14ac:dyDescent="0.45">
      <c r="A127" t="s">
        <v>25</v>
      </c>
      <c r="B127" t="s">
        <v>25</v>
      </c>
      <c r="C127" t="s">
        <v>18</v>
      </c>
      <c r="D127" t="s">
        <v>8</v>
      </c>
      <c r="E127" t="s">
        <v>82</v>
      </c>
      <c r="F127" t="s">
        <v>193</v>
      </c>
    </row>
    <row r="128" spans="1:6" hidden="1" x14ac:dyDescent="0.45">
      <c r="A128" t="s">
        <v>25</v>
      </c>
      <c r="B128" t="s">
        <v>0</v>
      </c>
      <c r="C128" t="s">
        <v>1</v>
      </c>
      <c r="D128" t="s">
        <v>2</v>
      </c>
      <c r="E128" t="s">
        <v>194</v>
      </c>
      <c r="F128" t="s">
        <v>195</v>
      </c>
    </row>
    <row r="129" spans="1:6" hidden="1" x14ac:dyDescent="0.45">
      <c r="A129" t="s">
        <v>25</v>
      </c>
      <c r="B129" t="s">
        <v>0</v>
      </c>
      <c r="C129" t="s">
        <v>1</v>
      </c>
      <c r="D129" t="s">
        <v>5</v>
      </c>
      <c r="E129" t="s">
        <v>196</v>
      </c>
      <c r="F129" t="s">
        <v>197</v>
      </c>
    </row>
    <row r="130" spans="1:6" hidden="1" x14ac:dyDescent="0.45">
      <c r="A130" t="s">
        <v>25</v>
      </c>
      <c r="B130" t="s">
        <v>0</v>
      </c>
      <c r="C130" t="s">
        <v>1</v>
      </c>
      <c r="D130" t="s">
        <v>8</v>
      </c>
      <c r="E130" t="s">
        <v>198</v>
      </c>
      <c r="F130" t="s">
        <v>199</v>
      </c>
    </row>
    <row r="131" spans="1:6" hidden="1" x14ac:dyDescent="0.45">
      <c r="A131" t="s">
        <v>25</v>
      </c>
      <c r="B131" t="s">
        <v>0</v>
      </c>
      <c r="C131" t="s">
        <v>11</v>
      </c>
      <c r="D131" t="s">
        <v>2</v>
      </c>
      <c r="E131" t="s">
        <v>200</v>
      </c>
      <c r="F131" t="s">
        <v>201</v>
      </c>
    </row>
    <row r="132" spans="1:6" hidden="1" x14ac:dyDescent="0.45">
      <c r="A132" t="s">
        <v>25</v>
      </c>
      <c r="B132" t="s">
        <v>0</v>
      </c>
      <c r="C132" t="s">
        <v>11</v>
      </c>
      <c r="D132" t="s">
        <v>5</v>
      </c>
      <c r="E132" t="s">
        <v>162</v>
      </c>
      <c r="F132" t="s">
        <v>202</v>
      </c>
    </row>
    <row r="133" spans="1:6" hidden="1" x14ac:dyDescent="0.45">
      <c r="A133" t="s">
        <v>25</v>
      </c>
      <c r="B133" t="s">
        <v>0</v>
      </c>
      <c r="C133" t="s">
        <v>11</v>
      </c>
      <c r="D133" t="s">
        <v>8</v>
      </c>
      <c r="E133" t="s">
        <v>203</v>
      </c>
      <c r="F133" t="s">
        <v>204</v>
      </c>
    </row>
    <row r="134" spans="1:6" hidden="1" x14ac:dyDescent="0.45">
      <c r="A134" t="s">
        <v>25</v>
      </c>
      <c r="B134" t="s">
        <v>0</v>
      </c>
      <c r="C134" t="s">
        <v>18</v>
      </c>
      <c r="D134" t="s">
        <v>2</v>
      </c>
      <c r="E134" t="s">
        <v>205</v>
      </c>
      <c r="F134" t="s">
        <v>206</v>
      </c>
    </row>
    <row r="135" spans="1:6" hidden="1" x14ac:dyDescent="0.45">
      <c r="A135" t="s">
        <v>25</v>
      </c>
      <c r="B135" t="s">
        <v>0</v>
      </c>
      <c r="C135" t="s">
        <v>18</v>
      </c>
      <c r="D135" t="s">
        <v>5</v>
      </c>
      <c r="E135" t="s">
        <v>207</v>
      </c>
      <c r="F135" t="s">
        <v>208</v>
      </c>
    </row>
    <row r="136" spans="1:6" hidden="1" x14ac:dyDescent="0.45">
      <c r="A136" t="s">
        <v>25</v>
      </c>
      <c r="B136" t="s">
        <v>0</v>
      </c>
      <c r="C136" t="s">
        <v>18</v>
      </c>
      <c r="D136" t="s">
        <v>8</v>
      </c>
      <c r="E136" t="s">
        <v>56</v>
      </c>
      <c r="F136" t="s">
        <v>209</v>
      </c>
    </row>
    <row r="137" spans="1:6" x14ac:dyDescent="0.45">
      <c r="A137" t="s">
        <v>0</v>
      </c>
      <c r="B137" t="s">
        <v>25</v>
      </c>
      <c r="C137" t="s">
        <v>1</v>
      </c>
      <c r="D137" t="s">
        <v>2</v>
      </c>
      <c r="E137">
        <v>75.415279999999996</v>
      </c>
      <c r="F137">
        <v>96.377359999999996</v>
      </c>
    </row>
    <row r="138" spans="1:6" x14ac:dyDescent="0.45">
      <c r="A138" t="s">
        <v>0</v>
      </c>
      <c r="B138" t="s">
        <v>25</v>
      </c>
      <c r="C138" t="s">
        <v>1</v>
      </c>
      <c r="D138" t="s">
        <v>5</v>
      </c>
      <c r="E138">
        <v>100</v>
      </c>
      <c r="F138">
        <v>98.935850000000002</v>
      </c>
    </row>
    <row r="139" spans="1:6" x14ac:dyDescent="0.45">
      <c r="A139" t="s">
        <v>0</v>
      </c>
      <c r="B139" t="s">
        <v>25</v>
      </c>
      <c r="C139" t="s">
        <v>1</v>
      </c>
      <c r="D139" t="s">
        <v>8</v>
      </c>
      <c r="E139">
        <v>100</v>
      </c>
      <c r="F139">
        <v>97.406295999999998</v>
      </c>
    </row>
    <row r="140" spans="1:6" x14ac:dyDescent="0.45">
      <c r="A140" t="s">
        <v>0</v>
      </c>
      <c r="B140" t="s">
        <v>25</v>
      </c>
      <c r="C140" t="s">
        <v>11</v>
      </c>
      <c r="D140" t="s">
        <v>2</v>
      </c>
      <c r="E140">
        <v>49</v>
      </c>
      <c r="F140">
        <v>89.348179999999999</v>
      </c>
    </row>
    <row r="141" spans="1:6" x14ac:dyDescent="0.45">
      <c r="A141" t="s">
        <v>0</v>
      </c>
      <c r="B141" t="s">
        <v>25</v>
      </c>
      <c r="C141" t="s">
        <v>11</v>
      </c>
      <c r="D141" t="s">
        <v>5</v>
      </c>
      <c r="E141">
        <v>29</v>
      </c>
      <c r="F141">
        <v>81.344229999999996</v>
      </c>
    </row>
    <row r="142" spans="1:6" x14ac:dyDescent="0.45">
      <c r="A142" t="s">
        <v>0</v>
      </c>
      <c r="B142" t="s">
        <v>25</v>
      </c>
      <c r="C142" t="s">
        <v>11</v>
      </c>
      <c r="D142" t="s">
        <v>8</v>
      </c>
      <c r="E142">
        <v>46</v>
      </c>
      <c r="F142">
        <v>87.545940000000002</v>
      </c>
    </row>
    <row r="143" spans="1:6" x14ac:dyDescent="0.45">
      <c r="A143" t="s">
        <v>0</v>
      </c>
      <c r="B143" t="s">
        <v>25</v>
      </c>
      <c r="C143" t="s">
        <v>18</v>
      </c>
      <c r="D143" t="s">
        <v>2</v>
      </c>
      <c r="E143">
        <v>40.666668000000001</v>
      </c>
      <c r="F143">
        <v>86.842765999999997</v>
      </c>
    </row>
    <row r="144" spans="1:6" x14ac:dyDescent="0.45">
      <c r="A144" t="s">
        <v>0</v>
      </c>
      <c r="B144" t="s">
        <v>25</v>
      </c>
      <c r="C144" t="s">
        <v>18</v>
      </c>
      <c r="D144" t="s">
        <v>5</v>
      </c>
      <c r="E144">
        <v>18</v>
      </c>
      <c r="F144">
        <v>63.393256999999998</v>
      </c>
    </row>
    <row r="145" spans="1:6" x14ac:dyDescent="0.45">
      <c r="A145" t="s">
        <v>0</v>
      </c>
      <c r="B145" t="s">
        <v>25</v>
      </c>
      <c r="C145" t="s">
        <v>18</v>
      </c>
      <c r="D145" t="s">
        <v>8</v>
      </c>
      <c r="E145">
        <v>27.5</v>
      </c>
      <c r="F145">
        <v>82.285070000000005</v>
      </c>
    </row>
    <row r="146" spans="1:6" hidden="1" x14ac:dyDescent="0.45">
      <c r="A146" t="s">
        <v>0</v>
      </c>
      <c r="B146" t="s">
        <v>0</v>
      </c>
      <c r="C146" t="s">
        <v>1</v>
      </c>
      <c r="D146" t="s">
        <v>2</v>
      </c>
      <c r="E146" t="s">
        <v>166</v>
      </c>
      <c r="F146" t="s">
        <v>212</v>
      </c>
    </row>
    <row r="147" spans="1:6" hidden="1" x14ac:dyDescent="0.45">
      <c r="A147" t="s">
        <v>0</v>
      </c>
      <c r="B147" t="s">
        <v>0</v>
      </c>
      <c r="C147" t="s">
        <v>1</v>
      </c>
      <c r="D147" t="s">
        <v>5</v>
      </c>
      <c r="E147" t="s">
        <v>213</v>
      </c>
      <c r="F147" t="s">
        <v>214</v>
      </c>
    </row>
    <row r="148" spans="1:6" hidden="1" x14ac:dyDescent="0.45">
      <c r="A148" t="s">
        <v>0</v>
      </c>
      <c r="B148" t="s">
        <v>0</v>
      </c>
      <c r="C148" t="s">
        <v>1</v>
      </c>
      <c r="D148" t="s">
        <v>8</v>
      </c>
      <c r="E148" t="s">
        <v>215</v>
      </c>
      <c r="F148" t="s">
        <v>216</v>
      </c>
    </row>
    <row r="149" spans="1:6" hidden="1" x14ac:dyDescent="0.45">
      <c r="A149" t="s">
        <v>0</v>
      </c>
      <c r="B149" t="s">
        <v>0</v>
      </c>
      <c r="C149" t="s">
        <v>11</v>
      </c>
      <c r="D149" t="s">
        <v>2</v>
      </c>
      <c r="E149" t="s">
        <v>71</v>
      </c>
      <c r="F149" t="s">
        <v>217</v>
      </c>
    </row>
    <row r="150" spans="1:6" hidden="1" x14ac:dyDescent="0.45">
      <c r="A150" t="s">
        <v>0</v>
      </c>
      <c r="B150" t="s">
        <v>0</v>
      </c>
      <c r="C150" t="s">
        <v>11</v>
      </c>
      <c r="D150" t="s">
        <v>5</v>
      </c>
      <c r="E150" t="s">
        <v>90</v>
      </c>
      <c r="F150" t="s">
        <v>218</v>
      </c>
    </row>
    <row r="151" spans="1:6" hidden="1" x14ac:dyDescent="0.45">
      <c r="A151" t="s">
        <v>0</v>
      </c>
      <c r="B151" t="s">
        <v>0</v>
      </c>
      <c r="C151" t="s">
        <v>11</v>
      </c>
      <c r="D151" t="s">
        <v>8</v>
      </c>
      <c r="E151" t="s">
        <v>219</v>
      </c>
      <c r="F151" t="s">
        <v>220</v>
      </c>
    </row>
    <row r="152" spans="1:6" hidden="1" x14ac:dyDescent="0.45">
      <c r="A152" t="s">
        <v>0</v>
      </c>
      <c r="B152" t="s">
        <v>0</v>
      </c>
      <c r="C152" t="s">
        <v>18</v>
      </c>
      <c r="D152" t="s">
        <v>2</v>
      </c>
      <c r="E152" t="s">
        <v>172</v>
      </c>
      <c r="F152" t="s">
        <v>221</v>
      </c>
    </row>
    <row r="153" spans="1:6" hidden="1" x14ac:dyDescent="0.45">
      <c r="A153" t="s">
        <v>0</v>
      </c>
      <c r="B153" t="s">
        <v>0</v>
      </c>
      <c r="C153" t="s">
        <v>18</v>
      </c>
      <c r="D153" t="s">
        <v>5</v>
      </c>
      <c r="E153" t="s">
        <v>222</v>
      </c>
      <c r="F153" t="s">
        <v>223</v>
      </c>
    </row>
    <row r="154" spans="1:6" hidden="1" x14ac:dyDescent="0.45">
      <c r="A154" t="s">
        <v>0</v>
      </c>
      <c r="B154" t="s">
        <v>0</v>
      </c>
      <c r="C154" t="s">
        <v>18</v>
      </c>
      <c r="D154" t="s">
        <v>8</v>
      </c>
      <c r="E154" t="s">
        <v>224</v>
      </c>
      <c r="F154" t="s">
        <v>225</v>
      </c>
    </row>
    <row r="155" spans="1:6" x14ac:dyDescent="0.45">
      <c r="A155" t="s">
        <v>0</v>
      </c>
      <c r="B155" t="s">
        <v>25</v>
      </c>
      <c r="C155" t="s">
        <v>1</v>
      </c>
      <c r="D155" t="s">
        <v>2</v>
      </c>
      <c r="E155">
        <v>86.710970000000003</v>
      </c>
      <c r="F155">
        <v>92.860373999999993</v>
      </c>
    </row>
    <row r="156" spans="1:6" x14ac:dyDescent="0.45">
      <c r="A156" t="s">
        <v>0</v>
      </c>
      <c r="B156" t="s">
        <v>25</v>
      </c>
      <c r="C156" t="s">
        <v>1</v>
      </c>
      <c r="D156" t="s">
        <v>5</v>
      </c>
      <c r="E156">
        <v>83.168319999999994</v>
      </c>
      <c r="F156">
        <v>93.046539999999993</v>
      </c>
    </row>
    <row r="157" spans="1:6" x14ac:dyDescent="0.45">
      <c r="A157" t="s">
        <v>0</v>
      </c>
      <c r="B157" t="s">
        <v>25</v>
      </c>
      <c r="C157" t="s">
        <v>1</v>
      </c>
      <c r="D157" t="s">
        <v>8</v>
      </c>
      <c r="E157">
        <v>100</v>
      </c>
      <c r="F157">
        <v>97.733329999999995</v>
      </c>
    </row>
    <row r="158" spans="1:6" x14ac:dyDescent="0.45">
      <c r="A158" t="s">
        <v>0</v>
      </c>
      <c r="B158" t="s">
        <v>25</v>
      </c>
      <c r="C158" t="s">
        <v>11</v>
      </c>
      <c r="D158" t="s">
        <v>2</v>
      </c>
      <c r="E158">
        <v>56.666668000000001</v>
      </c>
      <c r="F158">
        <v>88.124229999999997</v>
      </c>
    </row>
    <row r="159" spans="1:6" x14ac:dyDescent="0.45">
      <c r="A159" t="s">
        <v>0</v>
      </c>
      <c r="B159" t="s">
        <v>25</v>
      </c>
      <c r="C159" t="s">
        <v>11</v>
      </c>
      <c r="D159" t="s">
        <v>5</v>
      </c>
      <c r="E159">
        <v>25</v>
      </c>
      <c r="F159">
        <v>80.712959999999995</v>
      </c>
    </row>
    <row r="160" spans="1:6" x14ac:dyDescent="0.45">
      <c r="A160" t="s">
        <v>0</v>
      </c>
      <c r="B160" t="s">
        <v>25</v>
      </c>
      <c r="C160" t="s">
        <v>11</v>
      </c>
      <c r="D160" t="s">
        <v>8</v>
      </c>
      <c r="E160">
        <v>74</v>
      </c>
      <c r="F160">
        <v>94.308940000000007</v>
      </c>
    </row>
    <row r="161" spans="1:6" x14ac:dyDescent="0.45">
      <c r="A161" t="s">
        <v>0</v>
      </c>
      <c r="B161" t="s">
        <v>25</v>
      </c>
      <c r="C161" t="s">
        <v>18</v>
      </c>
      <c r="D161" t="s">
        <v>2</v>
      </c>
      <c r="E161">
        <v>30.333334000000001</v>
      </c>
      <c r="F161">
        <v>82.469054999999997</v>
      </c>
    </row>
    <row r="162" spans="1:6" x14ac:dyDescent="0.45">
      <c r="A162" t="s">
        <v>0</v>
      </c>
      <c r="B162" t="s">
        <v>25</v>
      </c>
      <c r="C162" t="s">
        <v>18</v>
      </c>
      <c r="D162" t="s">
        <v>5</v>
      </c>
      <c r="E162">
        <v>8</v>
      </c>
      <c r="F162">
        <v>56.283726000000001</v>
      </c>
    </row>
    <row r="163" spans="1:6" x14ac:dyDescent="0.45">
      <c r="A163" t="s">
        <v>0</v>
      </c>
      <c r="B163" t="s">
        <v>25</v>
      </c>
      <c r="C163" t="s">
        <v>18</v>
      </c>
      <c r="D163" t="s">
        <v>8</v>
      </c>
      <c r="E163">
        <v>21</v>
      </c>
      <c r="F163">
        <v>71.480193999999997</v>
      </c>
    </row>
    <row r="164" spans="1:6" hidden="1" x14ac:dyDescent="0.45">
      <c r="A164" t="s">
        <v>25</v>
      </c>
      <c r="B164" t="s">
        <v>25</v>
      </c>
      <c r="C164" t="s">
        <v>1</v>
      </c>
      <c r="D164" t="s">
        <v>2</v>
      </c>
      <c r="E164" t="s">
        <v>228</v>
      </c>
      <c r="F164" t="s">
        <v>151</v>
      </c>
    </row>
    <row r="165" spans="1:6" hidden="1" x14ac:dyDescent="0.45">
      <c r="A165" t="s">
        <v>25</v>
      </c>
      <c r="B165" t="s">
        <v>25</v>
      </c>
      <c r="C165" t="s">
        <v>1</v>
      </c>
      <c r="D165" t="s">
        <v>5</v>
      </c>
      <c r="E165" t="s">
        <v>229</v>
      </c>
      <c r="F165" t="s">
        <v>230</v>
      </c>
    </row>
    <row r="166" spans="1:6" hidden="1" x14ac:dyDescent="0.45">
      <c r="A166" t="s">
        <v>25</v>
      </c>
      <c r="B166" t="s">
        <v>25</v>
      </c>
      <c r="C166" t="s">
        <v>1</v>
      </c>
      <c r="D166" t="s">
        <v>8</v>
      </c>
      <c r="E166" t="s">
        <v>231</v>
      </c>
      <c r="F166" t="s">
        <v>232</v>
      </c>
    </row>
    <row r="167" spans="1:6" hidden="1" x14ac:dyDescent="0.45">
      <c r="A167" t="s">
        <v>25</v>
      </c>
      <c r="B167" t="s">
        <v>25</v>
      </c>
      <c r="C167" t="s">
        <v>11</v>
      </c>
      <c r="D167" t="s">
        <v>2</v>
      </c>
      <c r="E167" t="s">
        <v>233</v>
      </c>
      <c r="F167" t="s">
        <v>234</v>
      </c>
    </row>
    <row r="168" spans="1:6" hidden="1" x14ac:dyDescent="0.45">
      <c r="A168" t="s">
        <v>25</v>
      </c>
      <c r="B168" t="s">
        <v>25</v>
      </c>
      <c r="C168" t="s">
        <v>11</v>
      </c>
      <c r="D168" t="s">
        <v>5</v>
      </c>
      <c r="E168" t="s">
        <v>235</v>
      </c>
      <c r="F168" t="s">
        <v>236</v>
      </c>
    </row>
    <row r="169" spans="1:6" hidden="1" x14ac:dyDescent="0.45">
      <c r="A169" t="s">
        <v>25</v>
      </c>
      <c r="B169" t="s">
        <v>25</v>
      </c>
      <c r="C169" t="s">
        <v>11</v>
      </c>
      <c r="D169" t="s">
        <v>8</v>
      </c>
      <c r="E169" t="s">
        <v>237</v>
      </c>
      <c r="F169" t="s">
        <v>238</v>
      </c>
    </row>
    <row r="170" spans="1:6" hidden="1" x14ac:dyDescent="0.45">
      <c r="A170" t="s">
        <v>25</v>
      </c>
      <c r="B170" t="s">
        <v>25</v>
      </c>
      <c r="C170" t="s">
        <v>18</v>
      </c>
      <c r="D170" t="s">
        <v>2</v>
      </c>
      <c r="E170" t="s">
        <v>239</v>
      </c>
      <c r="F170" t="s">
        <v>240</v>
      </c>
    </row>
    <row r="171" spans="1:6" hidden="1" x14ac:dyDescent="0.45">
      <c r="A171" t="s">
        <v>25</v>
      </c>
      <c r="B171" t="s">
        <v>25</v>
      </c>
      <c r="C171" t="s">
        <v>18</v>
      </c>
      <c r="D171" t="s">
        <v>5</v>
      </c>
      <c r="E171" t="s">
        <v>241</v>
      </c>
      <c r="F171" t="s">
        <v>242</v>
      </c>
    </row>
    <row r="172" spans="1:6" hidden="1" x14ac:dyDescent="0.45">
      <c r="A172" t="s">
        <v>25</v>
      </c>
      <c r="B172" t="s">
        <v>25</v>
      </c>
      <c r="C172" t="s">
        <v>18</v>
      </c>
      <c r="D172" t="s">
        <v>8</v>
      </c>
      <c r="E172" t="s">
        <v>148</v>
      </c>
      <c r="F172" t="s">
        <v>243</v>
      </c>
    </row>
    <row r="173" spans="1:6" hidden="1" x14ac:dyDescent="0.45">
      <c r="A173" t="s">
        <v>25</v>
      </c>
      <c r="B173" t="s">
        <v>0</v>
      </c>
      <c r="C173" t="s">
        <v>1</v>
      </c>
      <c r="D173" t="s">
        <v>2</v>
      </c>
      <c r="E173" t="s">
        <v>244</v>
      </c>
      <c r="F173" t="s">
        <v>245</v>
      </c>
    </row>
    <row r="174" spans="1:6" hidden="1" x14ac:dyDescent="0.45">
      <c r="A174" t="s">
        <v>25</v>
      </c>
      <c r="B174" t="s">
        <v>0</v>
      </c>
      <c r="C174" t="s">
        <v>1</v>
      </c>
      <c r="D174" t="s">
        <v>5</v>
      </c>
      <c r="E174" t="s">
        <v>246</v>
      </c>
      <c r="F174" t="s">
        <v>247</v>
      </c>
    </row>
    <row r="175" spans="1:6" hidden="1" x14ac:dyDescent="0.45">
      <c r="A175" t="s">
        <v>25</v>
      </c>
      <c r="B175" t="s">
        <v>0</v>
      </c>
      <c r="C175" t="s">
        <v>1</v>
      </c>
      <c r="D175" t="s">
        <v>8</v>
      </c>
      <c r="E175" t="s">
        <v>248</v>
      </c>
      <c r="F175" t="s">
        <v>249</v>
      </c>
    </row>
    <row r="176" spans="1:6" hidden="1" x14ac:dyDescent="0.45">
      <c r="A176" t="s">
        <v>25</v>
      </c>
      <c r="B176" t="s">
        <v>0</v>
      </c>
      <c r="C176" t="s">
        <v>11</v>
      </c>
      <c r="D176" t="s">
        <v>2</v>
      </c>
      <c r="E176" t="s">
        <v>250</v>
      </c>
      <c r="F176" t="s">
        <v>251</v>
      </c>
    </row>
    <row r="177" spans="1:6" hidden="1" x14ac:dyDescent="0.45">
      <c r="A177" t="s">
        <v>25</v>
      </c>
      <c r="B177" t="s">
        <v>0</v>
      </c>
      <c r="C177" t="s">
        <v>11</v>
      </c>
      <c r="D177" t="s">
        <v>5</v>
      </c>
      <c r="E177" t="s">
        <v>90</v>
      </c>
      <c r="F177" t="s">
        <v>252</v>
      </c>
    </row>
    <row r="178" spans="1:6" hidden="1" x14ac:dyDescent="0.45">
      <c r="A178" t="s">
        <v>25</v>
      </c>
      <c r="B178" t="s">
        <v>0</v>
      </c>
      <c r="C178" t="s">
        <v>11</v>
      </c>
      <c r="D178" t="s">
        <v>8</v>
      </c>
      <c r="E178" t="s">
        <v>14</v>
      </c>
      <c r="F178" t="s">
        <v>253</v>
      </c>
    </row>
    <row r="179" spans="1:6" hidden="1" x14ac:dyDescent="0.45">
      <c r="A179" t="s">
        <v>25</v>
      </c>
      <c r="B179" t="s">
        <v>0</v>
      </c>
      <c r="C179" t="s">
        <v>18</v>
      </c>
      <c r="D179" t="s">
        <v>2</v>
      </c>
      <c r="E179" t="s">
        <v>27</v>
      </c>
      <c r="F179" t="s">
        <v>254</v>
      </c>
    </row>
    <row r="180" spans="1:6" hidden="1" x14ac:dyDescent="0.45">
      <c r="A180" t="s">
        <v>25</v>
      </c>
      <c r="B180" t="s">
        <v>0</v>
      </c>
      <c r="C180" t="s">
        <v>18</v>
      </c>
      <c r="D180" t="s">
        <v>5</v>
      </c>
      <c r="E180" t="s">
        <v>255</v>
      </c>
      <c r="F180" t="s">
        <v>256</v>
      </c>
    </row>
    <row r="181" spans="1:6" hidden="1" x14ac:dyDescent="0.45">
      <c r="A181" t="s">
        <v>25</v>
      </c>
      <c r="B181" t="s">
        <v>0</v>
      </c>
      <c r="C181" t="s">
        <v>18</v>
      </c>
      <c r="D181" t="s">
        <v>8</v>
      </c>
      <c r="E181" t="s">
        <v>186</v>
      </c>
      <c r="F181" t="s">
        <v>257</v>
      </c>
    </row>
    <row r="182" spans="1:6" hidden="1" x14ac:dyDescent="0.45">
      <c r="A182" t="s">
        <v>0</v>
      </c>
      <c r="B182" t="s">
        <v>0</v>
      </c>
      <c r="C182" t="s">
        <v>1</v>
      </c>
      <c r="D182" t="s">
        <v>2</v>
      </c>
      <c r="E182" t="s">
        <v>258</v>
      </c>
      <c r="F182" t="s">
        <v>259</v>
      </c>
    </row>
    <row r="183" spans="1:6" hidden="1" x14ac:dyDescent="0.45">
      <c r="A183" t="s">
        <v>0</v>
      </c>
      <c r="B183" t="s">
        <v>0</v>
      </c>
      <c r="C183" t="s">
        <v>1</v>
      </c>
      <c r="D183" t="s">
        <v>5</v>
      </c>
      <c r="E183" t="s">
        <v>260</v>
      </c>
      <c r="F183" t="s">
        <v>261</v>
      </c>
    </row>
    <row r="184" spans="1:6" hidden="1" x14ac:dyDescent="0.45">
      <c r="A184" t="s">
        <v>0</v>
      </c>
      <c r="B184" t="s">
        <v>0</v>
      </c>
      <c r="C184" t="s">
        <v>1</v>
      </c>
      <c r="D184" t="s">
        <v>8</v>
      </c>
      <c r="E184" t="s">
        <v>78</v>
      </c>
      <c r="F184" t="s">
        <v>262</v>
      </c>
    </row>
    <row r="185" spans="1:6" hidden="1" x14ac:dyDescent="0.45">
      <c r="A185" t="s">
        <v>0</v>
      </c>
      <c r="B185" t="s">
        <v>0</v>
      </c>
      <c r="C185" t="s">
        <v>11</v>
      </c>
      <c r="D185" t="s">
        <v>2</v>
      </c>
      <c r="E185" t="s">
        <v>263</v>
      </c>
      <c r="F185" t="s">
        <v>264</v>
      </c>
    </row>
    <row r="186" spans="1:6" hidden="1" x14ac:dyDescent="0.45">
      <c r="A186" t="s">
        <v>0</v>
      </c>
      <c r="B186" t="s">
        <v>0</v>
      </c>
      <c r="C186" t="s">
        <v>11</v>
      </c>
      <c r="D186" t="s">
        <v>5</v>
      </c>
      <c r="E186" t="s">
        <v>265</v>
      </c>
      <c r="F186" t="s">
        <v>266</v>
      </c>
    </row>
    <row r="187" spans="1:6" hidden="1" x14ac:dyDescent="0.45">
      <c r="A187" t="s">
        <v>0</v>
      </c>
      <c r="B187" t="s">
        <v>0</v>
      </c>
      <c r="C187" t="s">
        <v>11</v>
      </c>
      <c r="D187" t="s">
        <v>8</v>
      </c>
      <c r="E187" t="s">
        <v>267</v>
      </c>
      <c r="F187" t="s">
        <v>268</v>
      </c>
    </row>
    <row r="188" spans="1:6" hidden="1" x14ac:dyDescent="0.45">
      <c r="A188" t="s">
        <v>0</v>
      </c>
      <c r="B188" t="s">
        <v>0</v>
      </c>
      <c r="C188" t="s">
        <v>18</v>
      </c>
      <c r="D188" t="s">
        <v>2</v>
      </c>
      <c r="E188" t="s">
        <v>79</v>
      </c>
      <c r="F188" t="s">
        <v>269</v>
      </c>
    </row>
    <row r="189" spans="1:6" hidden="1" x14ac:dyDescent="0.45">
      <c r="A189" t="s">
        <v>0</v>
      </c>
      <c r="B189" t="s">
        <v>0</v>
      </c>
      <c r="C189" t="s">
        <v>18</v>
      </c>
      <c r="D189" t="s">
        <v>5</v>
      </c>
      <c r="E189" t="s">
        <v>270</v>
      </c>
      <c r="F189" t="s">
        <v>271</v>
      </c>
    </row>
    <row r="190" spans="1:6" hidden="1" x14ac:dyDescent="0.45">
      <c r="A190" t="s">
        <v>0</v>
      </c>
      <c r="B190" t="s">
        <v>0</v>
      </c>
      <c r="C190" t="s">
        <v>18</v>
      </c>
      <c r="D190" t="s">
        <v>8</v>
      </c>
      <c r="E190" t="s">
        <v>149</v>
      </c>
      <c r="F190" t="s">
        <v>272</v>
      </c>
    </row>
    <row r="191" spans="1:6" hidden="1" x14ac:dyDescent="0.45">
      <c r="A191" t="s">
        <v>25</v>
      </c>
      <c r="B191" t="s">
        <v>0</v>
      </c>
      <c r="C191" t="s">
        <v>1</v>
      </c>
      <c r="D191" t="s">
        <v>2</v>
      </c>
      <c r="E191" t="s">
        <v>273</v>
      </c>
      <c r="F191" t="s">
        <v>274</v>
      </c>
    </row>
    <row r="192" spans="1:6" hidden="1" x14ac:dyDescent="0.45">
      <c r="A192" t="s">
        <v>25</v>
      </c>
      <c r="B192" t="s">
        <v>0</v>
      </c>
      <c r="C192" t="s">
        <v>1</v>
      </c>
      <c r="D192" t="s">
        <v>5</v>
      </c>
      <c r="E192" t="s">
        <v>248</v>
      </c>
      <c r="F192" t="s">
        <v>275</v>
      </c>
    </row>
    <row r="193" spans="1:6" hidden="1" x14ac:dyDescent="0.45">
      <c r="A193" t="s">
        <v>25</v>
      </c>
      <c r="B193" t="s">
        <v>0</v>
      </c>
      <c r="C193" t="s">
        <v>1</v>
      </c>
      <c r="D193" t="s">
        <v>8</v>
      </c>
      <c r="E193" t="s">
        <v>169</v>
      </c>
      <c r="F193" t="s">
        <v>132</v>
      </c>
    </row>
    <row r="194" spans="1:6" hidden="1" x14ac:dyDescent="0.45">
      <c r="A194" t="s">
        <v>25</v>
      </c>
      <c r="B194" t="s">
        <v>0</v>
      </c>
      <c r="C194" t="s">
        <v>11</v>
      </c>
      <c r="D194" t="s">
        <v>2</v>
      </c>
      <c r="E194" t="s">
        <v>276</v>
      </c>
      <c r="F194" t="s">
        <v>277</v>
      </c>
    </row>
    <row r="195" spans="1:6" hidden="1" x14ac:dyDescent="0.45">
      <c r="A195" t="s">
        <v>25</v>
      </c>
      <c r="B195" t="s">
        <v>0</v>
      </c>
      <c r="C195" t="s">
        <v>11</v>
      </c>
      <c r="D195" t="s">
        <v>5</v>
      </c>
      <c r="E195" t="s">
        <v>278</v>
      </c>
      <c r="F195" t="s">
        <v>279</v>
      </c>
    </row>
    <row r="196" spans="1:6" hidden="1" x14ac:dyDescent="0.45">
      <c r="A196" t="s">
        <v>25</v>
      </c>
      <c r="B196" t="s">
        <v>0</v>
      </c>
      <c r="C196" t="s">
        <v>11</v>
      </c>
      <c r="D196" t="s">
        <v>8</v>
      </c>
      <c r="E196" t="s">
        <v>280</v>
      </c>
      <c r="F196" t="s">
        <v>281</v>
      </c>
    </row>
    <row r="197" spans="1:6" hidden="1" x14ac:dyDescent="0.45">
      <c r="A197" t="s">
        <v>25</v>
      </c>
      <c r="B197" t="s">
        <v>0</v>
      </c>
      <c r="C197" t="s">
        <v>18</v>
      </c>
      <c r="D197" t="s">
        <v>2</v>
      </c>
      <c r="E197" t="s">
        <v>265</v>
      </c>
      <c r="F197" t="s">
        <v>282</v>
      </c>
    </row>
    <row r="198" spans="1:6" hidden="1" x14ac:dyDescent="0.45">
      <c r="A198" t="s">
        <v>25</v>
      </c>
      <c r="B198" t="s">
        <v>0</v>
      </c>
      <c r="C198" t="s">
        <v>18</v>
      </c>
      <c r="D198" t="s">
        <v>5</v>
      </c>
      <c r="E198" t="s">
        <v>23</v>
      </c>
      <c r="F198" t="s">
        <v>283</v>
      </c>
    </row>
    <row r="199" spans="1:6" hidden="1" x14ac:dyDescent="0.45">
      <c r="A199" t="s">
        <v>25</v>
      </c>
      <c r="B199" t="s">
        <v>0</v>
      </c>
      <c r="C199" t="s">
        <v>18</v>
      </c>
      <c r="D199" t="s">
        <v>8</v>
      </c>
      <c r="E199" t="s">
        <v>284</v>
      </c>
      <c r="F199" t="s">
        <v>285</v>
      </c>
    </row>
    <row r="200" spans="1:6" hidden="1" x14ac:dyDescent="0.45">
      <c r="A200" t="s">
        <v>25</v>
      </c>
      <c r="B200" t="s">
        <v>25</v>
      </c>
      <c r="C200" t="s">
        <v>1</v>
      </c>
      <c r="D200" t="s">
        <v>2</v>
      </c>
      <c r="E200" t="s">
        <v>286</v>
      </c>
      <c r="F200" t="s">
        <v>287</v>
      </c>
    </row>
    <row r="201" spans="1:6" hidden="1" x14ac:dyDescent="0.45">
      <c r="A201" t="s">
        <v>25</v>
      </c>
      <c r="B201" t="s">
        <v>25</v>
      </c>
      <c r="C201" t="s">
        <v>1</v>
      </c>
      <c r="D201" t="s">
        <v>5</v>
      </c>
      <c r="E201" t="s">
        <v>288</v>
      </c>
      <c r="F201" t="s">
        <v>289</v>
      </c>
    </row>
    <row r="202" spans="1:6" hidden="1" x14ac:dyDescent="0.45">
      <c r="A202" t="s">
        <v>25</v>
      </c>
      <c r="B202" t="s">
        <v>25</v>
      </c>
      <c r="C202" t="s">
        <v>1</v>
      </c>
      <c r="D202" t="s">
        <v>8</v>
      </c>
      <c r="E202" t="s">
        <v>290</v>
      </c>
      <c r="F202" t="s">
        <v>291</v>
      </c>
    </row>
    <row r="203" spans="1:6" hidden="1" x14ac:dyDescent="0.45">
      <c r="A203" t="s">
        <v>25</v>
      </c>
      <c r="B203" t="s">
        <v>25</v>
      </c>
      <c r="C203" t="s">
        <v>11</v>
      </c>
      <c r="D203" t="s">
        <v>2</v>
      </c>
      <c r="E203" t="s">
        <v>292</v>
      </c>
      <c r="F203" t="s">
        <v>293</v>
      </c>
    </row>
    <row r="204" spans="1:6" hidden="1" x14ac:dyDescent="0.45">
      <c r="A204" t="s">
        <v>25</v>
      </c>
      <c r="B204" t="s">
        <v>25</v>
      </c>
      <c r="C204" t="s">
        <v>11</v>
      </c>
      <c r="D204" t="s">
        <v>5</v>
      </c>
      <c r="E204" t="s">
        <v>294</v>
      </c>
      <c r="F204" t="s">
        <v>295</v>
      </c>
    </row>
    <row r="205" spans="1:6" hidden="1" x14ac:dyDescent="0.45">
      <c r="A205" t="s">
        <v>25</v>
      </c>
      <c r="B205" t="s">
        <v>25</v>
      </c>
      <c r="C205" t="s">
        <v>11</v>
      </c>
      <c r="D205" t="s">
        <v>8</v>
      </c>
      <c r="E205" t="s">
        <v>44</v>
      </c>
      <c r="F205" t="s">
        <v>296</v>
      </c>
    </row>
    <row r="206" spans="1:6" hidden="1" x14ac:dyDescent="0.45">
      <c r="A206" t="s">
        <v>25</v>
      </c>
      <c r="B206" t="s">
        <v>25</v>
      </c>
      <c r="C206" t="s">
        <v>18</v>
      </c>
      <c r="D206" t="s">
        <v>2</v>
      </c>
      <c r="E206" t="s">
        <v>147</v>
      </c>
      <c r="F206" t="s">
        <v>297</v>
      </c>
    </row>
    <row r="207" spans="1:6" hidden="1" x14ac:dyDescent="0.45">
      <c r="A207" t="s">
        <v>25</v>
      </c>
      <c r="B207" t="s">
        <v>25</v>
      </c>
      <c r="C207" t="s">
        <v>18</v>
      </c>
      <c r="D207" t="s">
        <v>5</v>
      </c>
      <c r="E207" t="s">
        <v>73</v>
      </c>
      <c r="F207" t="s">
        <v>298</v>
      </c>
    </row>
    <row r="208" spans="1:6" hidden="1" x14ac:dyDescent="0.45">
      <c r="A208" t="s">
        <v>25</v>
      </c>
      <c r="B208" t="s">
        <v>25</v>
      </c>
      <c r="C208" t="s">
        <v>18</v>
      </c>
      <c r="D208" t="s">
        <v>8</v>
      </c>
      <c r="E208" t="s">
        <v>178</v>
      </c>
      <c r="F208" t="s">
        <v>299</v>
      </c>
    </row>
    <row r="209" spans="1:6" x14ac:dyDescent="0.45">
      <c r="A209" t="s">
        <v>0</v>
      </c>
      <c r="B209" t="s">
        <v>25</v>
      </c>
      <c r="C209" t="s">
        <v>1</v>
      </c>
      <c r="D209" t="s">
        <v>2</v>
      </c>
      <c r="E209">
        <v>100</v>
      </c>
      <c r="F209">
        <v>98.533330000000007</v>
      </c>
    </row>
    <row r="210" spans="1:6" x14ac:dyDescent="0.45">
      <c r="A210" t="s">
        <v>0</v>
      </c>
      <c r="B210" t="s">
        <v>25</v>
      </c>
      <c r="C210" t="s">
        <v>1</v>
      </c>
      <c r="D210" t="s">
        <v>5</v>
      </c>
      <c r="E210">
        <v>81.188119999999998</v>
      </c>
      <c r="F210">
        <v>92.110695000000007</v>
      </c>
    </row>
    <row r="211" spans="1:6" x14ac:dyDescent="0.45">
      <c r="A211" t="s">
        <v>0</v>
      </c>
      <c r="B211" t="s">
        <v>25</v>
      </c>
      <c r="C211" t="s">
        <v>1</v>
      </c>
      <c r="D211" t="s">
        <v>8</v>
      </c>
      <c r="E211">
        <v>100</v>
      </c>
      <c r="F211">
        <v>97.866669999999999</v>
      </c>
    </row>
    <row r="212" spans="1:6" x14ac:dyDescent="0.45">
      <c r="A212" t="s">
        <v>0</v>
      </c>
      <c r="B212" t="s">
        <v>25</v>
      </c>
      <c r="C212" t="s">
        <v>11</v>
      </c>
      <c r="D212" t="s">
        <v>2</v>
      </c>
      <c r="E212">
        <v>58</v>
      </c>
      <c r="F212">
        <v>92.332419999999999</v>
      </c>
    </row>
    <row r="213" spans="1:6" x14ac:dyDescent="0.45">
      <c r="A213" t="s">
        <v>0</v>
      </c>
      <c r="B213" t="s">
        <v>25</v>
      </c>
      <c r="C213" t="s">
        <v>11</v>
      </c>
      <c r="D213" t="s">
        <v>5</v>
      </c>
      <c r="E213">
        <v>39</v>
      </c>
      <c r="F213">
        <v>96.004776000000007</v>
      </c>
    </row>
    <row r="214" spans="1:6" x14ac:dyDescent="0.45">
      <c r="A214" t="s">
        <v>0</v>
      </c>
      <c r="B214" t="s">
        <v>25</v>
      </c>
      <c r="C214" t="s">
        <v>11</v>
      </c>
      <c r="D214" t="s">
        <v>8</v>
      </c>
      <c r="E214">
        <v>67</v>
      </c>
      <c r="F214">
        <v>92.918499999999995</v>
      </c>
    </row>
    <row r="215" spans="1:6" x14ac:dyDescent="0.45">
      <c r="A215" t="s">
        <v>0</v>
      </c>
      <c r="B215" t="s">
        <v>25</v>
      </c>
      <c r="C215" t="s">
        <v>18</v>
      </c>
      <c r="D215" t="s">
        <v>2</v>
      </c>
      <c r="E215">
        <v>46</v>
      </c>
      <c r="F215">
        <v>89.85812</v>
      </c>
    </row>
    <row r="216" spans="1:6" x14ac:dyDescent="0.45">
      <c r="A216" t="s">
        <v>0</v>
      </c>
      <c r="B216" t="s">
        <v>25</v>
      </c>
      <c r="C216" t="s">
        <v>18</v>
      </c>
      <c r="D216" t="s">
        <v>5</v>
      </c>
      <c r="E216">
        <v>46</v>
      </c>
      <c r="F216">
        <v>88.825270000000003</v>
      </c>
    </row>
    <row r="217" spans="1:6" x14ac:dyDescent="0.45">
      <c r="A217" t="s">
        <v>0</v>
      </c>
      <c r="B217" t="s">
        <v>25</v>
      </c>
      <c r="C217" t="s">
        <v>18</v>
      </c>
      <c r="D217" t="s">
        <v>8</v>
      </c>
      <c r="E217">
        <v>26</v>
      </c>
      <c r="F217">
        <v>80.973145000000002</v>
      </c>
    </row>
    <row r="218" spans="1:6" hidden="1" x14ac:dyDescent="0.45">
      <c r="A218" t="s">
        <v>0</v>
      </c>
      <c r="B218" t="s">
        <v>0</v>
      </c>
      <c r="C218" t="s">
        <v>1</v>
      </c>
      <c r="D218" t="s">
        <v>2</v>
      </c>
      <c r="E218" t="s">
        <v>301</v>
      </c>
      <c r="F218" t="s">
        <v>302</v>
      </c>
    </row>
    <row r="219" spans="1:6" hidden="1" x14ac:dyDescent="0.45">
      <c r="A219" t="s">
        <v>0</v>
      </c>
      <c r="B219" t="s">
        <v>0</v>
      </c>
      <c r="C219" t="s">
        <v>1</v>
      </c>
      <c r="D219" t="s">
        <v>5</v>
      </c>
      <c r="E219" t="s">
        <v>290</v>
      </c>
      <c r="F219" t="s">
        <v>303</v>
      </c>
    </row>
    <row r="220" spans="1:6" hidden="1" x14ac:dyDescent="0.45">
      <c r="A220" t="s">
        <v>0</v>
      </c>
      <c r="B220" t="s">
        <v>0</v>
      </c>
      <c r="C220" t="s">
        <v>1</v>
      </c>
      <c r="D220" t="s">
        <v>8</v>
      </c>
      <c r="E220" t="s">
        <v>304</v>
      </c>
      <c r="F220" t="s">
        <v>305</v>
      </c>
    </row>
    <row r="221" spans="1:6" hidden="1" x14ac:dyDescent="0.45">
      <c r="A221" t="s">
        <v>0</v>
      </c>
      <c r="B221" t="s">
        <v>0</v>
      </c>
      <c r="C221" t="s">
        <v>11</v>
      </c>
      <c r="D221" t="s">
        <v>2</v>
      </c>
      <c r="E221" t="s">
        <v>36</v>
      </c>
      <c r="F221" t="s">
        <v>306</v>
      </c>
    </row>
    <row r="222" spans="1:6" hidden="1" x14ac:dyDescent="0.45">
      <c r="A222" t="s">
        <v>0</v>
      </c>
      <c r="B222" t="s">
        <v>0</v>
      </c>
      <c r="C222" t="s">
        <v>11</v>
      </c>
      <c r="D222" t="s">
        <v>5</v>
      </c>
      <c r="E222" t="s">
        <v>146</v>
      </c>
      <c r="F222" t="s">
        <v>307</v>
      </c>
    </row>
    <row r="223" spans="1:6" hidden="1" x14ac:dyDescent="0.45">
      <c r="A223" t="s">
        <v>0</v>
      </c>
      <c r="B223" t="s">
        <v>0</v>
      </c>
      <c r="C223" t="s">
        <v>11</v>
      </c>
      <c r="D223" t="s">
        <v>8</v>
      </c>
      <c r="E223" t="s">
        <v>235</v>
      </c>
      <c r="F223" t="s">
        <v>308</v>
      </c>
    </row>
    <row r="224" spans="1:6" hidden="1" x14ac:dyDescent="0.45">
      <c r="A224" t="s">
        <v>0</v>
      </c>
      <c r="B224" t="s">
        <v>0</v>
      </c>
      <c r="C224" t="s">
        <v>18</v>
      </c>
      <c r="D224" t="s">
        <v>2</v>
      </c>
      <c r="E224" t="s">
        <v>309</v>
      </c>
      <c r="F224" t="s">
        <v>310</v>
      </c>
    </row>
    <row r="225" spans="1:6" hidden="1" x14ac:dyDescent="0.45">
      <c r="A225" t="s">
        <v>0</v>
      </c>
      <c r="B225" t="s">
        <v>0</v>
      </c>
      <c r="C225" t="s">
        <v>18</v>
      </c>
      <c r="D225" t="s">
        <v>5</v>
      </c>
      <c r="E225" t="s">
        <v>311</v>
      </c>
      <c r="F225" t="s">
        <v>312</v>
      </c>
    </row>
    <row r="226" spans="1:6" hidden="1" x14ac:dyDescent="0.45">
      <c r="A226" t="s">
        <v>0</v>
      </c>
      <c r="B226" t="s">
        <v>0</v>
      </c>
      <c r="C226" t="s">
        <v>18</v>
      </c>
      <c r="D226" t="s">
        <v>8</v>
      </c>
      <c r="E226" t="s">
        <v>178</v>
      </c>
      <c r="F226" t="s">
        <v>313</v>
      </c>
    </row>
    <row r="227" spans="1:6" x14ac:dyDescent="0.45">
      <c r="A227" t="s">
        <v>0</v>
      </c>
      <c r="B227" t="s">
        <v>25</v>
      </c>
      <c r="C227" t="s">
        <v>1</v>
      </c>
      <c r="D227" t="s">
        <v>2</v>
      </c>
      <c r="E227">
        <v>64.451830000000001</v>
      </c>
      <c r="F227">
        <v>92.389939999999996</v>
      </c>
    </row>
    <row r="228" spans="1:6" x14ac:dyDescent="0.45">
      <c r="A228" t="s">
        <v>0</v>
      </c>
      <c r="B228" t="s">
        <v>25</v>
      </c>
      <c r="C228" t="s">
        <v>1</v>
      </c>
      <c r="D228" t="s">
        <v>5</v>
      </c>
      <c r="E228">
        <v>62.376235999999999</v>
      </c>
      <c r="F228">
        <v>92.108180000000004</v>
      </c>
    </row>
    <row r="229" spans="1:6" x14ac:dyDescent="0.45">
      <c r="A229" t="s">
        <v>0</v>
      </c>
      <c r="B229" t="s">
        <v>25</v>
      </c>
      <c r="C229" t="s">
        <v>1</v>
      </c>
      <c r="D229" t="s">
        <v>8</v>
      </c>
      <c r="E229">
        <v>100</v>
      </c>
      <c r="F229">
        <v>96.895600000000002</v>
      </c>
    </row>
    <row r="230" spans="1:6" x14ac:dyDescent="0.45">
      <c r="A230" t="s">
        <v>0</v>
      </c>
      <c r="B230" t="s">
        <v>25</v>
      </c>
      <c r="C230" t="s">
        <v>11</v>
      </c>
      <c r="D230" t="s">
        <v>2</v>
      </c>
      <c r="E230">
        <v>39</v>
      </c>
      <c r="F230">
        <v>84.778189999999995</v>
      </c>
    </row>
    <row r="231" spans="1:6" x14ac:dyDescent="0.45">
      <c r="A231" t="s">
        <v>0</v>
      </c>
      <c r="B231" t="s">
        <v>25</v>
      </c>
      <c r="C231" t="s">
        <v>11</v>
      </c>
      <c r="D231" t="s">
        <v>5</v>
      </c>
      <c r="E231">
        <v>62</v>
      </c>
      <c r="F231">
        <v>93.102239999999995</v>
      </c>
    </row>
    <row r="232" spans="1:6" x14ac:dyDescent="0.45">
      <c r="A232" t="s">
        <v>0</v>
      </c>
      <c r="B232" t="s">
        <v>25</v>
      </c>
      <c r="C232" t="s">
        <v>11</v>
      </c>
      <c r="D232" t="s">
        <v>8</v>
      </c>
      <c r="E232">
        <v>55</v>
      </c>
      <c r="F232">
        <v>89.288284000000004</v>
      </c>
    </row>
    <row r="233" spans="1:6" x14ac:dyDescent="0.45">
      <c r="A233" t="s">
        <v>0</v>
      </c>
      <c r="B233" t="s">
        <v>25</v>
      </c>
      <c r="C233" t="s">
        <v>18</v>
      </c>
      <c r="D233" t="s">
        <v>2</v>
      </c>
      <c r="E233">
        <v>22.333331999999999</v>
      </c>
      <c r="F233">
        <v>76.933334000000002</v>
      </c>
    </row>
    <row r="234" spans="1:6" x14ac:dyDescent="0.45">
      <c r="A234" t="s">
        <v>0</v>
      </c>
      <c r="B234" t="s">
        <v>25</v>
      </c>
      <c r="C234" t="s">
        <v>18</v>
      </c>
      <c r="D234" t="s">
        <v>5</v>
      </c>
      <c r="E234">
        <v>13.500000999999999</v>
      </c>
      <c r="F234">
        <v>70.363820000000004</v>
      </c>
    </row>
    <row r="235" spans="1:6" x14ac:dyDescent="0.45">
      <c r="A235" t="s">
        <v>0</v>
      </c>
      <c r="B235" t="s">
        <v>25</v>
      </c>
      <c r="C235" t="s">
        <v>18</v>
      </c>
      <c r="D235" t="s">
        <v>8</v>
      </c>
      <c r="E235">
        <v>39.5</v>
      </c>
      <c r="F235">
        <v>81.903274999999994</v>
      </c>
    </row>
    <row r="236" spans="1:6" hidden="1" x14ac:dyDescent="0.45">
      <c r="A236" t="s">
        <v>25</v>
      </c>
      <c r="B236" t="s">
        <v>25</v>
      </c>
      <c r="C236" t="s">
        <v>1</v>
      </c>
      <c r="D236" t="s">
        <v>2</v>
      </c>
      <c r="E236" t="s">
        <v>318</v>
      </c>
      <c r="F236" t="s">
        <v>319</v>
      </c>
    </row>
    <row r="237" spans="1:6" hidden="1" x14ac:dyDescent="0.45">
      <c r="A237" t="s">
        <v>25</v>
      </c>
      <c r="B237" t="s">
        <v>25</v>
      </c>
      <c r="C237" t="s">
        <v>1</v>
      </c>
      <c r="D237" t="s">
        <v>5</v>
      </c>
      <c r="E237" t="s">
        <v>117</v>
      </c>
      <c r="F237" t="s">
        <v>320</v>
      </c>
    </row>
    <row r="238" spans="1:6" hidden="1" x14ac:dyDescent="0.45">
      <c r="A238" t="s">
        <v>25</v>
      </c>
      <c r="B238" t="s">
        <v>25</v>
      </c>
      <c r="C238" t="s">
        <v>1</v>
      </c>
      <c r="D238" t="s">
        <v>8</v>
      </c>
      <c r="E238" t="s">
        <v>9</v>
      </c>
      <c r="F238" t="s">
        <v>321</v>
      </c>
    </row>
    <row r="239" spans="1:6" hidden="1" x14ac:dyDescent="0.45">
      <c r="A239" t="s">
        <v>25</v>
      </c>
      <c r="B239" t="s">
        <v>25</v>
      </c>
      <c r="C239" t="s">
        <v>11</v>
      </c>
      <c r="D239" t="s">
        <v>2</v>
      </c>
      <c r="E239" t="s">
        <v>322</v>
      </c>
      <c r="F239" t="s">
        <v>323</v>
      </c>
    </row>
    <row r="240" spans="1:6" hidden="1" x14ac:dyDescent="0.45">
      <c r="A240" t="s">
        <v>25</v>
      </c>
      <c r="B240" t="s">
        <v>25</v>
      </c>
      <c r="C240" t="s">
        <v>11</v>
      </c>
      <c r="D240" t="s">
        <v>5</v>
      </c>
      <c r="E240" t="s">
        <v>294</v>
      </c>
      <c r="F240" t="s">
        <v>324</v>
      </c>
    </row>
    <row r="241" spans="1:6" hidden="1" x14ac:dyDescent="0.45">
      <c r="A241" t="s">
        <v>25</v>
      </c>
      <c r="B241" t="s">
        <v>25</v>
      </c>
      <c r="C241" t="s">
        <v>11</v>
      </c>
      <c r="D241" t="s">
        <v>8</v>
      </c>
      <c r="E241" t="s">
        <v>81</v>
      </c>
      <c r="F241" t="s">
        <v>325</v>
      </c>
    </row>
    <row r="242" spans="1:6" hidden="1" x14ac:dyDescent="0.45">
      <c r="A242" t="s">
        <v>25</v>
      </c>
      <c r="B242" t="s">
        <v>25</v>
      </c>
      <c r="C242" t="s">
        <v>18</v>
      </c>
      <c r="D242" t="s">
        <v>2</v>
      </c>
      <c r="E242" t="s">
        <v>207</v>
      </c>
      <c r="F242" t="s">
        <v>326</v>
      </c>
    </row>
    <row r="243" spans="1:6" hidden="1" x14ac:dyDescent="0.45">
      <c r="A243" t="s">
        <v>25</v>
      </c>
      <c r="B243" t="s">
        <v>25</v>
      </c>
      <c r="C243" t="s">
        <v>18</v>
      </c>
      <c r="D243" t="s">
        <v>5</v>
      </c>
      <c r="E243" t="s">
        <v>327</v>
      </c>
      <c r="F243" t="s">
        <v>328</v>
      </c>
    </row>
    <row r="244" spans="1:6" hidden="1" x14ac:dyDescent="0.45">
      <c r="A244" t="s">
        <v>25</v>
      </c>
      <c r="B244" t="s">
        <v>25</v>
      </c>
      <c r="C244" t="s">
        <v>18</v>
      </c>
      <c r="D244" t="s">
        <v>8</v>
      </c>
      <c r="E244" t="s">
        <v>329</v>
      </c>
      <c r="F244" t="s">
        <v>330</v>
      </c>
    </row>
    <row r="245" spans="1:6" hidden="1" x14ac:dyDescent="0.45">
      <c r="A245" t="s">
        <v>25</v>
      </c>
      <c r="B245" t="s">
        <v>0</v>
      </c>
      <c r="C245" t="s">
        <v>1</v>
      </c>
      <c r="D245" t="s">
        <v>2</v>
      </c>
      <c r="E245" t="s">
        <v>331</v>
      </c>
      <c r="F245" t="s">
        <v>332</v>
      </c>
    </row>
    <row r="246" spans="1:6" hidden="1" x14ac:dyDescent="0.45">
      <c r="A246" t="s">
        <v>25</v>
      </c>
      <c r="B246" t="s">
        <v>0</v>
      </c>
      <c r="C246" t="s">
        <v>1</v>
      </c>
      <c r="D246" t="s">
        <v>5</v>
      </c>
      <c r="E246" t="s">
        <v>9</v>
      </c>
      <c r="F246" t="s">
        <v>333</v>
      </c>
    </row>
    <row r="247" spans="1:6" hidden="1" x14ac:dyDescent="0.45">
      <c r="A247" t="s">
        <v>25</v>
      </c>
      <c r="B247" t="s">
        <v>0</v>
      </c>
      <c r="C247" t="s">
        <v>1</v>
      </c>
      <c r="D247" t="s">
        <v>8</v>
      </c>
      <c r="E247" t="s">
        <v>334</v>
      </c>
      <c r="F247" t="s">
        <v>335</v>
      </c>
    </row>
    <row r="248" spans="1:6" hidden="1" x14ac:dyDescent="0.45">
      <c r="A248" t="s">
        <v>25</v>
      </c>
      <c r="B248" t="s">
        <v>0</v>
      </c>
      <c r="C248" t="s">
        <v>11</v>
      </c>
      <c r="D248" t="s">
        <v>2</v>
      </c>
      <c r="E248" t="s">
        <v>336</v>
      </c>
      <c r="F248" t="s">
        <v>337</v>
      </c>
    </row>
    <row r="249" spans="1:6" hidden="1" x14ac:dyDescent="0.45">
      <c r="A249" t="s">
        <v>25</v>
      </c>
      <c r="B249" t="s">
        <v>0</v>
      </c>
      <c r="C249" t="s">
        <v>11</v>
      </c>
      <c r="D249" t="s">
        <v>5</v>
      </c>
      <c r="E249" t="s">
        <v>263</v>
      </c>
      <c r="F249" t="s">
        <v>338</v>
      </c>
    </row>
    <row r="250" spans="1:6" hidden="1" x14ac:dyDescent="0.45">
      <c r="A250" t="s">
        <v>25</v>
      </c>
      <c r="B250" t="s">
        <v>0</v>
      </c>
      <c r="C250" t="s">
        <v>11</v>
      </c>
      <c r="D250" t="s">
        <v>8</v>
      </c>
      <c r="E250" t="s">
        <v>339</v>
      </c>
      <c r="F250" t="s">
        <v>340</v>
      </c>
    </row>
    <row r="251" spans="1:6" hidden="1" x14ac:dyDescent="0.45">
      <c r="A251" t="s">
        <v>25</v>
      </c>
      <c r="B251" t="s">
        <v>0</v>
      </c>
      <c r="C251" t="s">
        <v>18</v>
      </c>
      <c r="D251" t="s">
        <v>2</v>
      </c>
      <c r="E251" t="s">
        <v>341</v>
      </c>
      <c r="F251" t="s">
        <v>342</v>
      </c>
    </row>
    <row r="252" spans="1:6" hidden="1" x14ac:dyDescent="0.45">
      <c r="A252" t="s">
        <v>25</v>
      </c>
      <c r="B252" t="s">
        <v>0</v>
      </c>
      <c r="C252" t="s">
        <v>18</v>
      </c>
      <c r="D252" t="s">
        <v>5</v>
      </c>
      <c r="E252" t="s">
        <v>23</v>
      </c>
      <c r="F252" t="s">
        <v>343</v>
      </c>
    </row>
    <row r="253" spans="1:6" hidden="1" x14ac:dyDescent="0.45">
      <c r="A253" t="s">
        <v>25</v>
      </c>
      <c r="B253" t="s">
        <v>0</v>
      </c>
      <c r="C253" t="s">
        <v>18</v>
      </c>
      <c r="D253" t="s">
        <v>8</v>
      </c>
      <c r="E253" t="s">
        <v>344</v>
      </c>
      <c r="F253" t="s">
        <v>345</v>
      </c>
    </row>
    <row r="254" spans="1:6" hidden="1" x14ac:dyDescent="0.45">
      <c r="A254" t="s">
        <v>0</v>
      </c>
      <c r="B254" t="s">
        <v>0</v>
      </c>
      <c r="C254" t="s">
        <v>1</v>
      </c>
      <c r="D254" t="s">
        <v>2</v>
      </c>
      <c r="E254" t="s">
        <v>166</v>
      </c>
      <c r="F254" t="s">
        <v>346</v>
      </c>
    </row>
    <row r="255" spans="1:6" hidden="1" x14ac:dyDescent="0.45">
      <c r="A255" t="s">
        <v>0</v>
      </c>
      <c r="B255" t="s">
        <v>0</v>
      </c>
      <c r="C255" t="s">
        <v>1</v>
      </c>
      <c r="D255" t="s">
        <v>5</v>
      </c>
      <c r="E255" t="s">
        <v>347</v>
      </c>
      <c r="F255" t="s">
        <v>348</v>
      </c>
    </row>
    <row r="256" spans="1:6" hidden="1" x14ac:dyDescent="0.45">
      <c r="A256" t="s">
        <v>0</v>
      </c>
      <c r="B256" t="s">
        <v>0</v>
      </c>
      <c r="C256" t="s">
        <v>1</v>
      </c>
      <c r="D256" t="s">
        <v>8</v>
      </c>
      <c r="E256" t="s">
        <v>349</v>
      </c>
      <c r="F256" t="s">
        <v>350</v>
      </c>
    </row>
    <row r="257" spans="1:6" hidden="1" x14ac:dyDescent="0.45">
      <c r="A257" t="s">
        <v>0</v>
      </c>
      <c r="B257" t="s">
        <v>0</v>
      </c>
      <c r="C257" t="s">
        <v>11</v>
      </c>
      <c r="D257" t="s">
        <v>2</v>
      </c>
      <c r="E257" t="s">
        <v>227</v>
      </c>
      <c r="F257" t="s">
        <v>351</v>
      </c>
    </row>
    <row r="258" spans="1:6" hidden="1" x14ac:dyDescent="0.45">
      <c r="A258" t="s">
        <v>0</v>
      </c>
      <c r="B258" t="s">
        <v>0</v>
      </c>
      <c r="C258" t="s">
        <v>11</v>
      </c>
      <c r="D258" t="s">
        <v>5</v>
      </c>
      <c r="E258" t="s">
        <v>265</v>
      </c>
      <c r="F258" t="s">
        <v>352</v>
      </c>
    </row>
    <row r="259" spans="1:6" hidden="1" x14ac:dyDescent="0.45">
      <c r="A259" t="s">
        <v>0</v>
      </c>
      <c r="B259" t="s">
        <v>0</v>
      </c>
      <c r="C259" t="s">
        <v>11</v>
      </c>
      <c r="D259" t="s">
        <v>8</v>
      </c>
      <c r="E259" t="s">
        <v>309</v>
      </c>
      <c r="F259" t="s">
        <v>353</v>
      </c>
    </row>
    <row r="260" spans="1:6" hidden="1" x14ac:dyDescent="0.45">
      <c r="A260" t="s">
        <v>0</v>
      </c>
      <c r="B260" t="s">
        <v>0</v>
      </c>
      <c r="C260" t="s">
        <v>18</v>
      </c>
      <c r="D260" t="s">
        <v>2</v>
      </c>
      <c r="E260" t="s">
        <v>354</v>
      </c>
      <c r="F260" t="s">
        <v>355</v>
      </c>
    </row>
    <row r="261" spans="1:6" hidden="1" x14ac:dyDescent="0.45">
      <c r="A261" t="s">
        <v>0</v>
      </c>
      <c r="B261" t="s">
        <v>0</v>
      </c>
      <c r="C261" t="s">
        <v>18</v>
      </c>
      <c r="D261" t="s">
        <v>5</v>
      </c>
      <c r="E261" t="s">
        <v>356</v>
      </c>
      <c r="F261" t="s">
        <v>357</v>
      </c>
    </row>
    <row r="262" spans="1:6" hidden="1" x14ac:dyDescent="0.45">
      <c r="A262" t="s">
        <v>0</v>
      </c>
      <c r="B262" t="s">
        <v>0</v>
      </c>
      <c r="C262" t="s">
        <v>18</v>
      </c>
      <c r="D262" t="s">
        <v>8</v>
      </c>
      <c r="E262" t="s">
        <v>73</v>
      </c>
      <c r="F262" t="s">
        <v>358</v>
      </c>
    </row>
    <row r="263" spans="1:6" hidden="1" x14ac:dyDescent="0.45">
      <c r="A263" t="s">
        <v>25</v>
      </c>
      <c r="B263" t="s">
        <v>0</v>
      </c>
      <c r="C263" t="s">
        <v>1</v>
      </c>
      <c r="D263" t="s">
        <v>2</v>
      </c>
      <c r="E263" t="s">
        <v>359</v>
      </c>
      <c r="F263" t="s">
        <v>360</v>
      </c>
    </row>
    <row r="264" spans="1:6" hidden="1" x14ac:dyDescent="0.45">
      <c r="A264" t="s">
        <v>25</v>
      </c>
      <c r="B264" t="s">
        <v>0</v>
      </c>
      <c r="C264" t="s">
        <v>1</v>
      </c>
      <c r="D264" t="s">
        <v>5</v>
      </c>
      <c r="E264" t="s">
        <v>314</v>
      </c>
      <c r="F264" t="s">
        <v>361</v>
      </c>
    </row>
    <row r="265" spans="1:6" hidden="1" x14ac:dyDescent="0.45">
      <c r="A265" t="s">
        <v>25</v>
      </c>
      <c r="B265" t="s">
        <v>0</v>
      </c>
      <c r="C265" t="s">
        <v>1</v>
      </c>
      <c r="D265" t="s">
        <v>8</v>
      </c>
      <c r="E265" t="s">
        <v>169</v>
      </c>
      <c r="F265" t="s">
        <v>362</v>
      </c>
    </row>
    <row r="266" spans="1:6" hidden="1" x14ac:dyDescent="0.45">
      <c r="A266" t="s">
        <v>25</v>
      </c>
      <c r="B266" t="s">
        <v>0</v>
      </c>
      <c r="C266" t="s">
        <v>11</v>
      </c>
      <c r="D266" t="s">
        <v>2</v>
      </c>
      <c r="E266" t="s">
        <v>40</v>
      </c>
      <c r="F266" t="s">
        <v>363</v>
      </c>
    </row>
    <row r="267" spans="1:6" hidden="1" x14ac:dyDescent="0.45">
      <c r="A267" t="s">
        <v>25</v>
      </c>
      <c r="B267" t="s">
        <v>0</v>
      </c>
      <c r="C267" t="s">
        <v>11</v>
      </c>
      <c r="D267" t="s">
        <v>5</v>
      </c>
      <c r="E267" t="s">
        <v>159</v>
      </c>
      <c r="F267" t="s">
        <v>364</v>
      </c>
    </row>
    <row r="268" spans="1:6" hidden="1" x14ac:dyDescent="0.45">
      <c r="A268" t="s">
        <v>25</v>
      </c>
      <c r="B268" t="s">
        <v>0</v>
      </c>
      <c r="C268" t="s">
        <v>11</v>
      </c>
      <c r="D268" t="s">
        <v>8</v>
      </c>
      <c r="E268" t="s">
        <v>203</v>
      </c>
      <c r="F268" t="s">
        <v>365</v>
      </c>
    </row>
    <row r="269" spans="1:6" hidden="1" x14ac:dyDescent="0.45">
      <c r="A269" t="s">
        <v>25</v>
      </c>
      <c r="B269" t="s">
        <v>0</v>
      </c>
      <c r="C269" t="s">
        <v>18</v>
      </c>
      <c r="D269" t="s">
        <v>2</v>
      </c>
      <c r="E269" t="s">
        <v>366</v>
      </c>
      <c r="F269" t="s">
        <v>367</v>
      </c>
    </row>
    <row r="270" spans="1:6" hidden="1" x14ac:dyDescent="0.45">
      <c r="A270" t="s">
        <v>25</v>
      </c>
      <c r="B270" t="s">
        <v>0</v>
      </c>
      <c r="C270" t="s">
        <v>18</v>
      </c>
      <c r="D270" t="s">
        <v>5</v>
      </c>
      <c r="E270" t="s">
        <v>23</v>
      </c>
      <c r="F270" t="s">
        <v>368</v>
      </c>
    </row>
    <row r="271" spans="1:6" hidden="1" x14ac:dyDescent="0.45">
      <c r="A271" t="s">
        <v>25</v>
      </c>
      <c r="B271" t="s">
        <v>0</v>
      </c>
      <c r="C271" t="s">
        <v>18</v>
      </c>
      <c r="D271" t="s">
        <v>8</v>
      </c>
      <c r="E271" t="s">
        <v>369</v>
      </c>
      <c r="F271" t="s">
        <v>370</v>
      </c>
    </row>
    <row r="272" spans="1:6" hidden="1" x14ac:dyDescent="0.45">
      <c r="A272" t="s">
        <v>25</v>
      </c>
      <c r="B272" t="s">
        <v>25</v>
      </c>
      <c r="C272" t="s">
        <v>1</v>
      </c>
      <c r="D272" t="s">
        <v>2</v>
      </c>
      <c r="E272" t="s">
        <v>371</v>
      </c>
      <c r="F272" t="s">
        <v>372</v>
      </c>
    </row>
    <row r="273" spans="1:6" hidden="1" x14ac:dyDescent="0.45">
      <c r="A273" t="s">
        <v>25</v>
      </c>
      <c r="B273" t="s">
        <v>25</v>
      </c>
      <c r="C273" t="s">
        <v>1</v>
      </c>
      <c r="D273" t="s">
        <v>5</v>
      </c>
      <c r="E273" t="s">
        <v>373</v>
      </c>
      <c r="F273" t="s">
        <v>374</v>
      </c>
    </row>
    <row r="274" spans="1:6" hidden="1" x14ac:dyDescent="0.45">
      <c r="A274" t="s">
        <v>25</v>
      </c>
      <c r="B274" t="s">
        <v>25</v>
      </c>
      <c r="C274" t="s">
        <v>1</v>
      </c>
      <c r="D274" t="s">
        <v>8</v>
      </c>
      <c r="E274" t="s">
        <v>314</v>
      </c>
      <c r="F274" t="s">
        <v>375</v>
      </c>
    </row>
    <row r="275" spans="1:6" hidden="1" x14ac:dyDescent="0.45">
      <c r="A275" t="s">
        <v>25</v>
      </c>
      <c r="B275" t="s">
        <v>25</v>
      </c>
      <c r="C275" t="s">
        <v>11</v>
      </c>
      <c r="D275" t="s">
        <v>2</v>
      </c>
      <c r="E275" t="s">
        <v>376</v>
      </c>
      <c r="F275" t="s">
        <v>377</v>
      </c>
    </row>
    <row r="276" spans="1:6" hidden="1" x14ac:dyDescent="0.45">
      <c r="A276" t="s">
        <v>25</v>
      </c>
      <c r="B276" t="s">
        <v>25</v>
      </c>
      <c r="C276" t="s">
        <v>11</v>
      </c>
      <c r="D276" t="s">
        <v>5</v>
      </c>
      <c r="E276" t="s">
        <v>80</v>
      </c>
      <c r="F276" t="s">
        <v>378</v>
      </c>
    </row>
    <row r="277" spans="1:6" hidden="1" x14ac:dyDescent="0.45">
      <c r="A277" t="s">
        <v>25</v>
      </c>
      <c r="B277" t="s">
        <v>25</v>
      </c>
      <c r="C277" t="s">
        <v>11</v>
      </c>
      <c r="D277" t="s">
        <v>8</v>
      </c>
      <c r="E277" t="s">
        <v>146</v>
      </c>
      <c r="F277" t="s">
        <v>379</v>
      </c>
    </row>
    <row r="278" spans="1:6" hidden="1" x14ac:dyDescent="0.45">
      <c r="A278" t="s">
        <v>25</v>
      </c>
      <c r="B278" t="s">
        <v>25</v>
      </c>
      <c r="C278" t="s">
        <v>18</v>
      </c>
      <c r="D278" t="s">
        <v>2</v>
      </c>
      <c r="E278" t="s">
        <v>12</v>
      </c>
      <c r="F278" t="s">
        <v>380</v>
      </c>
    </row>
    <row r="279" spans="1:6" hidden="1" x14ac:dyDescent="0.45">
      <c r="A279" t="s">
        <v>25</v>
      </c>
      <c r="B279" t="s">
        <v>25</v>
      </c>
      <c r="C279" t="s">
        <v>18</v>
      </c>
      <c r="D279" t="s">
        <v>5</v>
      </c>
      <c r="E279" t="s">
        <v>106</v>
      </c>
      <c r="F279" t="s">
        <v>381</v>
      </c>
    </row>
    <row r="280" spans="1:6" hidden="1" x14ac:dyDescent="0.45">
      <c r="A280" t="s">
        <v>25</v>
      </c>
      <c r="B280" t="s">
        <v>25</v>
      </c>
      <c r="C280" t="s">
        <v>18</v>
      </c>
      <c r="D280" t="s">
        <v>8</v>
      </c>
      <c r="E280" t="s">
        <v>98</v>
      </c>
      <c r="F280" t="s">
        <v>382</v>
      </c>
    </row>
    <row r="281" spans="1:6" x14ac:dyDescent="0.45">
      <c r="A281" t="s">
        <v>0</v>
      </c>
      <c r="B281" t="s">
        <v>25</v>
      </c>
      <c r="C281" t="s">
        <v>1</v>
      </c>
      <c r="D281" t="s">
        <v>2</v>
      </c>
      <c r="E281">
        <v>91.029899999999998</v>
      </c>
      <c r="F281">
        <v>95.345920000000007</v>
      </c>
    </row>
    <row r="282" spans="1:6" x14ac:dyDescent="0.45">
      <c r="A282" t="s">
        <v>0</v>
      </c>
      <c r="B282" t="s">
        <v>25</v>
      </c>
      <c r="C282" t="s">
        <v>1</v>
      </c>
      <c r="D282" t="s">
        <v>5</v>
      </c>
      <c r="E282">
        <v>86.13861</v>
      </c>
      <c r="F282">
        <v>95.730819999999994</v>
      </c>
    </row>
    <row r="283" spans="1:6" x14ac:dyDescent="0.45">
      <c r="A283" t="s">
        <v>0</v>
      </c>
      <c r="B283" t="s">
        <v>25</v>
      </c>
      <c r="C283" t="s">
        <v>1</v>
      </c>
      <c r="D283" t="s">
        <v>8</v>
      </c>
      <c r="E283">
        <v>100</v>
      </c>
      <c r="F283">
        <v>99.333336000000003</v>
      </c>
    </row>
    <row r="284" spans="1:6" x14ac:dyDescent="0.45">
      <c r="A284" t="s">
        <v>0</v>
      </c>
      <c r="B284" t="s">
        <v>25</v>
      </c>
      <c r="C284" t="s">
        <v>11</v>
      </c>
      <c r="D284" t="s">
        <v>2</v>
      </c>
      <c r="E284">
        <v>63</v>
      </c>
      <c r="F284">
        <v>94.579139999999995</v>
      </c>
    </row>
    <row r="285" spans="1:6" x14ac:dyDescent="0.45">
      <c r="A285" t="s">
        <v>0</v>
      </c>
      <c r="B285" t="s">
        <v>25</v>
      </c>
      <c r="C285" t="s">
        <v>11</v>
      </c>
      <c r="D285" t="s">
        <v>5</v>
      </c>
      <c r="E285">
        <v>39</v>
      </c>
      <c r="F285">
        <v>84.315849999999998</v>
      </c>
    </row>
    <row r="286" spans="1:6" x14ac:dyDescent="0.45">
      <c r="A286" t="s">
        <v>0</v>
      </c>
      <c r="B286" t="s">
        <v>25</v>
      </c>
      <c r="C286" t="s">
        <v>11</v>
      </c>
      <c r="D286" t="s">
        <v>8</v>
      </c>
      <c r="E286">
        <v>77</v>
      </c>
      <c r="F286">
        <v>92.576409999999996</v>
      </c>
    </row>
    <row r="287" spans="1:6" x14ac:dyDescent="0.45">
      <c r="A287" t="s">
        <v>0</v>
      </c>
      <c r="B287" t="s">
        <v>25</v>
      </c>
      <c r="C287" t="s">
        <v>18</v>
      </c>
      <c r="D287" t="s">
        <v>2</v>
      </c>
      <c r="E287">
        <v>57.333331999999999</v>
      </c>
      <c r="F287">
        <v>91.690659999999994</v>
      </c>
    </row>
    <row r="288" spans="1:6" x14ac:dyDescent="0.45">
      <c r="A288" t="s">
        <v>0</v>
      </c>
      <c r="B288" t="s">
        <v>25</v>
      </c>
      <c r="C288" t="s">
        <v>18</v>
      </c>
      <c r="D288" t="s">
        <v>5</v>
      </c>
      <c r="E288">
        <v>30.5</v>
      </c>
      <c r="F288">
        <v>80.661384999999996</v>
      </c>
    </row>
    <row r="289" spans="1:6" x14ac:dyDescent="0.45">
      <c r="A289" t="s">
        <v>0</v>
      </c>
      <c r="B289" t="s">
        <v>25</v>
      </c>
      <c r="C289" t="s">
        <v>18</v>
      </c>
      <c r="D289" t="s">
        <v>8</v>
      </c>
      <c r="E289">
        <v>49</v>
      </c>
      <c r="F289">
        <v>93.102040000000002</v>
      </c>
    </row>
    <row r="290" spans="1:6" hidden="1" x14ac:dyDescent="0.45">
      <c r="A290" t="s">
        <v>0</v>
      </c>
      <c r="B290" t="s">
        <v>0</v>
      </c>
      <c r="C290" t="s">
        <v>1</v>
      </c>
      <c r="D290" t="s">
        <v>2</v>
      </c>
      <c r="E290" t="s">
        <v>383</v>
      </c>
      <c r="F290" t="s">
        <v>384</v>
      </c>
    </row>
    <row r="291" spans="1:6" hidden="1" x14ac:dyDescent="0.45">
      <c r="A291" t="s">
        <v>0</v>
      </c>
      <c r="B291" t="s">
        <v>0</v>
      </c>
      <c r="C291" t="s">
        <v>1</v>
      </c>
      <c r="D291" t="s">
        <v>5</v>
      </c>
      <c r="E291" t="s">
        <v>385</v>
      </c>
      <c r="F291" t="s">
        <v>386</v>
      </c>
    </row>
    <row r="292" spans="1:6" hidden="1" x14ac:dyDescent="0.45">
      <c r="A292" t="s">
        <v>0</v>
      </c>
      <c r="B292" t="s">
        <v>0</v>
      </c>
      <c r="C292" t="s">
        <v>1</v>
      </c>
      <c r="D292" t="s">
        <v>8</v>
      </c>
      <c r="E292" t="s">
        <v>196</v>
      </c>
      <c r="F292" t="s">
        <v>387</v>
      </c>
    </row>
    <row r="293" spans="1:6" hidden="1" x14ac:dyDescent="0.45">
      <c r="A293" t="s">
        <v>0</v>
      </c>
      <c r="B293" t="s">
        <v>0</v>
      </c>
      <c r="C293" t="s">
        <v>11</v>
      </c>
      <c r="D293" t="s">
        <v>2</v>
      </c>
      <c r="E293" t="s">
        <v>329</v>
      </c>
      <c r="F293" t="s">
        <v>388</v>
      </c>
    </row>
    <row r="294" spans="1:6" hidden="1" x14ac:dyDescent="0.45">
      <c r="A294" t="s">
        <v>0</v>
      </c>
      <c r="B294" t="s">
        <v>0</v>
      </c>
      <c r="C294" t="s">
        <v>11</v>
      </c>
      <c r="D294" t="s">
        <v>5</v>
      </c>
      <c r="E294" t="s">
        <v>309</v>
      </c>
      <c r="F294" t="s">
        <v>389</v>
      </c>
    </row>
    <row r="295" spans="1:6" hidden="1" x14ac:dyDescent="0.45">
      <c r="A295" t="s">
        <v>0</v>
      </c>
      <c r="B295" t="s">
        <v>0</v>
      </c>
      <c r="C295" t="s">
        <v>11</v>
      </c>
      <c r="D295" t="s">
        <v>8</v>
      </c>
      <c r="E295" t="s">
        <v>67</v>
      </c>
      <c r="F295" t="s">
        <v>390</v>
      </c>
    </row>
    <row r="296" spans="1:6" hidden="1" x14ac:dyDescent="0.45">
      <c r="A296" t="s">
        <v>0</v>
      </c>
      <c r="B296" t="s">
        <v>0</v>
      </c>
      <c r="C296" t="s">
        <v>18</v>
      </c>
      <c r="D296" t="s">
        <v>2</v>
      </c>
      <c r="E296" t="s">
        <v>391</v>
      </c>
      <c r="F296" t="s">
        <v>392</v>
      </c>
    </row>
    <row r="297" spans="1:6" hidden="1" x14ac:dyDescent="0.45">
      <c r="A297" t="s">
        <v>0</v>
      </c>
      <c r="B297" t="s">
        <v>0</v>
      </c>
      <c r="C297" t="s">
        <v>18</v>
      </c>
      <c r="D297" t="s">
        <v>5</v>
      </c>
      <c r="E297" t="s">
        <v>317</v>
      </c>
      <c r="F297" t="s">
        <v>393</v>
      </c>
    </row>
    <row r="298" spans="1:6" hidden="1" x14ac:dyDescent="0.45">
      <c r="A298" t="s">
        <v>0</v>
      </c>
      <c r="B298" t="s">
        <v>0</v>
      </c>
      <c r="C298" t="s">
        <v>18</v>
      </c>
      <c r="D298" t="s">
        <v>8</v>
      </c>
      <c r="E298" t="s">
        <v>394</v>
      </c>
      <c r="F298" t="s">
        <v>395</v>
      </c>
    </row>
    <row r="299" spans="1:6" hidden="1" x14ac:dyDescent="0.45">
      <c r="A299" t="s">
        <v>25</v>
      </c>
      <c r="B299" t="s">
        <v>25</v>
      </c>
      <c r="C299" t="s">
        <v>1</v>
      </c>
      <c r="D299" t="s">
        <v>2</v>
      </c>
      <c r="E299" t="s">
        <v>396</v>
      </c>
      <c r="F299" t="s">
        <v>397</v>
      </c>
    </row>
    <row r="300" spans="1:6" hidden="1" x14ac:dyDescent="0.45">
      <c r="A300" t="s">
        <v>25</v>
      </c>
      <c r="B300" t="s">
        <v>25</v>
      </c>
      <c r="C300" t="s">
        <v>1</v>
      </c>
      <c r="D300" t="s">
        <v>5</v>
      </c>
      <c r="E300" t="s">
        <v>398</v>
      </c>
      <c r="F300" t="s">
        <v>399</v>
      </c>
    </row>
    <row r="301" spans="1:6" hidden="1" x14ac:dyDescent="0.45">
      <c r="A301" t="s">
        <v>25</v>
      </c>
      <c r="B301" t="s">
        <v>25</v>
      </c>
      <c r="C301" t="s">
        <v>1</v>
      </c>
      <c r="D301" t="s">
        <v>8</v>
      </c>
      <c r="E301" t="s">
        <v>400</v>
      </c>
      <c r="F301" t="s">
        <v>401</v>
      </c>
    </row>
    <row r="302" spans="1:6" hidden="1" x14ac:dyDescent="0.45">
      <c r="A302" t="s">
        <v>25</v>
      </c>
      <c r="B302" t="s">
        <v>25</v>
      </c>
      <c r="C302" t="s">
        <v>11</v>
      </c>
      <c r="D302" t="s">
        <v>2</v>
      </c>
      <c r="E302" t="s">
        <v>402</v>
      </c>
      <c r="F302" t="s">
        <v>403</v>
      </c>
    </row>
    <row r="303" spans="1:6" hidden="1" x14ac:dyDescent="0.45">
      <c r="A303" t="s">
        <v>25</v>
      </c>
      <c r="B303" t="s">
        <v>25</v>
      </c>
      <c r="C303" t="s">
        <v>11</v>
      </c>
      <c r="D303" t="s">
        <v>5</v>
      </c>
      <c r="E303" t="s">
        <v>44</v>
      </c>
      <c r="F303" t="s">
        <v>404</v>
      </c>
    </row>
    <row r="304" spans="1:6" hidden="1" x14ac:dyDescent="0.45">
      <c r="A304" t="s">
        <v>25</v>
      </c>
      <c r="B304" t="s">
        <v>25</v>
      </c>
      <c r="C304" t="s">
        <v>11</v>
      </c>
      <c r="D304" t="s">
        <v>8</v>
      </c>
      <c r="E304" t="s">
        <v>405</v>
      </c>
      <c r="F304" t="s">
        <v>406</v>
      </c>
    </row>
    <row r="305" spans="1:6" hidden="1" x14ac:dyDescent="0.45">
      <c r="A305" t="s">
        <v>25</v>
      </c>
      <c r="B305" t="s">
        <v>25</v>
      </c>
      <c r="C305" t="s">
        <v>18</v>
      </c>
      <c r="D305" t="s">
        <v>2</v>
      </c>
      <c r="E305" t="s">
        <v>407</v>
      </c>
      <c r="F305" t="s">
        <v>408</v>
      </c>
    </row>
    <row r="306" spans="1:6" hidden="1" x14ac:dyDescent="0.45">
      <c r="A306" t="s">
        <v>25</v>
      </c>
      <c r="B306" t="s">
        <v>25</v>
      </c>
      <c r="C306" t="s">
        <v>18</v>
      </c>
      <c r="D306" t="s">
        <v>5</v>
      </c>
      <c r="E306" t="s">
        <v>73</v>
      </c>
      <c r="F306" t="s">
        <v>409</v>
      </c>
    </row>
    <row r="307" spans="1:6" hidden="1" x14ac:dyDescent="0.45">
      <c r="A307" t="s">
        <v>25</v>
      </c>
      <c r="B307" t="s">
        <v>25</v>
      </c>
      <c r="C307" t="s">
        <v>18</v>
      </c>
      <c r="D307" t="s">
        <v>8</v>
      </c>
      <c r="E307" t="s">
        <v>255</v>
      </c>
      <c r="F307" t="s">
        <v>410</v>
      </c>
    </row>
    <row r="308" spans="1:6" x14ac:dyDescent="0.45">
      <c r="A308" t="s">
        <v>0</v>
      </c>
      <c r="B308" t="s">
        <v>25</v>
      </c>
      <c r="C308" t="s">
        <v>1</v>
      </c>
      <c r="D308" t="s">
        <v>2</v>
      </c>
      <c r="E308">
        <v>34.883719999999997</v>
      </c>
      <c r="F308">
        <v>81.333336000000003</v>
      </c>
    </row>
    <row r="309" spans="1:6" x14ac:dyDescent="0.45">
      <c r="A309" t="s">
        <v>0</v>
      </c>
      <c r="B309" t="s">
        <v>25</v>
      </c>
      <c r="C309" t="s">
        <v>1</v>
      </c>
      <c r="D309" t="s">
        <v>5</v>
      </c>
      <c r="E309">
        <v>73.267330000000001</v>
      </c>
      <c r="F309">
        <v>95.466669999999993</v>
      </c>
    </row>
    <row r="310" spans="1:6" x14ac:dyDescent="0.45">
      <c r="A310" t="s">
        <v>0</v>
      </c>
      <c r="B310" t="s">
        <v>25</v>
      </c>
      <c r="C310" t="s">
        <v>1</v>
      </c>
      <c r="D310" t="s">
        <v>8</v>
      </c>
      <c r="E310">
        <v>88.118809999999996</v>
      </c>
      <c r="F310">
        <v>94.933334000000002</v>
      </c>
    </row>
    <row r="311" spans="1:6" x14ac:dyDescent="0.45">
      <c r="A311" t="s">
        <v>0</v>
      </c>
      <c r="B311" t="s">
        <v>25</v>
      </c>
      <c r="C311" t="s">
        <v>11</v>
      </c>
      <c r="D311" t="s">
        <v>2</v>
      </c>
      <c r="E311">
        <v>54.666668000000001</v>
      </c>
      <c r="F311">
        <v>90.416809999999998</v>
      </c>
    </row>
    <row r="312" spans="1:6" x14ac:dyDescent="0.45">
      <c r="A312" t="s">
        <v>0</v>
      </c>
      <c r="B312" t="s">
        <v>25</v>
      </c>
      <c r="C312" t="s">
        <v>11</v>
      </c>
      <c r="D312" t="s">
        <v>5</v>
      </c>
      <c r="E312">
        <v>86</v>
      </c>
      <c r="F312">
        <v>95.324776</v>
      </c>
    </row>
    <row r="313" spans="1:6" x14ac:dyDescent="0.45">
      <c r="A313" t="s">
        <v>0</v>
      </c>
      <c r="B313" t="s">
        <v>25</v>
      </c>
      <c r="C313" t="s">
        <v>11</v>
      </c>
      <c r="D313" t="s">
        <v>8</v>
      </c>
      <c r="E313">
        <v>51</v>
      </c>
      <c r="F313">
        <v>88.952500000000001</v>
      </c>
    </row>
    <row r="314" spans="1:6" x14ac:dyDescent="0.45">
      <c r="A314" t="s">
        <v>0</v>
      </c>
      <c r="B314" t="s">
        <v>25</v>
      </c>
      <c r="C314" t="s">
        <v>18</v>
      </c>
      <c r="D314" t="s">
        <v>2</v>
      </c>
      <c r="E314">
        <v>22.333331999999999</v>
      </c>
      <c r="F314">
        <v>79.467513999999994</v>
      </c>
    </row>
    <row r="315" spans="1:6" x14ac:dyDescent="0.45">
      <c r="A315" t="s">
        <v>0</v>
      </c>
      <c r="B315" t="s">
        <v>25</v>
      </c>
      <c r="C315" t="s">
        <v>18</v>
      </c>
      <c r="D315" t="s">
        <v>5</v>
      </c>
      <c r="E315">
        <v>23</v>
      </c>
      <c r="F315">
        <v>73.516599999999997</v>
      </c>
    </row>
    <row r="316" spans="1:6" x14ac:dyDescent="0.45">
      <c r="A316" t="s">
        <v>0</v>
      </c>
      <c r="B316" t="s">
        <v>25</v>
      </c>
      <c r="C316" t="s">
        <v>18</v>
      </c>
      <c r="D316" t="s">
        <v>8</v>
      </c>
      <c r="E316">
        <v>27.5</v>
      </c>
      <c r="F316">
        <v>74.861509999999996</v>
      </c>
    </row>
    <row r="317" spans="1:6" hidden="1" x14ac:dyDescent="0.45">
      <c r="A317" t="s">
        <v>25</v>
      </c>
      <c r="B317" t="s">
        <v>0</v>
      </c>
      <c r="C317" t="s">
        <v>1</v>
      </c>
      <c r="D317" t="s">
        <v>2</v>
      </c>
      <c r="E317" t="s">
        <v>9</v>
      </c>
      <c r="F317" t="s">
        <v>411</v>
      </c>
    </row>
    <row r="318" spans="1:6" hidden="1" x14ac:dyDescent="0.45">
      <c r="A318" t="s">
        <v>25</v>
      </c>
      <c r="B318" t="s">
        <v>0</v>
      </c>
      <c r="C318" t="s">
        <v>1</v>
      </c>
      <c r="D318" t="s">
        <v>5</v>
      </c>
      <c r="E318" t="s">
        <v>9</v>
      </c>
      <c r="F318" t="s">
        <v>412</v>
      </c>
    </row>
    <row r="319" spans="1:6" hidden="1" x14ac:dyDescent="0.45">
      <c r="A319" t="s">
        <v>25</v>
      </c>
      <c r="B319" t="s">
        <v>0</v>
      </c>
      <c r="C319" t="s">
        <v>1</v>
      </c>
      <c r="D319" t="s">
        <v>8</v>
      </c>
      <c r="E319" t="s">
        <v>9</v>
      </c>
      <c r="F319" t="s">
        <v>413</v>
      </c>
    </row>
    <row r="320" spans="1:6" hidden="1" x14ac:dyDescent="0.45">
      <c r="A320" t="s">
        <v>25</v>
      </c>
      <c r="B320" t="s">
        <v>0</v>
      </c>
      <c r="C320" t="s">
        <v>11</v>
      </c>
      <c r="D320" t="s">
        <v>2</v>
      </c>
      <c r="E320" t="s">
        <v>51</v>
      </c>
      <c r="F320" t="s">
        <v>414</v>
      </c>
    </row>
    <row r="321" spans="1:6" hidden="1" x14ac:dyDescent="0.45">
      <c r="A321" t="s">
        <v>25</v>
      </c>
      <c r="B321" t="s">
        <v>0</v>
      </c>
      <c r="C321" t="s">
        <v>11</v>
      </c>
      <c r="D321" t="s">
        <v>5</v>
      </c>
      <c r="E321" t="s">
        <v>108</v>
      </c>
      <c r="F321" t="s">
        <v>415</v>
      </c>
    </row>
    <row r="322" spans="1:6" hidden="1" x14ac:dyDescent="0.45">
      <c r="A322" t="s">
        <v>25</v>
      </c>
      <c r="B322" t="s">
        <v>0</v>
      </c>
      <c r="C322" t="s">
        <v>11</v>
      </c>
      <c r="D322" t="s">
        <v>8</v>
      </c>
      <c r="E322" t="s">
        <v>172</v>
      </c>
      <c r="F322" t="s">
        <v>416</v>
      </c>
    </row>
    <row r="323" spans="1:6" hidden="1" x14ac:dyDescent="0.45">
      <c r="A323" t="s">
        <v>25</v>
      </c>
      <c r="B323" t="s">
        <v>0</v>
      </c>
      <c r="C323" t="s">
        <v>18</v>
      </c>
      <c r="D323" t="s">
        <v>2</v>
      </c>
      <c r="E323" t="s">
        <v>417</v>
      </c>
      <c r="F323" t="s">
        <v>418</v>
      </c>
    </row>
    <row r="324" spans="1:6" hidden="1" x14ac:dyDescent="0.45">
      <c r="A324" t="s">
        <v>25</v>
      </c>
      <c r="B324" t="s">
        <v>0</v>
      </c>
      <c r="C324" t="s">
        <v>18</v>
      </c>
      <c r="D324" t="s">
        <v>5</v>
      </c>
      <c r="E324" t="s">
        <v>112</v>
      </c>
      <c r="F324" t="s">
        <v>419</v>
      </c>
    </row>
    <row r="325" spans="1:6" hidden="1" x14ac:dyDescent="0.45">
      <c r="A325" t="s">
        <v>25</v>
      </c>
      <c r="B325" t="s">
        <v>0</v>
      </c>
      <c r="C325" t="s">
        <v>18</v>
      </c>
      <c r="D325" t="s">
        <v>8</v>
      </c>
      <c r="E325" t="s">
        <v>207</v>
      </c>
      <c r="F325" t="s">
        <v>420</v>
      </c>
    </row>
    <row r="326" spans="1:6" hidden="1" x14ac:dyDescent="0.45">
      <c r="A326" t="s">
        <v>0</v>
      </c>
      <c r="B326" t="s">
        <v>0</v>
      </c>
      <c r="C326" t="s">
        <v>1</v>
      </c>
      <c r="D326" t="s">
        <v>2</v>
      </c>
      <c r="E326" t="s">
        <v>421</v>
      </c>
      <c r="F326" t="s">
        <v>422</v>
      </c>
    </row>
    <row r="327" spans="1:6" hidden="1" x14ac:dyDescent="0.45">
      <c r="A327" t="s">
        <v>0</v>
      </c>
      <c r="B327" t="s">
        <v>0</v>
      </c>
      <c r="C327" t="s">
        <v>1</v>
      </c>
      <c r="D327" t="s">
        <v>5</v>
      </c>
      <c r="E327" t="s">
        <v>423</v>
      </c>
      <c r="F327" t="s">
        <v>424</v>
      </c>
    </row>
    <row r="328" spans="1:6" hidden="1" x14ac:dyDescent="0.45">
      <c r="A328" t="s">
        <v>0</v>
      </c>
      <c r="B328" t="s">
        <v>0</v>
      </c>
      <c r="C328" t="s">
        <v>1</v>
      </c>
      <c r="D328" t="s">
        <v>8</v>
      </c>
      <c r="E328" t="s">
        <v>425</v>
      </c>
      <c r="F328" t="s">
        <v>332</v>
      </c>
    </row>
    <row r="329" spans="1:6" hidden="1" x14ac:dyDescent="0.45">
      <c r="A329" t="s">
        <v>0</v>
      </c>
      <c r="B329" t="s">
        <v>0</v>
      </c>
      <c r="C329" t="s">
        <v>11</v>
      </c>
      <c r="D329" t="s">
        <v>2</v>
      </c>
      <c r="E329" t="s">
        <v>426</v>
      </c>
      <c r="F329" t="s">
        <v>427</v>
      </c>
    </row>
    <row r="330" spans="1:6" hidden="1" x14ac:dyDescent="0.45">
      <c r="A330" t="s">
        <v>0</v>
      </c>
      <c r="B330" t="s">
        <v>0</v>
      </c>
      <c r="C330" t="s">
        <v>11</v>
      </c>
      <c r="D330" t="s">
        <v>5</v>
      </c>
      <c r="E330" t="s">
        <v>265</v>
      </c>
      <c r="F330" t="s">
        <v>428</v>
      </c>
    </row>
    <row r="331" spans="1:6" hidden="1" x14ac:dyDescent="0.45">
      <c r="A331" t="s">
        <v>0</v>
      </c>
      <c r="B331" t="s">
        <v>0</v>
      </c>
      <c r="C331" t="s">
        <v>11</v>
      </c>
      <c r="D331" t="s">
        <v>8</v>
      </c>
      <c r="E331" t="s">
        <v>157</v>
      </c>
      <c r="F331" t="s">
        <v>429</v>
      </c>
    </row>
    <row r="332" spans="1:6" hidden="1" x14ac:dyDescent="0.45">
      <c r="A332" t="s">
        <v>0</v>
      </c>
      <c r="B332" t="s">
        <v>0</v>
      </c>
      <c r="C332" t="s">
        <v>18</v>
      </c>
      <c r="D332" t="s">
        <v>2</v>
      </c>
      <c r="E332" t="s">
        <v>430</v>
      </c>
      <c r="F332" t="s">
        <v>431</v>
      </c>
    </row>
    <row r="333" spans="1:6" hidden="1" x14ac:dyDescent="0.45">
      <c r="A333" t="s">
        <v>0</v>
      </c>
      <c r="B333" t="s">
        <v>0</v>
      </c>
      <c r="C333" t="s">
        <v>18</v>
      </c>
      <c r="D333" t="s">
        <v>5</v>
      </c>
      <c r="E333" t="s">
        <v>394</v>
      </c>
      <c r="F333" t="s">
        <v>432</v>
      </c>
    </row>
    <row r="334" spans="1:6" hidden="1" x14ac:dyDescent="0.45">
      <c r="A334" t="s">
        <v>0</v>
      </c>
      <c r="B334" t="s">
        <v>0</v>
      </c>
      <c r="C334" t="s">
        <v>18</v>
      </c>
      <c r="D334" t="s">
        <v>8</v>
      </c>
      <c r="E334" t="s">
        <v>191</v>
      </c>
      <c r="F334" t="s">
        <v>433</v>
      </c>
    </row>
    <row r="335" spans="1:6" hidden="1" x14ac:dyDescent="0.45">
      <c r="A335" t="s">
        <v>25</v>
      </c>
      <c r="B335" t="s">
        <v>0</v>
      </c>
      <c r="C335" t="s">
        <v>1</v>
      </c>
      <c r="D335" t="s">
        <v>2</v>
      </c>
      <c r="E335" t="s">
        <v>329</v>
      </c>
      <c r="F335" t="s">
        <v>434</v>
      </c>
    </row>
    <row r="336" spans="1:6" hidden="1" x14ac:dyDescent="0.45">
      <c r="A336" t="s">
        <v>25</v>
      </c>
      <c r="B336" t="s">
        <v>0</v>
      </c>
      <c r="C336" t="s">
        <v>1</v>
      </c>
      <c r="D336" t="s">
        <v>5</v>
      </c>
      <c r="E336" t="s">
        <v>9</v>
      </c>
      <c r="F336" t="s">
        <v>435</v>
      </c>
    </row>
    <row r="337" spans="1:6" hidden="1" x14ac:dyDescent="0.45">
      <c r="A337" t="s">
        <v>25</v>
      </c>
      <c r="B337" t="s">
        <v>0</v>
      </c>
      <c r="C337" t="s">
        <v>1</v>
      </c>
      <c r="D337" t="s">
        <v>8</v>
      </c>
      <c r="E337" t="s">
        <v>436</v>
      </c>
      <c r="F337" t="s">
        <v>437</v>
      </c>
    </row>
    <row r="338" spans="1:6" hidden="1" x14ac:dyDescent="0.45">
      <c r="A338" t="s">
        <v>25</v>
      </c>
      <c r="B338" t="s">
        <v>0</v>
      </c>
      <c r="C338" t="s">
        <v>11</v>
      </c>
      <c r="D338" t="s">
        <v>2</v>
      </c>
      <c r="E338" t="s">
        <v>438</v>
      </c>
      <c r="F338" t="s">
        <v>439</v>
      </c>
    </row>
    <row r="339" spans="1:6" hidden="1" x14ac:dyDescent="0.45">
      <c r="A339" t="s">
        <v>25</v>
      </c>
      <c r="B339" t="s">
        <v>0</v>
      </c>
      <c r="C339" t="s">
        <v>11</v>
      </c>
      <c r="D339" t="s">
        <v>5</v>
      </c>
      <c r="E339" t="s">
        <v>16</v>
      </c>
      <c r="F339" t="s">
        <v>440</v>
      </c>
    </row>
    <row r="340" spans="1:6" hidden="1" x14ac:dyDescent="0.45">
      <c r="A340" t="s">
        <v>25</v>
      </c>
      <c r="B340" t="s">
        <v>0</v>
      </c>
      <c r="C340" t="s">
        <v>11</v>
      </c>
      <c r="D340" t="s">
        <v>8</v>
      </c>
      <c r="E340" t="s">
        <v>315</v>
      </c>
      <c r="F340" t="s">
        <v>441</v>
      </c>
    </row>
    <row r="341" spans="1:6" hidden="1" x14ac:dyDescent="0.45">
      <c r="A341" t="s">
        <v>25</v>
      </c>
      <c r="B341" t="s">
        <v>0</v>
      </c>
      <c r="C341" t="s">
        <v>18</v>
      </c>
      <c r="D341" t="s">
        <v>2</v>
      </c>
      <c r="E341" t="s">
        <v>40</v>
      </c>
      <c r="F341" t="s">
        <v>442</v>
      </c>
    </row>
    <row r="342" spans="1:6" hidden="1" x14ac:dyDescent="0.45">
      <c r="A342" t="s">
        <v>25</v>
      </c>
      <c r="B342" t="s">
        <v>0</v>
      </c>
      <c r="C342" t="s">
        <v>18</v>
      </c>
      <c r="D342" t="s">
        <v>5</v>
      </c>
      <c r="E342" t="s">
        <v>73</v>
      </c>
      <c r="F342" t="s">
        <v>443</v>
      </c>
    </row>
    <row r="343" spans="1:6" hidden="1" x14ac:dyDescent="0.45">
      <c r="A343" t="s">
        <v>25</v>
      </c>
      <c r="B343" t="s">
        <v>0</v>
      </c>
      <c r="C343" t="s">
        <v>18</v>
      </c>
      <c r="D343" t="s">
        <v>8</v>
      </c>
      <c r="E343" t="s">
        <v>56</v>
      </c>
      <c r="F343" t="s">
        <v>444</v>
      </c>
    </row>
    <row r="344" spans="1:6" x14ac:dyDescent="0.45">
      <c r="A344" t="s">
        <v>0</v>
      </c>
      <c r="B344" t="s">
        <v>25</v>
      </c>
      <c r="C344" t="s">
        <v>1</v>
      </c>
      <c r="D344" t="s">
        <v>2</v>
      </c>
      <c r="E344">
        <v>60.132893000000003</v>
      </c>
      <c r="F344">
        <v>80.799994999999996</v>
      </c>
    </row>
    <row r="345" spans="1:6" x14ac:dyDescent="0.45">
      <c r="A345" t="s">
        <v>0</v>
      </c>
      <c r="B345" t="s">
        <v>25</v>
      </c>
      <c r="C345" t="s">
        <v>1</v>
      </c>
      <c r="D345" t="s">
        <v>5</v>
      </c>
      <c r="E345">
        <v>67.326729999999998</v>
      </c>
      <c r="F345">
        <v>96.616349999999997</v>
      </c>
    </row>
    <row r="346" spans="1:6" x14ac:dyDescent="0.45">
      <c r="A346" t="s">
        <v>0</v>
      </c>
      <c r="B346" t="s">
        <v>25</v>
      </c>
      <c r="C346" t="s">
        <v>1</v>
      </c>
      <c r="D346" t="s">
        <v>8</v>
      </c>
      <c r="E346">
        <v>92.079210000000003</v>
      </c>
      <c r="F346">
        <v>98.460369999999998</v>
      </c>
    </row>
    <row r="347" spans="1:6" x14ac:dyDescent="0.45">
      <c r="A347" t="s">
        <v>0</v>
      </c>
      <c r="B347" t="s">
        <v>25</v>
      </c>
      <c r="C347" t="s">
        <v>11</v>
      </c>
      <c r="D347" t="s">
        <v>2</v>
      </c>
      <c r="E347">
        <v>17</v>
      </c>
      <c r="F347">
        <v>91.031220000000005</v>
      </c>
    </row>
    <row r="348" spans="1:6" x14ac:dyDescent="0.45">
      <c r="A348" t="s">
        <v>0</v>
      </c>
      <c r="B348" t="s">
        <v>25</v>
      </c>
      <c r="C348" t="s">
        <v>11</v>
      </c>
      <c r="D348" t="s">
        <v>5</v>
      </c>
      <c r="E348">
        <v>74</v>
      </c>
      <c r="F348">
        <v>93.706760000000003</v>
      </c>
    </row>
    <row r="349" spans="1:6" x14ac:dyDescent="0.45">
      <c r="A349" t="s">
        <v>0</v>
      </c>
      <c r="B349" t="s">
        <v>25</v>
      </c>
      <c r="C349" t="s">
        <v>11</v>
      </c>
      <c r="D349" t="s">
        <v>8</v>
      </c>
      <c r="E349">
        <v>25</v>
      </c>
      <c r="F349">
        <v>90.675210000000007</v>
      </c>
    </row>
    <row r="350" spans="1:6" x14ac:dyDescent="0.45">
      <c r="A350" t="s">
        <v>0</v>
      </c>
      <c r="B350" t="s">
        <v>25</v>
      </c>
      <c r="C350" t="s">
        <v>18</v>
      </c>
      <c r="D350" t="s">
        <v>2</v>
      </c>
      <c r="E350">
        <v>32.333331999999999</v>
      </c>
      <c r="F350">
        <v>53.95299</v>
      </c>
    </row>
    <row r="351" spans="1:6" x14ac:dyDescent="0.45">
      <c r="A351" t="s">
        <v>0</v>
      </c>
      <c r="B351" t="s">
        <v>25</v>
      </c>
      <c r="C351" t="s">
        <v>18</v>
      </c>
      <c r="D351" t="s">
        <v>5</v>
      </c>
      <c r="E351">
        <v>31.5</v>
      </c>
      <c r="F351">
        <v>87.507400000000004</v>
      </c>
    </row>
    <row r="352" spans="1:6" x14ac:dyDescent="0.45">
      <c r="A352" t="s">
        <v>0</v>
      </c>
      <c r="B352" t="s">
        <v>25</v>
      </c>
      <c r="C352" t="s">
        <v>18</v>
      </c>
      <c r="D352" t="s">
        <v>8</v>
      </c>
      <c r="E352">
        <v>17</v>
      </c>
      <c r="F352">
        <v>87.913200000000003</v>
      </c>
    </row>
    <row r="353" spans="1:6" hidden="1" x14ac:dyDescent="0.45">
      <c r="A353" t="s">
        <v>25</v>
      </c>
      <c r="B353" t="s">
        <v>25</v>
      </c>
      <c r="C353" t="s">
        <v>1</v>
      </c>
      <c r="D353" t="s">
        <v>2</v>
      </c>
      <c r="E353" t="s">
        <v>60</v>
      </c>
      <c r="F353" t="s">
        <v>445</v>
      </c>
    </row>
    <row r="354" spans="1:6" hidden="1" x14ac:dyDescent="0.45">
      <c r="A354" t="s">
        <v>25</v>
      </c>
      <c r="B354" t="s">
        <v>25</v>
      </c>
      <c r="C354" t="s">
        <v>1</v>
      </c>
      <c r="D354" t="s">
        <v>5</v>
      </c>
      <c r="E354" t="s">
        <v>446</v>
      </c>
      <c r="F354" t="s">
        <v>447</v>
      </c>
    </row>
    <row r="355" spans="1:6" hidden="1" x14ac:dyDescent="0.45">
      <c r="A355" t="s">
        <v>25</v>
      </c>
      <c r="B355" t="s">
        <v>25</v>
      </c>
      <c r="C355" t="s">
        <v>1</v>
      </c>
      <c r="D355" t="s">
        <v>8</v>
      </c>
      <c r="E355" t="s">
        <v>448</v>
      </c>
      <c r="F355" t="s">
        <v>449</v>
      </c>
    </row>
    <row r="356" spans="1:6" hidden="1" x14ac:dyDescent="0.45">
      <c r="A356" t="s">
        <v>25</v>
      </c>
      <c r="B356" t="s">
        <v>25</v>
      </c>
      <c r="C356" t="s">
        <v>11</v>
      </c>
      <c r="D356" t="s">
        <v>2</v>
      </c>
      <c r="E356" t="s">
        <v>450</v>
      </c>
      <c r="F356" t="s">
        <v>451</v>
      </c>
    </row>
    <row r="357" spans="1:6" hidden="1" x14ac:dyDescent="0.45">
      <c r="A357" t="s">
        <v>25</v>
      </c>
      <c r="B357" t="s">
        <v>25</v>
      </c>
      <c r="C357" t="s">
        <v>11</v>
      </c>
      <c r="D357" t="s">
        <v>5</v>
      </c>
      <c r="E357" t="s">
        <v>146</v>
      </c>
      <c r="F357" t="s">
        <v>452</v>
      </c>
    </row>
    <row r="358" spans="1:6" hidden="1" x14ac:dyDescent="0.45">
      <c r="A358" t="s">
        <v>25</v>
      </c>
      <c r="B358" t="s">
        <v>25</v>
      </c>
      <c r="C358" t="s">
        <v>11</v>
      </c>
      <c r="D358" t="s">
        <v>8</v>
      </c>
      <c r="E358" t="s">
        <v>309</v>
      </c>
      <c r="F358" t="s">
        <v>453</v>
      </c>
    </row>
    <row r="359" spans="1:6" hidden="1" x14ac:dyDescent="0.45">
      <c r="A359" t="s">
        <v>25</v>
      </c>
      <c r="B359" t="s">
        <v>25</v>
      </c>
      <c r="C359" t="s">
        <v>18</v>
      </c>
      <c r="D359" t="s">
        <v>2</v>
      </c>
      <c r="E359" t="s">
        <v>454</v>
      </c>
      <c r="F359" t="s">
        <v>455</v>
      </c>
    </row>
    <row r="360" spans="1:6" hidden="1" x14ac:dyDescent="0.45">
      <c r="A360" t="s">
        <v>25</v>
      </c>
      <c r="B360" t="s">
        <v>25</v>
      </c>
      <c r="C360" t="s">
        <v>18</v>
      </c>
      <c r="D360" t="s">
        <v>5</v>
      </c>
      <c r="E360" t="s">
        <v>456</v>
      </c>
      <c r="F360" t="s">
        <v>457</v>
      </c>
    </row>
    <row r="361" spans="1:6" hidden="1" x14ac:dyDescent="0.45">
      <c r="A361" t="s">
        <v>25</v>
      </c>
      <c r="B361" t="s">
        <v>25</v>
      </c>
      <c r="C361" t="s">
        <v>18</v>
      </c>
      <c r="D361" t="s">
        <v>8</v>
      </c>
      <c r="E361" t="s">
        <v>458</v>
      </c>
      <c r="F361" t="s">
        <v>459</v>
      </c>
    </row>
    <row r="362" spans="1:6" hidden="1" x14ac:dyDescent="0.45">
      <c r="A362" t="s">
        <v>0</v>
      </c>
      <c r="B362" t="s">
        <v>0</v>
      </c>
      <c r="C362" t="s">
        <v>1</v>
      </c>
      <c r="D362" t="s">
        <v>2</v>
      </c>
      <c r="E362" t="s">
        <v>460</v>
      </c>
      <c r="F362" t="s">
        <v>461</v>
      </c>
    </row>
    <row r="363" spans="1:6" hidden="1" x14ac:dyDescent="0.45">
      <c r="A363" t="s">
        <v>0</v>
      </c>
      <c r="B363" t="s">
        <v>0</v>
      </c>
      <c r="C363" t="s">
        <v>1</v>
      </c>
      <c r="D363" t="s">
        <v>5</v>
      </c>
      <c r="E363" t="s">
        <v>62</v>
      </c>
      <c r="F363" t="s">
        <v>85</v>
      </c>
    </row>
    <row r="364" spans="1:6" hidden="1" x14ac:dyDescent="0.45">
      <c r="A364" t="s">
        <v>0</v>
      </c>
      <c r="B364" t="s">
        <v>0</v>
      </c>
      <c r="C364" t="s">
        <v>1</v>
      </c>
      <c r="D364" t="s">
        <v>8</v>
      </c>
      <c r="E364" t="s">
        <v>347</v>
      </c>
      <c r="F364" t="s">
        <v>462</v>
      </c>
    </row>
    <row r="365" spans="1:6" hidden="1" x14ac:dyDescent="0.45">
      <c r="A365" t="s">
        <v>0</v>
      </c>
      <c r="B365" t="s">
        <v>0</v>
      </c>
      <c r="C365" t="s">
        <v>11</v>
      </c>
      <c r="D365" t="s">
        <v>2</v>
      </c>
      <c r="E365" t="s">
        <v>315</v>
      </c>
      <c r="F365" t="s">
        <v>463</v>
      </c>
    </row>
    <row r="366" spans="1:6" hidden="1" x14ac:dyDescent="0.45">
      <c r="A366" t="s">
        <v>0</v>
      </c>
      <c r="B366" t="s">
        <v>0</v>
      </c>
      <c r="C366" t="s">
        <v>11</v>
      </c>
      <c r="D366" t="s">
        <v>5</v>
      </c>
      <c r="E366" t="s">
        <v>300</v>
      </c>
      <c r="F366" t="s">
        <v>464</v>
      </c>
    </row>
    <row r="367" spans="1:6" hidden="1" x14ac:dyDescent="0.45">
      <c r="A367" t="s">
        <v>0</v>
      </c>
      <c r="B367" t="s">
        <v>0</v>
      </c>
      <c r="C367" t="s">
        <v>11</v>
      </c>
      <c r="D367" t="s">
        <v>8</v>
      </c>
      <c r="E367" t="s">
        <v>465</v>
      </c>
      <c r="F367" t="s">
        <v>466</v>
      </c>
    </row>
    <row r="368" spans="1:6" hidden="1" x14ac:dyDescent="0.45">
      <c r="A368" t="s">
        <v>0</v>
      </c>
      <c r="B368" t="s">
        <v>0</v>
      </c>
      <c r="C368" t="s">
        <v>18</v>
      </c>
      <c r="D368" t="s">
        <v>2</v>
      </c>
      <c r="E368" t="s">
        <v>124</v>
      </c>
      <c r="F368" t="s">
        <v>467</v>
      </c>
    </row>
    <row r="369" spans="1:6" hidden="1" x14ac:dyDescent="0.45">
      <c r="A369" t="s">
        <v>0</v>
      </c>
      <c r="B369" t="s">
        <v>0</v>
      </c>
      <c r="C369" t="s">
        <v>18</v>
      </c>
      <c r="D369" t="s">
        <v>5</v>
      </c>
      <c r="E369" t="s">
        <v>14</v>
      </c>
      <c r="F369" t="s">
        <v>468</v>
      </c>
    </row>
    <row r="370" spans="1:6" hidden="1" x14ac:dyDescent="0.45">
      <c r="A370" t="s">
        <v>0</v>
      </c>
      <c r="B370" t="s">
        <v>0</v>
      </c>
      <c r="C370" t="s">
        <v>18</v>
      </c>
      <c r="D370" t="s">
        <v>8</v>
      </c>
      <c r="E370" t="s">
        <v>469</v>
      </c>
      <c r="F370" t="s">
        <v>470</v>
      </c>
    </row>
    <row r="371" spans="1:6" hidden="1" x14ac:dyDescent="0.45">
      <c r="A371" t="s">
        <v>25</v>
      </c>
      <c r="B371" t="s">
        <v>25</v>
      </c>
      <c r="C371" t="s">
        <v>1</v>
      </c>
      <c r="D371" t="s">
        <v>2</v>
      </c>
      <c r="E371" t="s">
        <v>471</v>
      </c>
      <c r="F371" t="s">
        <v>472</v>
      </c>
    </row>
    <row r="372" spans="1:6" hidden="1" x14ac:dyDescent="0.45">
      <c r="A372" t="s">
        <v>25</v>
      </c>
      <c r="B372" t="s">
        <v>25</v>
      </c>
      <c r="C372" t="s">
        <v>1</v>
      </c>
      <c r="D372" t="s">
        <v>5</v>
      </c>
      <c r="E372" t="s">
        <v>314</v>
      </c>
      <c r="F372" t="s">
        <v>473</v>
      </c>
    </row>
    <row r="373" spans="1:6" hidden="1" x14ac:dyDescent="0.45">
      <c r="A373" t="s">
        <v>25</v>
      </c>
      <c r="B373" t="s">
        <v>25</v>
      </c>
      <c r="C373" t="s">
        <v>1</v>
      </c>
      <c r="D373" t="s">
        <v>8</v>
      </c>
      <c r="E373" t="s">
        <v>145</v>
      </c>
      <c r="F373" t="s">
        <v>474</v>
      </c>
    </row>
    <row r="374" spans="1:6" hidden="1" x14ac:dyDescent="0.45">
      <c r="A374" t="s">
        <v>25</v>
      </c>
      <c r="B374" t="s">
        <v>25</v>
      </c>
      <c r="C374" t="s">
        <v>11</v>
      </c>
      <c r="D374" t="s">
        <v>2</v>
      </c>
      <c r="E374" t="s">
        <v>172</v>
      </c>
      <c r="F374" t="s">
        <v>475</v>
      </c>
    </row>
    <row r="375" spans="1:6" hidden="1" x14ac:dyDescent="0.45">
      <c r="A375" t="s">
        <v>25</v>
      </c>
      <c r="B375" t="s">
        <v>25</v>
      </c>
      <c r="C375" t="s">
        <v>11</v>
      </c>
      <c r="D375" t="s">
        <v>5</v>
      </c>
      <c r="E375" t="s">
        <v>265</v>
      </c>
      <c r="F375" t="s">
        <v>476</v>
      </c>
    </row>
    <row r="376" spans="1:6" hidden="1" x14ac:dyDescent="0.45">
      <c r="A376" t="s">
        <v>25</v>
      </c>
      <c r="B376" t="s">
        <v>25</v>
      </c>
      <c r="C376" t="s">
        <v>11</v>
      </c>
      <c r="D376" t="s">
        <v>8</v>
      </c>
      <c r="E376" t="s">
        <v>108</v>
      </c>
      <c r="F376" t="s">
        <v>477</v>
      </c>
    </row>
    <row r="377" spans="1:6" hidden="1" x14ac:dyDescent="0.45">
      <c r="A377" t="s">
        <v>25</v>
      </c>
      <c r="B377" t="s">
        <v>25</v>
      </c>
      <c r="C377" t="s">
        <v>18</v>
      </c>
      <c r="D377" t="s">
        <v>2</v>
      </c>
      <c r="E377" t="s">
        <v>478</v>
      </c>
      <c r="F377" t="s">
        <v>479</v>
      </c>
    </row>
    <row r="378" spans="1:6" hidden="1" x14ac:dyDescent="0.45">
      <c r="A378" t="s">
        <v>25</v>
      </c>
      <c r="B378" t="s">
        <v>25</v>
      </c>
      <c r="C378" t="s">
        <v>18</v>
      </c>
      <c r="D378" t="s">
        <v>5</v>
      </c>
      <c r="E378" t="s">
        <v>480</v>
      </c>
      <c r="F378" t="s">
        <v>481</v>
      </c>
    </row>
    <row r="379" spans="1:6" hidden="1" x14ac:dyDescent="0.45">
      <c r="A379" t="s">
        <v>25</v>
      </c>
      <c r="B379" t="s">
        <v>25</v>
      </c>
      <c r="C379" t="s">
        <v>18</v>
      </c>
      <c r="D379" t="s">
        <v>8</v>
      </c>
      <c r="E379" t="s">
        <v>126</v>
      </c>
      <c r="F379" t="s">
        <v>482</v>
      </c>
    </row>
    <row r="380" spans="1:6" hidden="1" x14ac:dyDescent="0.45">
      <c r="A380" t="s">
        <v>25</v>
      </c>
      <c r="B380" t="s">
        <v>0</v>
      </c>
      <c r="C380" t="s">
        <v>1</v>
      </c>
      <c r="D380" t="s">
        <v>2</v>
      </c>
      <c r="E380" t="s">
        <v>483</v>
      </c>
      <c r="F380" t="s">
        <v>484</v>
      </c>
    </row>
    <row r="381" spans="1:6" hidden="1" x14ac:dyDescent="0.45">
      <c r="A381" t="s">
        <v>25</v>
      </c>
      <c r="B381" t="s">
        <v>0</v>
      </c>
      <c r="C381" t="s">
        <v>1</v>
      </c>
      <c r="D381" t="s">
        <v>5</v>
      </c>
      <c r="E381" t="s">
        <v>6</v>
      </c>
      <c r="F381" t="s">
        <v>485</v>
      </c>
    </row>
    <row r="382" spans="1:6" hidden="1" x14ac:dyDescent="0.45">
      <c r="A382" t="s">
        <v>25</v>
      </c>
      <c r="B382" t="s">
        <v>0</v>
      </c>
      <c r="C382" t="s">
        <v>1</v>
      </c>
      <c r="D382" t="s">
        <v>8</v>
      </c>
      <c r="E382" t="s">
        <v>9</v>
      </c>
      <c r="F382" t="s">
        <v>486</v>
      </c>
    </row>
    <row r="383" spans="1:6" hidden="1" x14ac:dyDescent="0.45">
      <c r="A383" t="s">
        <v>25</v>
      </c>
      <c r="B383" t="s">
        <v>0</v>
      </c>
      <c r="C383" t="s">
        <v>11</v>
      </c>
      <c r="D383" t="s">
        <v>2</v>
      </c>
      <c r="E383" t="s">
        <v>487</v>
      </c>
      <c r="F383" t="s">
        <v>488</v>
      </c>
    </row>
    <row r="384" spans="1:6" hidden="1" x14ac:dyDescent="0.45">
      <c r="A384" t="s">
        <v>25</v>
      </c>
      <c r="B384" t="s">
        <v>0</v>
      </c>
      <c r="C384" t="s">
        <v>11</v>
      </c>
      <c r="D384" t="s">
        <v>5</v>
      </c>
      <c r="E384" t="s">
        <v>28</v>
      </c>
      <c r="F384" t="s">
        <v>489</v>
      </c>
    </row>
    <row r="385" spans="1:6" hidden="1" x14ac:dyDescent="0.45">
      <c r="A385" t="s">
        <v>25</v>
      </c>
      <c r="B385" t="s">
        <v>0</v>
      </c>
      <c r="C385" t="s">
        <v>11</v>
      </c>
      <c r="D385" t="s">
        <v>8</v>
      </c>
      <c r="E385" t="s">
        <v>69</v>
      </c>
      <c r="F385" t="s">
        <v>490</v>
      </c>
    </row>
    <row r="386" spans="1:6" hidden="1" x14ac:dyDescent="0.45">
      <c r="A386" t="s">
        <v>25</v>
      </c>
      <c r="B386" t="s">
        <v>0</v>
      </c>
      <c r="C386" t="s">
        <v>18</v>
      </c>
      <c r="D386" t="s">
        <v>2</v>
      </c>
      <c r="E386" t="s">
        <v>205</v>
      </c>
      <c r="F386" t="s">
        <v>491</v>
      </c>
    </row>
    <row r="387" spans="1:6" hidden="1" x14ac:dyDescent="0.45">
      <c r="A387" t="s">
        <v>25</v>
      </c>
      <c r="B387" t="s">
        <v>0</v>
      </c>
      <c r="C387" t="s">
        <v>18</v>
      </c>
      <c r="D387" t="s">
        <v>5</v>
      </c>
      <c r="E387" t="s">
        <v>492</v>
      </c>
      <c r="F387" t="s">
        <v>493</v>
      </c>
    </row>
    <row r="388" spans="1:6" hidden="1" x14ac:dyDescent="0.45">
      <c r="A388" t="s">
        <v>25</v>
      </c>
      <c r="B388" t="s">
        <v>0</v>
      </c>
      <c r="C388" t="s">
        <v>18</v>
      </c>
      <c r="D388" t="s">
        <v>8</v>
      </c>
      <c r="E388" t="s">
        <v>90</v>
      </c>
      <c r="F388" t="s">
        <v>494</v>
      </c>
    </row>
    <row r="389" spans="1:6" x14ac:dyDescent="0.45">
      <c r="A389" t="s">
        <v>0</v>
      </c>
      <c r="B389" t="s">
        <v>25</v>
      </c>
      <c r="C389" t="s">
        <v>1</v>
      </c>
      <c r="D389" t="s">
        <v>2</v>
      </c>
      <c r="E389">
        <v>100</v>
      </c>
      <c r="F389">
        <v>96.266670000000005</v>
      </c>
    </row>
    <row r="390" spans="1:6" x14ac:dyDescent="0.45">
      <c r="A390" t="s">
        <v>0</v>
      </c>
      <c r="B390" t="s">
        <v>25</v>
      </c>
      <c r="C390" t="s">
        <v>1</v>
      </c>
      <c r="D390" t="s">
        <v>5</v>
      </c>
      <c r="E390">
        <v>73.267330000000001</v>
      </c>
      <c r="F390">
        <v>96.53837</v>
      </c>
    </row>
    <row r="391" spans="1:6" x14ac:dyDescent="0.45">
      <c r="A391" t="s">
        <v>0</v>
      </c>
      <c r="B391" t="s">
        <v>25</v>
      </c>
      <c r="C391" t="s">
        <v>1</v>
      </c>
      <c r="D391" t="s">
        <v>8</v>
      </c>
      <c r="E391">
        <v>54.455449999999999</v>
      </c>
      <c r="F391">
        <v>92.249054000000001</v>
      </c>
    </row>
    <row r="392" spans="1:6" x14ac:dyDescent="0.45">
      <c r="A392" t="s">
        <v>0</v>
      </c>
      <c r="B392" t="s">
        <v>25</v>
      </c>
      <c r="C392" t="s">
        <v>11</v>
      </c>
      <c r="D392" t="s">
        <v>2</v>
      </c>
      <c r="E392">
        <v>60.666668000000001</v>
      </c>
      <c r="F392">
        <v>90.476150000000004</v>
      </c>
    </row>
    <row r="393" spans="1:6" x14ac:dyDescent="0.45">
      <c r="A393" t="s">
        <v>0</v>
      </c>
      <c r="B393" t="s">
        <v>25</v>
      </c>
      <c r="C393" t="s">
        <v>11</v>
      </c>
      <c r="D393" t="s">
        <v>5</v>
      </c>
      <c r="E393">
        <v>48</v>
      </c>
      <c r="F393">
        <v>88.796459999999996</v>
      </c>
    </row>
    <row r="394" spans="1:6" x14ac:dyDescent="0.45">
      <c r="A394" t="s">
        <v>0</v>
      </c>
      <c r="B394" t="s">
        <v>25</v>
      </c>
      <c r="C394" t="s">
        <v>11</v>
      </c>
      <c r="D394" t="s">
        <v>8</v>
      </c>
      <c r="E394">
        <v>58.999996000000003</v>
      </c>
      <c r="F394">
        <v>90.945549999999997</v>
      </c>
    </row>
    <row r="395" spans="1:6" x14ac:dyDescent="0.45">
      <c r="A395" t="s">
        <v>0</v>
      </c>
      <c r="B395" t="s">
        <v>25</v>
      </c>
      <c r="C395" t="s">
        <v>18</v>
      </c>
      <c r="D395" t="s">
        <v>2</v>
      </c>
      <c r="E395">
        <v>64.333330000000004</v>
      </c>
      <c r="F395">
        <v>92.482320000000001</v>
      </c>
    </row>
    <row r="396" spans="1:6" x14ac:dyDescent="0.45">
      <c r="A396" t="s">
        <v>0</v>
      </c>
      <c r="B396" t="s">
        <v>25</v>
      </c>
      <c r="C396" t="s">
        <v>18</v>
      </c>
      <c r="D396" t="s">
        <v>5</v>
      </c>
      <c r="E396">
        <v>55</v>
      </c>
      <c r="F396">
        <v>86.879959999999997</v>
      </c>
    </row>
    <row r="397" spans="1:6" x14ac:dyDescent="0.45">
      <c r="A397" t="s">
        <v>0</v>
      </c>
      <c r="B397" t="s">
        <v>25</v>
      </c>
      <c r="C397" t="s">
        <v>18</v>
      </c>
      <c r="D397" t="s">
        <v>8</v>
      </c>
      <c r="E397">
        <v>100</v>
      </c>
      <c r="F397">
        <v>95.221639999999994</v>
      </c>
    </row>
    <row r="398" spans="1:6" hidden="1" x14ac:dyDescent="0.45">
      <c r="A398" t="s">
        <v>0</v>
      </c>
      <c r="B398" t="s">
        <v>0</v>
      </c>
      <c r="C398" t="s">
        <v>1</v>
      </c>
      <c r="D398" t="s">
        <v>2</v>
      </c>
      <c r="E398" t="s">
        <v>495</v>
      </c>
      <c r="F398" t="s">
        <v>496</v>
      </c>
    </row>
    <row r="399" spans="1:6" hidden="1" x14ac:dyDescent="0.45">
      <c r="A399" t="s">
        <v>0</v>
      </c>
      <c r="B399" t="s">
        <v>0</v>
      </c>
      <c r="C399" t="s">
        <v>1</v>
      </c>
      <c r="D399" t="s">
        <v>5</v>
      </c>
      <c r="E399" t="s">
        <v>497</v>
      </c>
      <c r="F399" t="s">
        <v>498</v>
      </c>
    </row>
    <row r="400" spans="1:6" hidden="1" x14ac:dyDescent="0.45">
      <c r="A400" t="s">
        <v>0</v>
      </c>
      <c r="B400" t="s">
        <v>0</v>
      </c>
      <c r="C400" t="s">
        <v>1</v>
      </c>
      <c r="D400" t="s">
        <v>8</v>
      </c>
      <c r="E400" t="s">
        <v>62</v>
      </c>
      <c r="F400" t="s">
        <v>499</v>
      </c>
    </row>
    <row r="401" spans="1:6" hidden="1" x14ac:dyDescent="0.45">
      <c r="A401" t="s">
        <v>0</v>
      </c>
      <c r="B401" t="s">
        <v>0</v>
      </c>
      <c r="C401" t="s">
        <v>11</v>
      </c>
      <c r="D401" t="s">
        <v>2</v>
      </c>
      <c r="E401" t="s">
        <v>227</v>
      </c>
      <c r="F401" t="s">
        <v>500</v>
      </c>
    </row>
    <row r="402" spans="1:6" hidden="1" x14ac:dyDescent="0.45">
      <c r="A402" t="s">
        <v>0</v>
      </c>
      <c r="B402" t="s">
        <v>0</v>
      </c>
      <c r="C402" t="s">
        <v>11</v>
      </c>
      <c r="D402" t="s">
        <v>5</v>
      </c>
      <c r="E402" t="s">
        <v>53</v>
      </c>
      <c r="F402" t="s">
        <v>501</v>
      </c>
    </row>
    <row r="403" spans="1:6" hidden="1" x14ac:dyDescent="0.45">
      <c r="A403" t="s">
        <v>0</v>
      </c>
      <c r="B403" t="s">
        <v>0</v>
      </c>
      <c r="C403" t="s">
        <v>11</v>
      </c>
      <c r="D403" t="s">
        <v>8</v>
      </c>
      <c r="E403" t="s">
        <v>294</v>
      </c>
      <c r="F403" t="s">
        <v>502</v>
      </c>
    </row>
    <row r="404" spans="1:6" hidden="1" x14ac:dyDescent="0.45">
      <c r="A404" t="s">
        <v>0</v>
      </c>
      <c r="B404" t="s">
        <v>0</v>
      </c>
      <c r="C404" t="s">
        <v>18</v>
      </c>
      <c r="D404" t="s">
        <v>2</v>
      </c>
      <c r="E404" t="s">
        <v>503</v>
      </c>
      <c r="F404" t="s">
        <v>504</v>
      </c>
    </row>
    <row r="405" spans="1:6" hidden="1" x14ac:dyDescent="0.45">
      <c r="A405" t="s">
        <v>0</v>
      </c>
      <c r="B405" t="s">
        <v>0</v>
      </c>
      <c r="C405" t="s">
        <v>18</v>
      </c>
      <c r="D405" t="s">
        <v>5</v>
      </c>
      <c r="E405" t="s">
        <v>23</v>
      </c>
      <c r="F405" t="s">
        <v>505</v>
      </c>
    </row>
    <row r="406" spans="1:6" hidden="1" x14ac:dyDescent="0.45">
      <c r="A406" t="s">
        <v>0</v>
      </c>
      <c r="B406" t="s">
        <v>0</v>
      </c>
      <c r="C406" t="s">
        <v>18</v>
      </c>
      <c r="D406" t="s">
        <v>8</v>
      </c>
      <c r="E406" t="s">
        <v>82</v>
      </c>
      <c r="F406" t="s">
        <v>506</v>
      </c>
    </row>
    <row r="407" spans="1:6" hidden="1" x14ac:dyDescent="0.45">
      <c r="A407" t="s">
        <v>25</v>
      </c>
      <c r="B407" t="s">
        <v>25</v>
      </c>
      <c r="C407" t="s">
        <v>1</v>
      </c>
      <c r="D407" t="s">
        <v>2</v>
      </c>
      <c r="E407" t="s">
        <v>9</v>
      </c>
      <c r="F407" t="s">
        <v>199</v>
      </c>
    </row>
    <row r="408" spans="1:6" hidden="1" x14ac:dyDescent="0.45">
      <c r="A408" t="s">
        <v>25</v>
      </c>
      <c r="B408" t="s">
        <v>25</v>
      </c>
      <c r="C408" t="s">
        <v>1</v>
      </c>
      <c r="D408" t="s">
        <v>5</v>
      </c>
      <c r="E408" t="s">
        <v>62</v>
      </c>
      <c r="F408" t="s">
        <v>348</v>
      </c>
    </row>
    <row r="409" spans="1:6" hidden="1" x14ac:dyDescent="0.45">
      <c r="A409" t="s">
        <v>25</v>
      </c>
      <c r="B409" t="s">
        <v>25</v>
      </c>
      <c r="C409" t="s">
        <v>1</v>
      </c>
      <c r="D409" t="s">
        <v>8</v>
      </c>
      <c r="E409" t="s">
        <v>507</v>
      </c>
      <c r="F409" t="s">
        <v>508</v>
      </c>
    </row>
    <row r="410" spans="1:6" hidden="1" x14ac:dyDescent="0.45">
      <c r="A410" t="s">
        <v>25</v>
      </c>
      <c r="B410" t="s">
        <v>25</v>
      </c>
      <c r="C410" t="s">
        <v>11</v>
      </c>
      <c r="D410" t="s">
        <v>2</v>
      </c>
      <c r="E410" t="s">
        <v>159</v>
      </c>
      <c r="F410" t="s">
        <v>509</v>
      </c>
    </row>
    <row r="411" spans="1:6" hidden="1" x14ac:dyDescent="0.45">
      <c r="A411" t="s">
        <v>25</v>
      </c>
      <c r="B411" t="s">
        <v>25</v>
      </c>
      <c r="C411" t="s">
        <v>11</v>
      </c>
      <c r="D411" t="s">
        <v>5</v>
      </c>
      <c r="E411" t="s">
        <v>394</v>
      </c>
      <c r="F411" t="s">
        <v>510</v>
      </c>
    </row>
    <row r="412" spans="1:6" hidden="1" x14ac:dyDescent="0.45">
      <c r="A412" t="s">
        <v>25</v>
      </c>
      <c r="B412" t="s">
        <v>25</v>
      </c>
      <c r="C412" t="s">
        <v>11</v>
      </c>
      <c r="D412" t="s">
        <v>8</v>
      </c>
      <c r="E412" t="s">
        <v>241</v>
      </c>
      <c r="F412" t="s">
        <v>511</v>
      </c>
    </row>
    <row r="413" spans="1:6" hidden="1" x14ac:dyDescent="0.45">
      <c r="A413" t="s">
        <v>25</v>
      </c>
      <c r="B413" t="s">
        <v>25</v>
      </c>
      <c r="C413" t="s">
        <v>18</v>
      </c>
      <c r="D413" t="s">
        <v>2</v>
      </c>
      <c r="E413" t="s">
        <v>67</v>
      </c>
      <c r="F413" t="s">
        <v>512</v>
      </c>
    </row>
    <row r="414" spans="1:6" hidden="1" x14ac:dyDescent="0.45">
      <c r="A414" t="s">
        <v>25</v>
      </c>
      <c r="B414" t="s">
        <v>25</v>
      </c>
      <c r="C414" t="s">
        <v>18</v>
      </c>
      <c r="D414" t="s">
        <v>5</v>
      </c>
      <c r="E414" t="s">
        <v>316</v>
      </c>
      <c r="F414" t="s">
        <v>513</v>
      </c>
    </row>
    <row r="415" spans="1:6" hidden="1" x14ac:dyDescent="0.45">
      <c r="A415" t="s">
        <v>25</v>
      </c>
      <c r="B415" t="s">
        <v>25</v>
      </c>
      <c r="C415" t="s">
        <v>18</v>
      </c>
      <c r="D415" t="s">
        <v>8</v>
      </c>
      <c r="E415" t="s">
        <v>148</v>
      </c>
      <c r="F415" t="s">
        <v>514</v>
      </c>
    </row>
    <row r="416" spans="1:6" x14ac:dyDescent="0.45">
      <c r="A416" t="s">
        <v>0</v>
      </c>
      <c r="B416" t="s">
        <v>25</v>
      </c>
      <c r="C416" t="s">
        <v>1</v>
      </c>
      <c r="D416" t="s">
        <v>2</v>
      </c>
      <c r="E416">
        <v>100</v>
      </c>
      <c r="F416">
        <v>98.173584000000005</v>
      </c>
    </row>
    <row r="417" spans="1:6" x14ac:dyDescent="0.45">
      <c r="A417" t="s">
        <v>0</v>
      </c>
      <c r="B417" t="s">
        <v>25</v>
      </c>
      <c r="C417" t="s">
        <v>1</v>
      </c>
      <c r="D417" t="s">
        <v>5</v>
      </c>
      <c r="E417">
        <v>46.534652999999999</v>
      </c>
      <c r="F417">
        <v>86.666663999999997</v>
      </c>
    </row>
    <row r="418" spans="1:6" x14ac:dyDescent="0.45">
      <c r="A418" t="s">
        <v>0</v>
      </c>
      <c r="B418" t="s">
        <v>25</v>
      </c>
      <c r="C418" t="s">
        <v>1</v>
      </c>
      <c r="D418" t="s">
        <v>8</v>
      </c>
      <c r="E418">
        <v>100</v>
      </c>
      <c r="F418">
        <v>99.066665999999998</v>
      </c>
    </row>
    <row r="419" spans="1:6" x14ac:dyDescent="0.45">
      <c r="A419" t="s">
        <v>0</v>
      </c>
      <c r="B419" t="s">
        <v>25</v>
      </c>
      <c r="C419" t="s">
        <v>11</v>
      </c>
      <c r="D419" t="s">
        <v>2</v>
      </c>
      <c r="E419">
        <v>37.333331999999999</v>
      </c>
      <c r="F419">
        <v>79.069090000000003</v>
      </c>
    </row>
    <row r="420" spans="1:6" x14ac:dyDescent="0.45">
      <c r="A420" t="s">
        <v>0</v>
      </c>
      <c r="B420" t="s">
        <v>25</v>
      </c>
      <c r="C420" t="s">
        <v>11</v>
      </c>
      <c r="D420" t="s">
        <v>5</v>
      </c>
      <c r="E420">
        <v>28</v>
      </c>
      <c r="F420">
        <v>94.358345</v>
      </c>
    </row>
    <row r="421" spans="1:6" x14ac:dyDescent="0.45">
      <c r="A421" t="s">
        <v>0</v>
      </c>
      <c r="B421" t="s">
        <v>25</v>
      </c>
      <c r="C421" t="s">
        <v>11</v>
      </c>
      <c r="D421" t="s">
        <v>8</v>
      </c>
      <c r="E421">
        <v>25</v>
      </c>
      <c r="F421">
        <v>88.049180000000007</v>
      </c>
    </row>
    <row r="422" spans="1:6" x14ac:dyDescent="0.45">
      <c r="A422" t="s">
        <v>0</v>
      </c>
      <c r="B422" t="s">
        <v>25</v>
      </c>
      <c r="C422" t="s">
        <v>18</v>
      </c>
      <c r="D422" t="s">
        <v>2</v>
      </c>
      <c r="E422">
        <v>80</v>
      </c>
      <c r="F422">
        <v>96.216409999999996</v>
      </c>
    </row>
    <row r="423" spans="1:6" x14ac:dyDescent="0.45">
      <c r="A423" t="s">
        <v>0</v>
      </c>
      <c r="B423" t="s">
        <v>25</v>
      </c>
      <c r="C423" t="s">
        <v>18</v>
      </c>
      <c r="D423" t="s">
        <v>5</v>
      </c>
      <c r="E423">
        <v>30.000001999999999</v>
      </c>
      <c r="F423">
        <v>85.065475000000006</v>
      </c>
    </row>
    <row r="424" spans="1:6" x14ac:dyDescent="0.45">
      <c r="A424" t="s">
        <v>0</v>
      </c>
      <c r="B424" t="s">
        <v>25</v>
      </c>
      <c r="C424" t="s">
        <v>18</v>
      </c>
      <c r="D424" t="s">
        <v>8</v>
      </c>
      <c r="E424">
        <v>23.5</v>
      </c>
      <c r="F424">
        <v>73.555430000000001</v>
      </c>
    </row>
    <row r="425" spans="1:6" hidden="1" x14ac:dyDescent="0.45">
      <c r="A425" t="s">
        <v>25</v>
      </c>
      <c r="B425" t="s">
        <v>0</v>
      </c>
      <c r="C425" t="s">
        <v>1</v>
      </c>
      <c r="D425" t="s">
        <v>2</v>
      </c>
      <c r="E425" t="s">
        <v>515</v>
      </c>
      <c r="F425" t="s">
        <v>516</v>
      </c>
    </row>
    <row r="426" spans="1:6" hidden="1" x14ac:dyDescent="0.45">
      <c r="A426" t="s">
        <v>25</v>
      </c>
      <c r="B426" t="s">
        <v>0</v>
      </c>
      <c r="C426" t="s">
        <v>1</v>
      </c>
      <c r="D426" t="s">
        <v>5</v>
      </c>
      <c r="E426" t="s">
        <v>31</v>
      </c>
      <c r="F426" t="s">
        <v>517</v>
      </c>
    </row>
    <row r="427" spans="1:6" hidden="1" x14ac:dyDescent="0.45">
      <c r="A427" t="s">
        <v>25</v>
      </c>
      <c r="B427" t="s">
        <v>0</v>
      </c>
      <c r="C427" t="s">
        <v>1</v>
      </c>
      <c r="D427" t="s">
        <v>8</v>
      </c>
      <c r="E427" t="s">
        <v>169</v>
      </c>
      <c r="F427" t="s">
        <v>437</v>
      </c>
    </row>
    <row r="428" spans="1:6" hidden="1" x14ac:dyDescent="0.45">
      <c r="A428" t="s">
        <v>25</v>
      </c>
      <c r="B428" t="s">
        <v>0</v>
      </c>
      <c r="C428" t="s">
        <v>11</v>
      </c>
      <c r="D428" t="s">
        <v>2</v>
      </c>
      <c r="E428" t="s">
        <v>518</v>
      </c>
      <c r="F428" t="s">
        <v>519</v>
      </c>
    </row>
    <row r="429" spans="1:6" hidden="1" x14ac:dyDescent="0.45">
      <c r="A429" t="s">
        <v>25</v>
      </c>
      <c r="B429" t="s">
        <v>0</v>
      </c>
      <c r="C429" t="s">
        <v>11</v>
      </c>
      <c r="D429" t="s">
        <v>5</v>
      </c>
      <c r="E429" t="s">
        <v>75</v>
      </c>
      <c r="F429" t="s">
        <v>520</v>
      </c>
    </row>
    <row r="430" spans="1:6" hidden="1" x14ac:dyDescent="0.45">
      <c r="A430" t="s">
        <v>25</v>
      </c>
      <c r="B430" t="s">
        <v>0</v>
      </c>
      <c r="C430" t="s">
        <v>11</v>
      </c>
      <c r="D430" t="s">
        <v>8</v>
      </c>
      <c r="E430" t="s">
        <v>69</v>
      </c>
      <c r="F430" t="s">
        <v>521</v>
      </c>
    </row>
    <row r="431" spans="1:6" hidden="1" x14ac:dyDescent="0.45">
      <c r="A431" t="s">
        <v>25</v>
      </c>
      <c r="B431" t="s">
        <v>0</v>
      </c>
      <c r="C431" t="s">
        <v>18</v>
      </c>
      <c r="D431" t="s">
        <v>2</v>
      </c>
      <c r="E431" t="s">
        <v>53</v>
      </c>
      <c r="F431" t="s">
        <v>522</v>
      </c>
    </row>
    <row r="432" spans="1:6" hidden="1" x14ac:dyDescent="0.45">
      <c r="A432" t="s">
        <v>25</v>
      </c>
      <c r="B432" t="s">
        <v>0</v>
      </c>
      <c r="C432" t="s">
        <v>18</v>
      </c>
      <c r="D432" t="s">
        <v>5</v>
      </c>
      <c r="E432" t="s">
        <v>226</v>
      </c>
      <c r="F432" t="s">
        <v>523</v>
      </c>
    </row>
    <row r="433" spans="1:6" hidden="1" x14ac:dyDescent="0.45">
      <c r="A433" t="s">
        <v>25</v>
      </c>
      <c r="B433" t="s">
        <v>0</v>
      </c>
      <c r="C433" t="s">
        <v>18</v>
      </c>
      <c r="D433" t="s">
        <v>8</v>
      </c>
      <c r="E433" t="s">
        <v>140</v>
      </c>
      <c r="F433" t="s">
        <v>524</v>
      </c>
    </row>
    <row r="434" spans="1:6" hidden="1" x14ac:dyDescent="0.45">
      <c r="A434" t="s">
        <v>0</v>
      </c>
      <c r="B434" t="s">
        <v>0</v>
      </c>
      <c r="C434" t="s">
        <v>1</v>
      </c>
      <c r="D434" t="s">
        <v>2</v>
      </c>
      <c r="E434" t="s">
        <v>525</v>
      </c>
      <c r="F434" t="s">
        <v>526</v>
      </c>
    </row>
    <row r="435" spans="1:6" hidden="1" x14ac:dyDescent="0.45">
      <c r="A435" t="s">
        <v>0</v>
      </c>
      <c r="B435" t="s">
        <v>0</v>
      </c>
      <c r="C435" t="s">
        <v>1</v>
      </c>
      <c r="D435" t="s">
        <v>5</v>
      </c>
      <c r="E435" t="s">
        <v>231</v>
      </c>
      <c r="F435" t="s">
        <v>527</v>
      </c>
    </row>
    <row r="436" spans="1:6" hidden="1" x14ac:dyDescent="0.45">
      <c r="A436" t="s">
        <v>0</v>
      </c>
      <c r="B436" t="s">
        <v>0</v>
      </c>
      <c r="C436" t="s">
        <v>1</v>
      </c>
      <c r="D436" t="s">
        <v>8</v>
      </c>
      <c r="E436" t="s">
        <v>528</v>
      </c>
      <c r="F436" t="s">
        <v>261</v>
      </c>
    </row>
    <row r="437" spans="1:6" hidden="1" x14ac:dyDescent="0.45">
      <c r="A437" t="s">
        <v>0</v>
      </c>
      <c r="B437" t="s">
        <v>0</v>
      </c>
      <c r="C437" t="s">
        <v>11</v>
      </c>
      <c r="D437" t="s">
        <v>2</v>
      </c>
      <c r="E437" t="s">
        <v>211</v>
      </c>
      <c r="F437" t="s">
        <v>529</v>
      </c>
    </row>
    <row r="438" spans="1:6" hidden="1" x14ac:dyDescent="0.45">
      <c r="A438" t="s">
        <v>0</v>
      </c>
      <c r="B438" t="s">
        <v>0</v>
      </c>
      <c r="C438" t="s">
        <v>11</v>
      </c>
      <c r="D438" t="s">
        <v>5</v>
      </c>
      <c r="E438" t="s">
        <v>241</v>
      </c>
      <c r="F438" t="s">
        <v>530</v>
      </c>
    </row>
    <row r="439" spans="1:6" hidden="1" x14ac:dyDescent="0.45">
      <c r="A439" t="s">
        <v>0</v>
      </c>
      <c r="B439" t="s">
        <v>0</v>
      </c>
      <c r="C439" t="s">
        <v>11</v>
      </c>
      <c r="D439" t="s">
        <v>8</v>
      </c>
      <c r="E439" t="s">
        <v>80</v>
      </c>
      <c r="F439" t="s">
        <v>531</v>
      </c>
    </row>
    <row r="440" spans="1:6" hidden="1" x14ac:dyDescent="0.45">
      <c r="A440" t="s">
        <v>0</v>
      </c>
      <c r="B440" t="s">
        <v>0</v>
      </c>
      <c r="C440" t="s">
        <v>18</v>
      </c>
      <c r="D440" t="s">
        <v>2</v>
      </c>
      <c r="E440" t="s">
        <v>23</v>
      </c>
      <c r="F440" t="s">
        <v>532</v>
      </c>
    </row>
    <row r="441" spans="1:6" hidden="1" x14ac:dyDescent="0.45">
      <c r="A441" t="s">
        <v>0</v>
      </c>
      <c r="B441" t="s">
        <v>0</v>
      </c>
      <c r="C441" t="s">
        <v>18</v>
      </c>
      <c r="D441" t="s">
        <v>5</v>
      </c>
      <c r="E441" t="s">
        <v>533</v>
      </c>
      <c r="F441" t="s">
        <v>534</v>
      </c>
    </row>
    <row r="442" spans="1:6" hidden="1" x14ac:dyDescent="0.45">
      <c r="A442" t="s">
        <v>0</v>
      </c>
      <c r="B442" t="s">
        <v>0</v>
      </c>
      <c r="C442" t="s">
        <v>18</v>
      </c>
      <c r="D442" t="s">
        <v>8</v>
      </c>
      <c r="E442" t="s">
        <v>149</v>
      </c>
      <c r="F442" t="s">
        <v>535</v>
      </c>
    </row>
    <row r="443" spans="1:6" x14ac:dyDescent="0.45">
      <c r="A443" t="s">
        <v>0</v>
      </c>
      <c r="B443" t="s">
        <v>25</v>
      </c>
      <c r="C443" t="s">
        <v>1</v>
      </c>
      <c r="D443" t="s">
        <v>2</v>
      </c>
      <c r="E443">
        <v>58.471764</v>
      </c>
      <c r="F443">
        <v>92.266670000000005</v>
      </c>
    </row>
    <row r="444" spans="1:6" x14ac:dyDescent="0.45">
      <c r="A444" t="s">
        <v>0</v>
      </c>
      <c r="B444" t="s">
        <v>25</v>
      </c>
      <c r="C444" t="s">
        <v>1</v>
      </c>
      <c r="D444" t="s">
        <v>5</v>
      </c>
      <c r="E444">
        <v>100</v>
      </c>
      <c r="F444">
        <v>97.026409999999998</v>
      </c>
    </row>
    <row r="445" spans="1:6" x14ac:dyDescent="0.45">
      <c r="A445" t="s">
        <v>0</v>
      </c>
      <c r="B445" t="s">
        <v>25</v>
      </c>
      <c r="C445" t="s">
        <v>1</v>
      </c>
      <c r="D445" t="s">
        <v>8</v>
      </c>
      <c r="E445">
        <v>99.009900000000002</v>
      </c>
      <c r="F445">
        <v>96.218863999999996</v>
      </c>
    </row>
    <row r="446" spans="1:6" x14ac:dyDescent="0.45">
      <c r="A446" t="s">
        <v>0</v>
      </c>
      <c r="B446" t="s">
        <v>25</v>
      </c>
      <c r="C446" t="s">
        <v>11</v>
      </c>
      <c r="D446" t="s">
        <v>2</v>
      </c>
      <c r="E446">
        <v>50.666663999999997</v>
      </c>
      <c r="F446">
        <v>90.327489999999997</v>
      </c>
    </row>
    <row r="447" spans="1:6" x14ac:dyDescent="0.45">
      <c r="A447" t="s">
        <v>0</v>
      </c>
      <c r="B447" t="s">
        <v>25</v>
      </c>
      <c r="C447" t="s">
        <v>11</v>
      </c>
      <c r="D447" t="s">
        <v>5</v>
      </c>
      <c r="E447">
        <v>87</v>
      </c>
      <c r="F447">
        <v>96.990905999999995</v>
      </c>
    </row>
    <row r="448" spans="1:6" x14ac:dyDescent="0.45">
      <c r="A448" t="s">
        <v>0</v>
      </c>
      <c r="B448" t="s">
        <v>25</v>
      </c>
      <c r="C448" t="s">
        <v>11</v>
      </c>
      <c r="D448" t="s">
        <v>8</v>
      </c>
      <c r="E448">
        <v>47</v>
      </c>
      <c r="F448">
        <v>80.881159999999994</v>
      </c>
    </row>
    <row r="449" spans="1:6" x14ac:dyDescent="0.45">
      <c r="A449" t="s">
        <v>0</v>
      </c>
      <c r="B449" t="s">
        <v>25</v>
      </c>
      <c r="C449" t="s">
        <v>18</v>
      </c>
      <c r="D449" t="s">
        <v>2</v>
      </c>
      <c r="E449">
        <v>41</v>
      </c>
      <c r="F449">
        <v>81.91722</v>
      </c>
    </row>
    <row r="450" spans="1:6" x14ac:dyDescent="0.45">
      <c r="A450" t="s">
        <v>0</v>
      </c>
      <c r="B450" t="s">
        <v>25</v>
      </c>
      <c r="C450" t="s">
        <v>18</v>
      </c>
      <c r="D450" t="s">
        <v>5</v>
      </c>
      <c r="E450">
        <v>23.5</v>
      </c>
      <c r="F450">
        <v>92.437129999999996</v>
      </c>
    </row>
    <row r="451" spans="1:6" x14ac:dyDescent="0.45">
      <c r="A451" t="s">
        <v>0</v>
      </c>
      <c r="B451" t="s">
        <v>25</v>
      </c>
      <c r="C451" t="s">
        <v>18</v>
      </c>
      <c r="D451" t="s">
        <v>8</v>
      </c>
      <c r="E451">
        <v>34.5</v>
      </c>
      <c r="F451">
        <v>90.137860000000003</v>
      </c>
    </row>
    <row r="452" spans="1:6" hidden="1" x14ac:dyDescent="0.45">
      <c r="A452" t="s">
        <v>25</v>
      </c>
      <c r="B452" t="s">
        <v>0</v>
      </c>
      <c r="C452" t="s">
        <v>1</v>
      </c>
      <c r="D452" t="s">
        <v>2</v>
      </c>
      <c r="E452" t="s">
        <v>536</v>
      </c>
      <c r="F452" t="s">
        <v>123</v>
      </c>
    </row>
    <row r="453" spans="1:6" hidden="1" x14ac:dyDescent="0.45">
      <c r="A453" t="s">
        <v>25</v>
      </c>
      <c r="B453" t="s">
        <v>0</v>
      </c>
      <c r="C453" t="s">
        <v>1</v>
      </c>
      <c r="D453" t="s">
        <v>5</v>
      </c>
      <c r="E453" t="s">
        <v>446</v>
      </c>
      <c r="F453" t="s">
        <v>537</v>
      </c>
    </row>
    <row r="454" spans="1:6" hidden="1" x14ac:dyDescent="0.45">
      <c r="A454" t="s">
        <v>25</v>
      </c>
      <c r="B454" t="s">
        <v>0</v>
      </c>
      <c r="C454" t="s">
        <v>1</v>
      </c>
      <c r="D454" t="s">
        <v>8</v>
      </c>
      <c r="E454" t="s">
        <v>145</v>
      </c>
      <c r="F454" t="s">
        <v>199</v>
      </c>
    </row>
    <row r="455" spans="1:6" hidden="1" x14ac:dyDescent="0.45">
      <c r="A455" t="s">
        <v>25</v>
      </c>
      <c r="B455" t="s">
        <v>0</v>
      </c>
      <c r="C455" t="s">
        <v>11</v>
      </c>
      <c r="D455" t="s">
        <v>2</v>
      </c>
      <c r="E455" t="s">
        <v>175</v>
      </c>
      <c r="F455" t="s">
        <v>538</v>
      </c>
    </row>
    <row r="456" spans="1:6" hidden="1" x14ac:dyDescent="0.45">
      <c r="A456" t="s">
        <v>25</v>
      </c>
      <c r="B456" t="s">
        <v>0</v>
      </c>
      <c r="C456" t="s">
        <v>11</v>
      </c>
      <c r="D456" t="s">
        <v>5</v>
      </c>
      <c r="E456" t="s">
        <v>315</v>
      </c>
      <c r="F456" t="s">
        <v>539</v>
      </c>
    </row>
    <row r="457" spans="1:6" hidden="1" x14ac:dyDescent="0.45">
      <c r="A457" t="s">
        <v>25</v>
      </c>
      <c r="B457" t="s">
        <v>0</v>
      </c>
      <c r="C457" t="s">
        <v>11</v>
      </c>
      <c r="D457" t="s">
        <v>8</v>
      </c>
      <c r="E457" t="s">
        <v>278</v>
      </c>
      <c r="F457" t="s">
        <v>540</v>
      </c>
    </row>
    <row r="458" spans="1:6" hidden="1" x14ac:dyDescent="0.45">
      <c r="A458" t="s">
        <v>25</v>
      </c>
      <c r="B458" t="s">
        <v>0</v>
      </c>
      <c r="C458" t="s">
        <v>18</v>
      </c>
      <c r="D458" t="s">
        <v>2</v>
      </c>
      <c r="E458" t="s">
        <v>186</v>
      </c>
      <c r="F458" t="s">
        <v>541</v>
      </c>
    </row>
    <row r="459" spans="1:6" hidden="1" x14ac:dyDescent="0.45">
      <c r="A459" t="s">
        <v>25</v>
      </c>
      <c r="B459" t="s">
        <v>0</v>
      </c>
      <c r="C459" t="s">
        <v>18</v>
      </c>
      <c r="D459" t="s">
        <v>5</v>
      </c>
      <c r="E459" t="s">
        <v>207</v>
      </c>
      <c r="F459" t="s">
        <v>542</v>
      </c>
    </row>
    <row r="460" spans="1:6" hidden="1" x14ac:dyDescent="0.45">
      <c r="A460" t="s">
        <v>25</v>
      </c>
      <c r="B460" t="s">
        <v>0</v>
      </c>
      <c r="C460" t="s">
        <v>18</v>
      </c>
      <c r="D460" t="s">
        <v>8</v>
      </c>
      <c r="E460" t="s">
        <v>79</v>
      </c>
      <c r="F460" t="s">
        <v>543</v>
      </c>
    </row>
    <row r="461" spans="1:6" hidden="1" x14ac:dyDescent="0.45">
      <c r="A461" t="s">
        <v>25</v>
      </c>
      <c r="B461" t="s">
        <v>25</v>
      </c>
      <c r="C461" t="s">
        <v>1</v>
      </c>
      <c r="D461" t="s">
        <v>2</v>
      </c>
      <c r="E461" t="s">
        <v>544</v>
      </c>
      <c r="F461" t="s">
        <v>545</v>
      </c>
    </row>
    <row r="462" spans="1:6" hidden="1" x14ac:dyDescent="0.45">
      <c r="A462" t="s">
        <v>25</v>
      </c>
      <c r="B462" t="s">
        <v>25</v>
      </c>
      <c r="C462" t="s">
        <v>1</v>
      </c>
      <c r="D462" t="s">
        <v>5</v>
      </c>
      <c r="E462" t="s">
        <v>546</v>
      </c>
      <c r="F462" t="s">
        <v>547</v>
      </c>
    </row>
    <row r="463" spans="1:6" hidden="1" x14ac:dyDescent="0.45">
      <c r="A463" t="s">
        <v>25</v>
      </c>
      <c r="B463" t="s">
        <v>25</v>
      </c>
      <c r="C463" t="s">
        <v>1</v>
      </c>
      <c r="D463" t="s">
        <v>8</v>
      </c>
      <c r="E463" t="s">
        <v>304</v>
      </c>
      <c r="F463" t="s">
        <v>85</v>
      </c>
    </row>
    <row r="464" spans="1:6" hidden="1" x14ac:dyDescent="0.45">
      <c r="A464" t="s">
        <v>25</v>
      </c>
      <c r="B464" t="s">
        <v>25</v>
      </c>
      <c r="C464" t="s">
        <v>11</v>
      </c>
      <c r="D464" t="s">
        <v>2</v>
      </c>
      <c r="E464" t="s">
        <v>16</v>
      </c>
      <c r="F464" t="s">
        <v>548</v>
      </c>
    </row>
    <row r="465" spans="1:6" hidden="1" x14ac:dyDescent="0.45">
      <c r="A465" t="s">
        <v>25</v>
      </c>
      <c r="B465" t="s">
        <v>25</v>
      </c>
      <c r="C465" t="s">
        <v>11</v>
      </c>
      <c r="D465" t="s">
        <v>5</v>
      </c>
      <c r="E465" t="s">
        <v>164</v>
      </c>
      <c r="F465" t="s">
        <v>549</v>
      </c>
    </row>
    <row r="466" spans="1:6" hidden="1" x14ac:dyDescent="0.45">
      <c r="A466" t="s">
        <v>25</v>
      </c>
      <c r="B466" t="s">
        <v>25</v>
      </c>
      <c r="C466" t="s">
        <v>11</v>
      </c>
      <c r="D466" t="s">
        <v>8</v>
      </c>
      <c r="E466" t="s">
        <v>122</v>
      </c>
      <c r="F466" t="s">
        <v>550</v>
      </c>
    </row>
    <row r="467" spans="1:6" hidden="1" x14ac:dyDescent="0.45">
      <c r="A467" t="s">
        <v>25</v>
      </c>
      <c r="B467" t="s">
        <v>25</v>
      </c>
      <c r="C467" t="s">
        <v>18</v>
      </c>
      <c r="D467" t="s">
        <v>2</v>
      </c>
      <c r="E467" t="s">
        <v>551</v>
      </c>
      <c r="F467" t="s">
        <v>552</v>
      </c>
    </row>
    <row r="468" spans="1:6" hidden="1" x14ac:dyDescent="0.45">
      <c r="A468" t="s">
        <v>25</v>
      </c>
      <c r="B468" t="s">
        <v>25</v>
      </c>
      <c r="C468" t="s">
        <v>18</v>
      </c>
      <c r="D468" t="s">
        <v>5</v>
      </c>
      <c r="E468" t="s">
        <v>106</v>
      </c>
      <c r="F468" t="s">
        <v>553</v>
      </c>
    </row>
    <row r="469" spans="1:6" hidden="1" x14ac:dyDescent="0.45">
      <c r="A469" t="s">
        <v>25</v>
      </c>
      <c r="B469" t="s">
        <v>25</v>
      </c>
      <c r="C469" t="s">
        <v>18</v>
      </c>
      <c r="D469" t="s">
        <v>8</v>
      </c>
      <c r="E469" t="s">
        <v>554</v>
      </c>
      <c r="F469" t="s">
        <v>555</v>
      </c>
    </row>
    <row r="470" spans="1:6" hidden="1" x14ac:dyDescent="0.45">
      <c r="A470" t="s">
        <v>0</v>
      </c>
      <c r="B470" t="s">
        <v>0</v>
      </c>
      <c r="C470" t="s">
        <v>1</v>
      </c>
      <c r="D470" t="s">
        <v>2</v>
      </c>
      <c r="E470" t="s">
        <v>556</v>
      </c>
      <c r="F470" t="s">
        <v>557</v>
      </c>
    </row>
    <row r="471" spans="1:6" hidden="1" x14ac:dyDescent="0.45">
      <c r="A471" t="s">
        <v>0</v>
      </c>
      <c r="B471" t="s">
        <v>0</v>
      </c>
      <c r="C471" t="s">
        <v>1</v>
      </c>
      <c r="D471" t="s">
        <v>5</v>
      </c>
      <c r="E471" t="s">
        <v>558</v>
      </c>
      <c r="F471" t="s">
        <v>559</v>
      </c>
    </row>
    <row r="472" spans="1:6" hidden="1" x14ac:dyDescent="0.45">
      <c r="A472" t="s">
        <v>0</v>
      </c>
      <c r="B472" t="s">
        <v>0</v>
      </c>
      <c r="C472" t="s">
        <v>1</v>
      </c>
      <c r="D472" t="s">
        <v>8</v>
      </c>
      <c r="E472" t="s">
        <v>560</v>
      </c>
      <c r="F472" t="s">
        <v>561</v>
      </c>
    </row>
    <row r="473" spans="1:6" hidden="1" x14ac:dyDescent="0.45">
      <c r="A473" t="s">
        <v>0</v>
      </c>
      <c r="B473" t="s">
        <v>0</v>
      </c>
      <c r="C473" t="s">
        <v>11</v>
      </c>
      <c r="D473" t="s">
        <v>2</v>
      </c>
      <c r="E473" t="s">
        <v>562</v>
      </c>
      <c r="F473" t="s">
        <v>563</v>
      </c>
    </row>
    <row r="474" spans="1:6" hidden="1" x14ac:dyDescent="0.45">
      <c r="A474" t="s">
        <v>0</v>
      </c>
      <c r="B474" t="s">
        <v>0</v>
      </c>
      <c r="C474" t="s">
        <v>11</v>
      </c>
      <c r="D474" t="s">
        <v>5</v>
      </c>
      <c r="E474" t="s">
        <v>241</v>
      </c>
      <c r="F474" t="s">
        <v>564</v>
      </c>
    </row>
    <row r="475" spans="1:6" hidden="1" x14ac:dyDescent="0.45">
      <c r="A475" t="s">
        <v>0</v>
      </c>
      <c r="B475" t="s">
        <v>0</v>
      </c>
      <c r="C475" t="s">
        <v>11</v>
      </c>
      <c r="D475" t="s">
        <v>8</v>
      </c>
      <c r="E475" t="s">
        <v>56</v>
      </c>
      <c r="F475" t="s">
        <v>565</v>
      </c>
    </row>
    <row r="476" spans="1:6" hidden="1" x14ac:dyDescent="0.45">
      <c r="A476" t="s">
        <v>0</v>
      </c>
      <c r="B476" t="s">
        <v>0</v>
      </c>
      <c r="C476" t="s">
        <v>18</v>
      </c>
      <c r="D476" t="s">
        <v>2</v>
      </c>
      <c r="E476" t="s">
        <v>407</v>
      </c>
      <c r="F476" t="s">
        <v>566</v>
      </c>
    </row>
    <row r="477" spans="1:6" hidden="1" x14ac:dyDescent="0.45">
      <c r="A477" t="s">
        <v>0</v>
      </c>
      <c r="B477" t="s">
        <v>0</v>
      </c>
      <c r="C477" t="s">
        <v>18</v>
      </c>
      <c r="D477" t="s">
        <v>5</v>
      </c>
      <c r="E477" t="s">
        <v>327</v>
      </c>
      <c r="F477" t="s">
        <v>567</v>
      </c>
    </row>
    <row r="478" spans="1:6" hidden="1" x14ac:dyDescent="0.45">
      <c r="A478" t="s">
        <v>0</v>
      </c>
      <c r="B478" t="s">
        <v>0</v>
      </c>
      <c r="C478" t="s">
        <v>18</v>
      </c>
      <c r="D478" t="s">
        <v>8</v>
      </c>
      <c r="E478" t="s">
        <v>128</v>
      </c>
      <c r="F478" t="s">
        <v>568</v>
      </c>
    </row>
    <row r="479" spans="1:6" hidden="1" x14ac:dyDescent="0.45">
      <c r="A479" t="s">
        <v>25</v>
      </c>
      <c r="B479" t="s">
        <v>25</v>
      </c>
      <c r="C479" t="s">
        <v>1</v>
      </c>
      <c r="D479" t="s">
        <v>2</v>
      </c>
      <c r="E479" t="s">
        <v>569</v>
      </c>
      <c r="F479" t="s">
        <v>570</v>
      </c>
    </row>
    <row r="480" spans="1:6" hidden="1" x14ac:dyDescent="0.45">
      <c r="A480" t="s">
        <v>25</v>
      </c>
      <c r="B480" t="s">
        <v>25</v>
      </c>
      <c r="C480" t="s">
        <v>1</v>
      </c>
      <c r="D480" t="s">
        <v>5</v>
      </c>
      <c r="E480" t="s">
        <v>571</v>
      </c>
      <c r="F480" t="s">
        <v>572</v>
      </c>
    </row>
    <row r="481" spans="1:6" hidden="1" x14ac:dyDescent="0.45">
      <c r="A481" t="s">
        <v>25</v>
      </c>
      <c r="B481" t="s">
        <v>25</v>
      </c>
      <c r="C481" t="s">
        <v>1</v>
      </c>
      <c r="D481" t="s">
        <v>8</v>
      </c>
      <c r="E481" t="s">
        <v>571</v>
      </c>
      <c r="F481" t="s">
        <v>573</v>
      </c>
    </row>
    <row r="482" spans="1:6" hidden="1" x14ac:dyDescent="0.45">
      <c r="A482" t="s">
        <v>25</v>
      </c>
      <c r="B482" t="s">
        <v>25</v>
      </c>
      <c r="C482" t="s">
        <v>11</v>
      </c>
      <c r="D482" t="s">
        <v>2</v>
      </c>
      <c r="E482" t="s">
        <v>574</v>
      </c>
      <c r="F482" t="s">
        <v>575</v>
      </c>
    </row>
    <row r="483" spans="1:6" hidden="1" x14ac:dyDescent="0.45">
      <c r="A483" t="s">
        <v>25</v>
      </c>
      <c r="B483" t="s">
        <v>25</v>
      </c>
      <c r="C483" t="s">
        <v>11</v>
      </c>
      <c r="D483" t="s">
        <v>5</v>
      </c>
      <c r="E483" t="s">
        <v>23</v>
      </c>
      <c r="F483" t="s">
        <v>576</v>
      </c>
    </row>
    <row r="484" spans="1:6" hidden="1" x14ac:dyDescent="0.45">
      <c r="A484" t="s">
        <v>25</v>
      </c>
      <c r="B484" t="s">
        <v>25</v>
      </c>
      <c r="C484" t="s">
        <v>11</v>
      </c>
      <c r="D484" t="s">
        <v>8</v>
      </c>
      <c r="E484" t="s">
        <v>106</v>
      </c>
      <c r="F484" t="s">
        <v>577</v>
      </c>
    </row>
    <row r="485" spans="1:6" hidden="1" x14ac:dyDescent="0.45">
      <c r="A485" t="s">
        <v>25</v>
      </c>
      <c r="B485" t="s">
        <v>25</v>
      </c>
      <c r="C485" t="s">
        <v>18</v>
      </c>
      <c r="D485" t="s">
        <v>2</v>
      </c>
      <c r="E485" t="s">
        <v>578</v>
      </c>
      <c r="F485" t="s">
        <v>579</v>
      </c>
    </row>
    <row r="486" spans="1:6" hidden="1" x14ac:dyDescent="0.45">
      <c r="A486" t="s">
        <v>25</v>
      </c>
      <c r="B486" t="s">
        <v>25</v>
      </c>
      <c r="C486" t="s">
        <v>18</v>
      </c>
      <c r="D486" t="s">
        <v>5</v>
      </c>
      <c r="E486" t="s">
        <v>580</v>
      </c>
      <c r="F486" t="s">
        <v>581</v>
      </c>
    </row>
    <row r="487" spans="1:6" hidden="1" x14ac:dyDescent="0.45">
      <c r="A487" t="s">
        <v>25</v>
      </c>
      <c r="B487" t="s">
        <v>25</v>
      </c>
      <c r="C487" t="s">
        <v>18</v>
      </c>
      <c r="D487" t="s">
        <v>8</v>
      </c>
      <c r="E487" t="s">
        <v>28</v>
      </c>
      <c r="F487" t="s">
        <v>582</v>
      </c>
    </row>
    <row r="488" spans="1:6" hidden="1" x14ac:dyDescent="0.45">
      <c r="A488" t="s">
        <v>25</v>
      </c>
      <c r="B488" t="s">
        <v>0</v>
      </c>
      <c r="C488" t="s">
        <v>1</v>
      </c>
      <c r="D488" t="s">
        <v>2</v>
      </c>
      <c r="E488" t="s">
        <v>583</v>
      </c>
      <c r="F488" t="s">
        <v>104</v>
      </c>
    </row>
    <row r="489" spans="1:6" hidden="1" x14ac:dyDescent="0.45">
      <c r="A489" t="s">
        <v>25</v>
      </c>
      <c r="B489" t="s">
        <v>0</v>
      </c>
      <c r="C489" t="s">
        <v>1</v>
      </c>
      <c r="D489" t="s">
        <v>5</v>
      </c>
      <c r="E489" t="s">
        <v>584</v>
      </c>
      <c r="F489" t="s">
        <v>585</v>
      </c>
    </row>
    <row r="490" spans="1:6" hidden="1" x14ac:dyDescent="0.45">
      <c r="A490" t="s">
        <v>25</v>
      </c>
      <c r="B490" t="s">
        <v>0</v>
      </c>
      <c r="C490" t="s">
        <v>1</v>
      </c>
      <c r="D490" t="s">
        <v>8</v>
      </c>
      <c r="E490" t="s">
        <v>558</v>
      </c>
      <c r="F490" t="s">
        <v>586</v>
      </c>
    </row>
    <row r="491" spans="1:6" hidden="1" x14ac:dyDescent="0.45">
      <c r="A491" t="s">
        <v>25</v>
      </c>
      <c r="B491" t="s">
        <v>0</v>
      </c>
      <c r="C491" t="s">
        <v>11</v>
      </c>
      <c r="D491" t="s">
        <v>2</v>
      </c>
      <c r="E491" t="s">
        <v>178</v>
      </c>
      <c r="F491" t="s">
        <v>587</v>
      </c>
    </row>
    <row r="492" spans="1:6" hidden="1" x14ac:dyDescent="0.45">
      <c r="A492" t="s">
        <v>25</v>
      </c>
      <c r="B492" t="s">
        <v>0</v>
      </c>
      <c r="C492" t="s">
        <v>11</v>
      </c>
      <c r="D492" t="s">
        <v>5</v>
      </c>
      <c r="E492" t="s">
        <v>207</v>
      </c>
      <c r="F492" t="s">
        <v>588</v>
      </c>
    </row>
    <row r="493" spans="1:6" hidden="1" x14ac:dyDescent="0.45">
      <c r="A493" t="s">
        <v>25</v>
      </c>
      <c r="B493" t="s">
        <v>0</v>
      </c>
      <c r="C493" t="s">
        <v>11</v>
      </c>
      <c r="D493" t="s">
        <v>8</v>
      </c>
      <c r="E493" t="s">
        <v>164</v>
      </c>
      <c r="F493" t="s">
        <v>589</v>
      </c>
    </row>
    <row r="494" spans="1:6" hidden="1" x14ac:dyDescent="0.45">
      <c r="A494" t="s">
        <v>25</v>
      </c>
      <c r="B494" t="s">
        <v>0</v>
      </c>
      <c r="C494" t="s">
        <v>18</v>
      </c>
      <c r="D494" t="s">
        <v>2</v>
      </c>
      <c r="E494" t="s">
        <v>590</v>
      </c>
      <c r="F494" t="s">
        <v>591</v>
      </c>
    </row>
    <row r="495" spans="1:6" hidden="1" x14ac:dyDescent="0.45">
      <c r="A495" t="s">
        <v>25</v>
      </c>
      <c r="B495" t="s">
        <v>0</v>
      </c>
      <c r="C495" t="s">
        <v>18</v>
      </c>
      <c r="D495" t="s">
        <v>5</v>
      </c>
      <c r="E495" t="s">
        <v>126</v>
      </c>
      <c r="F495" t="s">
        <v>592</v>
      </c>
    </row>
    <row r="496" spans="1:6" hidden="1" x14ac:dyDescent="0.45">
      <c r="A496" t="s">
        <v>25</v>
      </c>
      <c r="B496" t="s">
        <v>0</v>
      </c>
      <c r="C496" t="s">
        <v>18</v>
      </c>
      <c r="D496" t="s">
        <v>8</v>
      </c>
      <c r="E496" t="s">
        <v>239</v>
      </c>
      <c r="F496" t="s">
        <v>593</v>
      </c>
    </row>
    <row r="497" spans="1:6" x14ac:dyDescent="0.45">
      <c r="A497" t="s">
        <v>0</v>
      </c>
      <c r="B497" t="s">
        <v>25</v>
      </c>
      <c r="C497" t="s">
        <v>1</v>
      </c>
      <c r="D497" t="s">
        <v>2</v>
      </c>
      <c r="E497">
        <v>24.916944999999998</v>
      </c>
      <c r="F497">
        <v>82.07799</v>
      </c>
    </row>
    <row r="498" spans="1:6" x14ac:dyDescent="0.45">
      <c r="A498" t="s">
        <v>0</v>
      </c>
      <c r="B498" t="s">
        <v>25</v>
      </c>
      <c r="C498" t="s">
        <v>1</v>
      </c>
      <c r="D498" t="s">
        <v>5</v>
      </c>
      <c r="E498">
        <v>27.722773</v>
      </c>
      <c r="F498">
        <v>87.730819999999994</v>
      </c>
    </row>
    <row r="499" spans="1:6" x14ac:dyDescent="0.45">
      <c r="A499" t="s">
        <v>0</v>
      </c>
      <c r="B499" t="s">
        <v>25</v>
      </c>
      <c r="C499" t="s">
        <v>1</v>
      </c>
      <c r="D499" t="s">
        <v>8</v>
      </c>
      <c r="E499">
        <v>15.841583999999999</v>
      </c>
      <c r="F499">
        <v>75.245279999999994</v>
      </c>
    </row>
    <row r="500" spans="1:6" x14ac:dyDescent="0.45">
      <c r="A500" t="s">
        <v>0</v>
      </c>
      <c r="B500" t="s">
        <v>25</v>
      </c>
      <c r="C500" t="s">
        <v>11</v>
      </c>
      <c r="D500" t="s">
        <v>2</v>
      </c>
      <c r="E500">
        <v>24</v>
      </c>
      <c r="F500">
        <v>81.704220000000007</v>
      </c>
    </row>
    <row r="501" spans="1:6" x14ac:dyDescent="0.45">
      <c r="A501" t="s">
        <v>0</v>
      </c>
      <c r="B501" t="s">
        <v>25</v>
      </c>
      <c r="C501" t="s">
        <v>11</v>
      </c>
      <c r="D501" t="s">
        <v>5</v>
      </c>
      <c r="E501">
        <v>30.000001999999999</v>
      </c>
      <c r="F501">
        <v>85.992369999999994</v>
      </c>
    </row>
    <row r="502" spans="1:6" x14ac:dyDescent="0.45">
      <c r="A502" t="s">
        <v>0</v>
      </c>
      <c r="B502" t="s">
        <v>25</v>
      </c>
      <c r="C502" t="s">
        <v>11</v>
      </c>
      <c r="D502" t="s">
        <v>8</v>
      </c>
      <c r="E502">
        <v>34</v>
      </c>
      <c r="F502">
        <v>77.550700000000006</v>
      </c>
    </row>
    <row r="503" spans="1:6" x14ac:dyDescent="0.45">
      <c r="A503" t="s">
        <v>0</v>
      </c>
      <c r="B503" t="s">
        <v>25</v>
      </c>
      <c r="C503" t="s">
        <v>18</v>
      </c>
      <c r="D503" t="s">
        <v>2</v>
      </c>
      <c r="E503">
        <v>24.333334000000001</v>
      </c>
      <c r="F503">
        <v>60.34037</v>
      </c>
    </row>
    <row r="504" spans="1:6" x14ac:dyDescent="0.45">
      <c r="A504" t="s">
        <v>0</v>
      </c>
      <c r="B504" t="s">
        <v>25</v>
      </c>
      <c r="C504" t="s">
        <v>18</v>
      </c>
      <c r="D504" t="s">
        <v>5</v>
      </c>
      <c r="E504">
        <v>18</v>
      </c>
      <c r="F504">
        <v>79.917755</v>
      </c>
    </row>
    <row r="505" spans="1:6" x14ac:dyDescent="0.45">
      <c r="A505" t="s">
        <v>0</v>
      </c>
      <c r="B505" t="s">
        <v>25</v>
      </c>
      <c r="C505" t="s">
        <v>18</v>
      </c>
      <c r="D505" t="s">
        <v>8</v>
      </c>
      <c r="E505">
        <v>22.5</v>
      </c>
      <c r="F505">
        <v>84.569305</v>
      </c>
    </row>
    <row r="506" spans="1:6" hidden="1" x14ac:dyDescent="0.45">
      <c r="A506" t="s">
        <v>0</v>
      </c>
      <c r="B506" t="s">
        <v>0</v>
      </c>
      <c r="C506" t="s">
        <v>1</v>
      </c>
      <c r="D506" t="s">
        <v>2</v>
      </c>
      <c r="E506" t="s">
        <v>594</v>
      </c>
      <c r="F506" t="s">
        <v>595</v>
      </c>
    </row>
    <row r="507" spans="1:6" hidden="1" x14ac:dyDescent="0.45">
      <c r="A507" t="s">
        <v>0</v>
      </c>
      <c r="B507" t="s">
        <v>0</v>
      </c>
      <c r="C507" t="s">
        <v>1</v>
      </c>
      <c r="D507" t="s">
        <v>5</v>
      </c>
      <c r="E507" t="s">
        <v>78</v>
      </c>
      <c r="F507" t="s">
        <v>596</v>
      </c>
    </row>
    <row r="508" spans="1:6" hidden="1" x14ac:dyDescent="0.45">
      <c r="A508" t="s">
        <v>0</v>
      </c>
      <c r="B508" t="s">
        <v>0</v>
      </c>
      <c r="C508" t="s">
        <v>1</v>
      </c>
      <c r="D508" t="s">
        <v>8</v>
      </c>
      <c r="E508" t="s">
        <v>9</v>
      </c>
      <c r="F508" t="s">
        <v>144</v>
      </c>
    </row>
    <row r="509" spans="1:6" hidden="1" x14ac:dyDescent="0.45">
      <c r="A509" t="s">
        <v>0</v>
      </c>
      <c r="B509" t="s">
        <v>0</v>
      </c>
      <c r="C509" t="s">
        <v>11</v>
      </c>
      <c r="D509" t="s">
        <v>2</v>
      </c>
      <c r="E509" t="s">
        <v>597</v>
      </c>
      <c r="F509" t="s">
        <v>598</v>
      </c>
    </row>
    <row r="510" spans="1:6" hidden="1" x14ac:dyDescent="0.45">
      <c r="A510" t="s">
        <v>0</v>
      </c>
      <c r="B510" t="s">
        <v>0</v>
      </c>
      <c r="C510" t="s">
        <v>11</v>
      </c>
      <c r="D510" t="s">
        <v>5</v>
      </c>
      <c r="E510" t="s">
        <v>366</v>
      </c>
      <c r="F510" t="s">
        <v>599</v>
      </c>
    </row>
    <row r="511" spans="1:6" hidden="1" x14ac:dyDescent="0.45">
      <c r="A511" t="s">
        <v>0</v>
      </c>
      <c r="B511" t="s">
        <v>0</v>
      </c>
      <c r="C511" t="s">
        <v>11</v>
      </c>
      <c r="D511" t="s">
        <v>8</v>
      </c>
      <c r="E511" t="s">
        <v>157</v>
      </c>
      <c r="F511" t="s">
        <v>600</v>
      </c>
    </row>
    <row r="512" spans="1:6" hidden="1" x14ac:dyDescent="0.45">
      <c r="A512" t="s">
        <v>0</v>
      </c>
      <c r="B512" t="s">
        <v>0</v>
      </c>
      <c r="C512" t="s">
        <v>18</v>
      </c>
      <c r="D512" t="s">
        <v>2</v>
      </c>
      <c r="E512" t="s">
        <v>69</v>
      </c>
      <c r="F512" t="s">
        <v>601</v>
      </c>
    </row>
    <row r="513" spans="1:6" hidden="1" x14ac:dyDescent="0.45">
      <c r="A513" t="s">
        <v>0</v>
      </c>
      <c r="B513" t="s">
        <v>0</v>
      </c>
      <c r="C513" t="s">
        <v>18</v>
      </c>
      <c r="D513" t="s">
        <v>5</v>
      </c>
      <c r="E513" t="s">
        <v>316</v>
      </c>
      <c r="F513" t="s">
        <v>602</v>
      </c>
    </row>
    <row r="514" spans="1:6" hidden="1" x14ac:dyDescent="0.45">
      <c r="A514" t="s">
        <v>0</v>
      </c>
      <c r="B514" t="s">
        <v>0</v>
      </c>
      <c r="C514" t="s">
        <v>18</v>
      </c>
      <c r="D514" t="s">
        <v>8</v>
      </c>
      <c r="E514" t="s">
        <v>603</v>
      </c>
      <c r="F514" t="s">
        <v>604</v>
      </c>
    </row>
    <row r="515" spans="1:6" x14ac:dyDescent="0.45">
      <c r="A515" t="s">
        <v>0</v>
      </c>
      <c r="B515" t="s">
        <v>25</v>
      </c>
      <c r="C515" t="s">
        <v>1</v>
      </c>
      <c r="D515" t="s">
        <v>2</v>
      </c>
      <c r="E515">
        <v>46.843853000000003</v>
      </c>
      <c r="F515">
        <v>95.066665999999998</v>
      </c>
    </row>
    <row r="516" spans="1:6" x14ac:dyDescent="0.45">
      <c r="A516" t="s">
        <v>0</v>
      </c>
      <c r="B516" t="s">
        <v>25</v>
      </c>
      <c r="C516" t="s">
        <v>1</v>
      </c>
      <c r="D516" t="s">
        <v>5</v>
      </c>
      <c r="E516">
        <v>91.089110000000005</v>
      </c>
      <c r="F516">
        <v>96.198740000000001</v>
      </c>
    </row>
    <row r="517" spans="1:6" x14ac:dyDescent="0.45">
      <c r="A517" t="s">
        <v>0</v>
      </c>
      <c r="B517" t="s">
        <v>25</v>
      </c>
      <c r="C517" t="s">
        <v>1</v>
      </c>
      <c r="D517" t="s">
        <v>8</v>
      </c>
      <c r="E517">
        <v>100</v>
      </c>
      <c r="F517">
        <v>97.670439999999999</v>
      </c>
    </row>
    <row r="518" spans="1:6" x14ac:dyDescent="0.45">
      <c r="A518" t="s">
        <v>0</v>
      </c>
      <c r="B518" t="s">
        <v>25</v>
      </c>
      <c r="C518" t="s">
        <v>11</v>
      </c>
      <c r="D518" t="s">
        <v>2</v>
      </c>
      <c r="E518">
        <v>72.333336000000003</v>
      </c>
      <c r="F518">
        <v>91.437889999999996</v>
      </c>
    </row>
    <row r="519" spans="1:6" x14ac:dyDescent="0.45">
      <c r="A519" t="s">
        <v>0</v>
      </c>
      <c r="B519" t="s">
        <v>25</v>
      </c>
      <c r="C519" t="s">
        <v>11</v>
      </c>
      <c r="D519" t="s">
        <v>5</v>
      </c>
      <c r="E519">
        <v>27.000001999999999</v>
      </c>
      <c r="F519">
        <v>81.231979999999993</v>
      </c>
    </row>
    <row r="520" spans="1:6" x14ac:dyDescent="0.45">
      <c r="A520" t="s">
        <v>0</v>
      </c>
      <c r="B520" t="s">
        <v>25</v>
      </c>
      <c r="C520" t="s">
        <v>11</v>
      </c>
      <c r="D520" t="s">
        <v>8</v>
      </c>
      <c r="E520">
        <v>73</v>
      </c>
      <c r="F520">
        <v>95.09881</v>
      </c>
    </row>
    <row r="521" spans="1:6" x14ac:dyDescent="0.45">
      <c r="A521" t="s">
        <v>0</v>
      </c>
      <c r="B521" t="s">
        <v>25</v>
      </c>
      <c r="C521" t="s">
        <v>18</v>
      </c>
      <c r="D521" t="s">
        <v>2</v>
      </c>
      <c r="E521">
        <v>56.333331999999999</v>
      </c>
      <c r="F521">
        <v>91.359449999999995</v>
      </c>
    </row>
    <row r="522" spans="1:6" x14ac:dyDescent="0.45">
      <c r="A522" t="s">
        <v>0</v>
      </c>
      <c r="B522" t="s">
        <v>25</v>
      </c>
      <c r="C522" t="s">
        <v>18</v>
      </c>
      <c r="D522" t="s">
        <v>5</v>
      </c>
      <c r="E522">
        <v>15.000000999999999</v>
      </c>
      <c r="F522">
        <v>72.515190000000004</v>
      </c>
    </row>
    <row r="523" spans="1:6" x14ac:dyDescent="0.45">
      <c r="A523" t="s">
        <v>0</v>
      </c>
      <c r="B523" t="s">
        <v>25</v>
      </c>
      <c r="C523" t="s">
        <v>18</v>
      </c>
      <c r="D523" t="s">
        <v>8</v>
      </c>
      <c r="E523">
        <v>81.5</v>
      </c>
      <c r="F523">
        <v>93.133859999999999</v>
      </c>
    </row>
    <row r="524" spans="1:6" hidden="1" x14ac:dyDescent="0.45">
      <c r="A524" t="s">
        <v>25</v>
      </c>
      <c r="B524" t="s">
        <v>25</v>
      </c>
      <c r="C524" t="s">
        <v>1</v>
      </c>
      <c r="D524" t="s">
        <v>2</v>
      </c>
      <c r="E524" t="s">
        <v>605</v>
      </c>
      <c r="F524" t="s">
        <v>474</v>
      </c>
    </row>
    <row r="525" spans="1:6" hidden="1" x14ac:dyDescent="0.45">
      <c r="A525" t="s">
        <v>25</v>
      </c>
      <c r="B525" t="s">
        <v>25</v>
      </c>
      <c r="C525" t="s">
        <v>1</v>
      </c>
      <c r="D525" t="s">
        <v>5</v>
      </c>
      <c r="E525" t="s">
        <v>9</v>
      </c>
      <c r="F525" t="s">
        <v>103</v>
      </c>
    </row>
    <row r="526" spans="1:6" hidden="1" x14ac:dyDescent="0.45">
      <c r="A526" t="s">
        <v>25</v>
      </c>
      <c r="B526" t="s">
        <v>25</v>
      </c>
      <c r="C526" t="s">
        <v>1</v>
      </c>
      <c r="D526" t="s">
        <v>8</v>
      </c>
      <c r="E526" t="s">
        <v>606</v>
      </c>
      <c r="F526" t="s">
        <v>596</v>
      </c>
    </row>
    <row r="527" spans="1:6" hidden="1" x14ac:dyDescent="0.45">
      <c r="A527" t="s">
        <v>25</v>
      </c>
      <c r="B527" t="s">
        <v>25</v>
      </c>
      <c r="C527" t="s">
        <v>11</v>
      </c>
      <c r="D527" t="s">
        <v>2</v>
      </c>
      <c r="E527" t="s">
        <v>235</v>
      </c>
      <c r="F527" t="s">
        <v>607</v>
      </c>
    </row>
    <row r="528" spans="1:6" hidden="1" x14ac:dyDescent="0.45">
      <c r="A528" t="s">
        <v>25</v>
      </c>
      <c r="B528" t="s">
        <v>25</v>
      </c>
      <c r="C528" t="s">
        <v>11</v>
      </c>
      <c r="D528" t="s">
        <v>5</v>
      </c>
      <c r="E528" t="s">
        <v>542</v>
      </c>
      <c r="F528" t="s">
        <v>608</v>
      </c>
    </row>
    <row r="529" spans="1:6" hidden="1" x14ac:dyDescent="0.45">
      <c r="A529" t="s">
        <v>25</v>
      </c>
      <c r="B529" t="s">
        <v>25</v>
      </c>
      <c r="C529" t="s">
        <v>11</v>
      </c>
      <c r="D529" t="s">
        <v>8</v>
      </c>
      <c r="E529" t="s">
        <v>134</v>
      </c>
      <c r="F529" t="s">
        <v>609</v>
      </c>
    </row>
    <row r="530" spans="1:6" hidden="1" x14ac:dyDescent="0.45">
      <c r="A530" t="s">
        <v>25</v>
      </c>
      <c r="B530" t="s">
        <v>25</v>
      </c>
      <c r="C530" t="s">
        <v>18</v>
      </c>
      <c r="D530" t="s">
        <v>2</v>
      </c>
      <c r="E530" t="s">
        <v>610</v>
      </c>
      <c r="F530" t="s">
        <v>611</v>
      </c>
    </row>
    <row r="531" spans="1:6" hidden="1" x14ac:dyDescent="0.45">
      <c r="A531" t="s">
        <v>25</v>
      </c>
      <c r="B531" t="s">
        <v>25</v>
      </c>
      <c r="C531" t="s">
        <v>18</v>
      </c>
      <c r="D531" t="s">
        <v>5</v>
      </c>
      <c r="E531" t="s">
        <v>53</v>
      </c>
      <c r="F531" t="s">
        <v>612</v>
      </c>
    </row>
    <row r="532" spans="1:6" hidden="1" x14ac:dyDescent="0.45">
      <c r="A532" t="s">
        <v>25</v>
      </c>
      <c r="B532" t="s">
        <v>25</v>
      </c>
      <c r="C532" t="s">
        <v>18</v>
      </c>
      <c r="D532" t="s">
        <v>8</v>
      </c>
      <c r="E532" t="s">
        <v>542</v>
      </c>
      <c r="F532" t="s">
        <v>613</v>
      </c>
    </row>
    <row r="533" spans="1:6" hidden="1" x14ac:dyDescent="0.45">
      <c r="A533" t="s">
        <v>25</v>
      </c>
      <c r="B533" t="s">
        <v>0</v>
      </c>
      <c r="C533" t="s">
        <v>1</v>
      </c>
      <c r="D533" t="s">
        <v>2</v>
      </c>
      <c r="E533" t="s">
        <v>9</v>
      </c>
      <c r="F533" t="s">
        <v>614</v>
      </c>
    </row>
    <row r="534" spans="1:6" hidden="1" x14ac:dyDescent="0.45">
      <c r="A534" t="s">
        <v>25</v>
      </c>
      <c r="B534" t="s">
        <v>0</v>
      </c>
      <c r="C534" t="s">
        <v>1</v>
      </c>
      <c r="D534" t="s">
        <v>5</v>
      </c>
      <c r="E534" t="s">
        <v>231</v>
      </c>
      <c r="F534" t="s">
        <v>615</v>
      </c>
    </row>
    <row r="535" spans="1:6" hidden="1" x14ac:dyDescent="0.45">
      <c r="A535" t="s">
        <v>25</v>
      </c>
      <c r="B535" t="s">
        <v>0</v>
      </c>
      <c r="C535" t="s">
        <v>1</v>
      </c>
      <c r="D535" t="s">
        <v>8</v>
      </c>
      <c r="E535" t="s">
        <v>246</v>
      </c>
      <c r="F535" t="s">
        <v>616</v>
      </c>
    </row>
    <row r="536" spans="1:6" hidden="1" x14ac:dyDescent="0.45">
      <c r="A536" t="s">
        <v>25</v>
      </c>
      <c r="B536" t="s">
        <v>0</v>
      </c>
      <c r="C536" t="s">
        <v>11</v>
      </c>
      <c r="D536" t="s">
        <v>2</v>
      </c>
      <c r="E536" t="s">
        <v>617</v>
      </c>
      <c r="F536" t="s">
        <v>618</v>
      </c>
    </row>
    <row r="537" spans="1:6" hidden="1" x14ac:dyDescent="0.45">
      <c r="A537" t="s">
        <v>25</v>
      </c>
      <c r="B537" t="s">
        <v>0</v>
      </c>
      <c r="C537" t="s">
        <v>11</v>
      </c>
      <c r="D537" t="s">
        <v>5</v>
      </c>
      <c r="E537" t="s">
        <v>405</v>
      </c>
      <c r="F537" t="s">
        <v>619</v>
      </c>
    </row>
    <row r="538" spans="1:6" hidden="1" x14ac:dyDescent="0.45">
      <c r="A538" t="s">
        <v>25</v>
      </c>
      <c r="B538" t="s">
        <v>0</v>
      </c>
      <c r="C538" t="s">
        <v>11</v>
      </c>
      <c r="D538" t="s">
        <v>8</v>
      </c>
      <c r="E538" t="s">
        <v>620</v>
      </c>
      <c r="F538" t="s">
        <v>621</v>
      </c>
    </row>
    <row r="539" spans="1:6" hidden="1" x14ac:dyDescent="0.45">
      <c r="A539" t="s">
        <v>25</v>
      </c>
      <c r="B539" t="s">
        <v>0</v>
      </c>
      <c r="C539" t="s">
        <v>18</v>
      </c>
      <c r="D539" t="s">
        <v>2</v>
      </c>
      <c r="E539" t="s">
        <v>219</v>
      </c>
      <c r="F539" t="s">
        <v>622</v>
      </c>
    </row>
    <row r="540" spans="1:6" hidden="1" x14ac:dyDescent="0.45">
      <c r="A540" t="s">
        <v>25</v>
      </c>
      <c r="B540" t="s">
        <v>0</v>
      </c>
      <c r="C540" t="s">
        <v>18</v>
      </c>
      <c r="D540" t="s">
        <v>5</v>
      </c>
      <c r="E540" t="s">
        <v>58</v>
      </c>
      <c r="F540" t="s">
        <v>623</v>
      </c>
    </row>
    <row r="541" spans="1:6" hidden="1" x14ac:dyDescent="0.45">
      <c r="A541" t="s">
        <v>25</v>
      </c>
      <c r="B541" t="s">
        <v>0</v>
      </c>
      <c r="C541" t="s">
        <v>18</v>
      </c>
      <c r="D541" t="s">
        <v>8</v>
      </c>
      <c r="E541" t="s">
        <v>128</v>
      </c>
      <c r="F541" t="s">
        <v>624</v>
      </c>
    </row>
    <row r="542" spans="1:6" hidden="1" x14ac:dyDescent="0.45">
      <c r="A542" t="s">
        <v>0</v>
      </c>
      <c r="B542" t="s">
        <v>0</v>
      </c>
      <c r="C542" t="s">
        <v>1</v>
      </c>
      <c r="D542" t="s">
        <v>2</v>
      </c>
      <c r="E542" t="s">
        <v>83</v>
      </c>
      <c r="F542" t="s">
        <v>346</v>
      </c>
    </row>
    <row r="543" spans="1:6" hidden="1" x14ac:dyDescent="0.45">
      <c r="A543" t="s">
        <v>0</v>
      </c>
      <c r="B543" t="s">
        <v>0</v>
      </c>
      <c r="C543" t="s">
        <v>1</v>
      </c>
      <c r="D543" t="s">
        <v>5</v>
      </c>
      <c r="E543" t="s">
        <v>347</v>
      </c>
      <c r="F543" t="s">
        <v>625</v>
      </c>
    </row>
    <row r="544" spans="1:6" hidden="1" x14ac:dyDescent="0.45">
      <c r="A544" t="s">
        <v>0</v>
      </c>
      <c r="B544" t="s">
        <v>0</v>
      </c>
      <c r="C544" t="s">
        <v>1</v>
      </c>
      <c r="D544" t="s">
        <v>8</v>
      </c>
      <c r="E544" t="s">
        <v>626</v>
      </c>
      <c r="F544" t="s">
        <v>627</v>
      </c>
    </row>
    <row r="545" spans="1:6" hidden="1" x14ac:dyDescent="0.45">
      <c r="A545" t="s">
        <v>0</v>
      </c>
      <c r="B545" t="s">
        <v>0</v>
      </c>
      <c r="C545" t="s">
        <v>11</v>
      </c>
      <c r="D545" t="s">
        <v>2</v>
      </c>
      <c r="E545" t="s">
        <v>628</v>
      </c>
      <c r="F545" t="s">
        <v>629</v>
      </c>
    </row>
    <row r="546" spans="1:6" hidden="1" x14ac:dyDescent="0.45">
      <c r="A546" t="s">
        <v>0</v>
      </c>
      <c r="B546" t="s">
        <v>0</v>
      </c>
      <c r="C546" t="s">
        <v>11</v>
      </c>
      <c r="D546" t="s">
        <v>5</v>
      </c>
      <c r="E546" t="s">
        <v>79</v>
      </c>
      <c r="F546" t="s">
        <v>630</v>
      </c>
    </row>
    <row r="547" spans="1:6" hidden="1" x14ac:dyDescent="0.45">
      <c r="A547" t="s">
        <v>0</v>
      </c>
      <c r="B547" t="s">
        <v>0</v>
      </c>
      <c r="C547" t="s">
        <v>11</v>
      </c>
      <c r="D547" t="s">
        <v>8</v>
      </c>
      <c r="E547" t="s">
        <v>265</v>
      </c>
      <c r="F547" t="s">
        <v>631</v>
      </c>
    </row>
    <row r="548" spans="1:6" hidden="1" x14ac:dyDescent="0.45">
      <c r="A548" t="s">
        <v>0</v>
      </c>
      <c r="B548" t="s">
        <v>0</v>
      </c>
      <c r="C548" t="s">
        <v>18</v>
      </c>
      <c r="D548" t="s">
        <v>2</v>
      </c>
      <c r="E548" t="s">
        <v>632</v>
      </c>
      <c r="F548" t="s">
        <v>633</v>
      </c>
    </row>
    <row r="549" spans="1:6" hidden="1" x14ac:dyDescent="0.45">
      <c r="A549" t="s">
        <v>0</v>
      </c>
      <c r="B549" t="s">
        <v>0</v>
      </c>
      <c r="C549" t="s">
        <v>18</v>
      </c>
      <c r="D549" t="s">
        <v>5</v>
      </c>
      <c r="E549" t="s">
        <v>265</v>
      </c>
      <c r="F549" t="s">
        <v>634</v>
      </c>
    </row>
    <row r="550" spans="1:6" hidden="1" x14ac:dyDescent="0.45">
      <c r="A550" t="s">
        <v>0</v>
      </c>
      <c r="B550" t="s">
        <v>0</v>
      </c>
      <c r="C550" t="s">
        <v>18</v>
      </c>
      <c r="D550" t="s">
        <v>8</v>
      </c>
      <c r="E550" t="s">
        <v>346</v>
      </c>
      <c r="F550" t="s">
        <v>635</v>
      </c>
    </row>
    <row r="551" spans="1:6" hidden="1" x14ac:dyDescent="0.45">
      <c r="A551" t="s">
        <v>25</v>
      </c>
      <c r="B551" t="s">
        <v>25</v>
      </c>
      <c r="C551" t="s">
        <v>1</v>
      </c>
      <c r="D551" t="s">
        <v>2</v>
      </c>
      <c r="E551" t="s">
        <v>636</v>
      </c>
      <c r="F551" t="s">
        <v>637</v>
      </c>
    </row>
    <row r="552" spans="1:6" hidden="1" x14ac:dyDescent="0.45">
      <c r="A552" t="s">
        <v>25</v>
      </c>
      <c r="B552" t="s">
        <v>25</v>
      </c>
      <c r="C552" t="s">
        <v>1</v>
      </c>
      <c r="D552" t="s">
        <v>5</v>
      </c>
      <c r="E552" t="s">
        <v>169</v>
      </c>
      <c r="F552" t="s">
        <v>362</v>
      </c>
    </row>
    <row r="553" spans="1:6" hidden="1" x14ac:dyDescent="0.45">
      <c r="A553" t="s">
        <v>25</v>
      </c>
      <c r="B553" t="s">
        <v>25</v>
      </c>
      <c r="C553" t="s">
        <v>1</v>
      </c>
      <c r="D553" t="s">
        <v>8</v>
      </c>
      <c r="E553" t="s">
        <v>9</v>
      </c>
      <c r="F553" t="s">
        <v>348</v>
      </c>
    </row>
    <row r="554" spans="1:6" hidden="1" x14ac:dyDescent="0.45">
      <c r="A554" t="s">
        <v>25</v>
      </c>
      <c r="B554" t="s">
        <v>25</v>
      </c>
      <c r="C554" t="s">
        <v>11</v>
      </c>
      <c r="D554" t="s">
        <v>2</v>
      </c>
      <c r="E554" t="s">
        <v>638</v>
      </c>
      <c r="F554" t="s">
        <v>639</v>
      </c>
    </row>
    <row r="555" spans="1:6" hidden="1" x14ac:dyDescent="0.45">
      <c r="A555" t="s">
        <v>25</v>
      </c>
      <c r="B555" t="s">
        <v>25</v>
      </c>
      <c r="C555" t="s">
        <v>11</v>
      </c>
      <c r="D555" t="s">
        <v>5</v>
      </c>
      <c r="E555" t="s">
        <v>42</v>
      </c>
      <c r="F555" t="s">
        <v>640</v>
      </c>
    </row>
    <row r="556" spans="1:6" hidden="1" x14ac:dyDescent="0.45">
      <c r="A556" t="s">
        <v>25</v>
      </c>
      <c r="B556" t="s">
        <v>25</v>
      </c>
      <c r="C556" t="s">
        <v>11</v>
      </c>
      <c r="D556" t="s">
        <v>8</v>
      </c>
      <c r="E556" t="s">
        <v>241</v>
      </c>
      <c r="F556" t="s">
        <v>641</v>
      </c>
    </row>
    <row r="557" spans="1:6" hidden="1" x14ac:dyDescent="0.45">
      <c r="A557" t="s">
        <v>25</v>
      </c>
      <c r="B557" t="s">
        <v>25</v>
      </c>
      <c r="C557" t="s">
        <v>18</v>
      </c>
      <c r="D557" t="s">
        <v>2</v>
      </c>
      <c r="E557" t="s">
        <v>642</v>
      </c>
      <c r="F557" t="s">
        <v>643</v>
      </c>
    </row>
    <row r="558" spans="1:6" hidden="1" x14ac:dyDescent="0.45">
      <c r="A558" t="s">
        <v>25</v>
      </c>
      <c r="B558" t="s">
        <v>25</v>
      </c>
      <c r="C558" t="s">
        <v>18</v>
      </c>
      <c r="D558" t="s">
        <v>5</v>
      </c>
      <c r="E558" t="s">
        <v>469</v>
      </c>
      <c r="F558" t="s">
        <v>644</v>
      </c>
    </row>
    <row r="559" spans="1:6" hidden="1" x14ac:dyDescent="0.45">
      <c r="A559" t="s">
        <v>25</v>
      </c>
      <c r="B559" t="s">
        <v>25</v>
      </c>
      <c r="C559" t="s">
        <v>18</v>
      </c>
      <c r="D559" t="s">
        <v>8</v>
      </c>
      <c r="E559" t="s">
        <v>645</v>
      </c>
      <c r="F559" t="s">
        <v>646</v>
      </c>
    </row>
    <row r="560" spans="1:6" x14ac:dyDescent="0.45">
      <c r="A560" t="s">
        <v>0</v>
      </c>
      <c r="B560" t="s">
        <v>25</v>
      </c>
      <c r="C560" t="s">
        <v>1</v>
      </c>
      <c r="D560" t="s">
        <v>2</v>
      </c>
      <c r="E560">
        <v>78.40531</v>
      </c>
      <c r="F560">
        <v>96.877979999999994</v>
      </c>
    </row>
    <row r="561" spans="1:6" x14ac:dyDescent="0.45">
      <c r="A561" t="s">
        <v>0</v>
      </c>
      <c r="B561" t="s">
        <v>25</v>
      </c>
      <c r="C561" t="s">
        <v>1</v>
      </c>
      <c r="D561" t="s">
        <v>5</v>
      </c>
      <c r="E561">
        <v>52.475250000000003</v>
      </c>
      <c r="F561">
        <v>94.533330000000007</v>
      </c>
    </row>
    <row r="562" spans="1:6" x14ac:dyDescent="0.45">
      <c r="A562" t="s">
        <v>0</v>
      </c>
      <c r="B562" t="s">
        <v>25</v>
      </c>
      <c r="C562" t="s">
        <v>1</v>
      </c>
      <c r="D562" t="s">
        <v>8</v>
      </c>
      <c r="E562">
        <v>100</v>
      </c>
      <c r="F562">
        <v>99.733339999999998</v>
      </c>
    </row>
    <row r="563" spans="1:6" x14ac:dyDescent="0.45">
      <c r="A563" t="s">
        <v>0</v>
      </c>
      <c r="B563" t="s">
        <v>25</v>
      </c>
      <c r="C563" t="s">
        <v>11</v>
      </c>
      <c r="D563" t="s">
        <v>2</v>
      </c>
      <c r="E563">
        <v>65.666669999999996</v>
      </c>
      <c r="F563">
        <v>90.867580000000004</v>
      </c>
    </row>
    <row r="564" spans="1:6" x14ac:dyDescent="0.45">
      <c r="A564" t="s">
        <v>0</v>
      </c>
      <c r="B564" t="s">
        <v>25</v>
      </c>
      <c r="C564" t="s">
        <v>11</v>
      </c>
      <c r="D564" t="s">
        <v>5</v>
      </c>
      <c r="E564">
        <v>71</v>
      </c>
      <c r="F564">
        <v>93.785669999999996</v>
      </c>
    </row>
    <row r="565" spans="1:6" x14ac:dyDescent="0.45">
      <c r="A565" t="s">
        <v>0</v>
      </c>
      <c r="B565" t="s">
        <v>25</v>
      </c>
      <c r="C565" t="s">
        <v>11</v>
      </c>
      <c r="D565" t="s">
        <v>8</v>
      </c>
      <c r="E565">
        <v>62</v>
      </c>
      <c r="F565">
        <v>91.825050000000005</v>
      </c>
    </row>
    <row r="566" spans="1:6" x14ac:dyDescent="0.45">
      <c r="A566" t="s">
        <v>0</v>
      </c>
      <c r="B566" t="s">
        <v>25</v>
      </c>
      <c r="C566" t="s">
        <v>18</v>
      </c>
      <c r="D566" t="s">
        <v>2</v>
      </c>
      <c r="E566">
        <v>39</v>
      </c>
      <c r="F566">
        <v>80.316535999999999</v>
      </c>
    </row>
    <row r="567" spans="1:6" x14ac:dyDescent="0.45">
      <c r="A567" t="s">
        <v>0</v>
      </c>
      <c r="B567" t="s">
        <v>25</v>
      </c>
      <c r="C567" t="s">
        <v>18</v>
      </c>
      <c r="D567" t="s">
        <v>5</v>
      </c>
      <c r="E567">
        <v>11.5</v>
      </c>
      <c r="F567">
        <v>77.597885000000005</v>
      </c>
    </row>
    <row r="568" spans="1:6" x14ac:dyDescent="0.45">
      <c r="A568" t="s">
        <v>0</v>
      </c>
      <c r="B568" t="s">
        <v>25</v>
      </c>
      <c r="C568" t="s">
        <v>18</v>
      </c>
      <c r="D568" t="s">
        <v>8</v>
      </c>
      <c r="E568">
        <v>23.5</v>
      </c>
      <c r="F568">
        <v>73.513329999999996</v>
      </c>
    </row>
    <row r="569" spans="1:6" hidden="1" x14ac:dyDescent="0.45">
      <c r="A569" t="s">
        <v>25</v>
      </c>
      <c r="B569" t="s">
        <v>0</v>
      </c>
      <c r="C569" t="s">
        <v>1</v>
      </c>
      <c r="D569" t="s">
        <v>2</v>
      </c>
      <c r="E569" t="s">
        <v>210</v>
      </c>
      <c r="F569" t="s">
        <v>348</v>
      </c>
    </row>
    <row r="570" spans="1:6" hidden="1" x14ac:dyDescent="0.45">
      <c r="A570" t="s">
        <v>25</v>
      </c>
      <c r="B570" t="s">
        <v>0</v>
      </c>
      <c r="C570" t="s">
        <v>1</v>
      </c>
      <c r="D570" t="s">
        <v>5</v>
      </c>
      <c r="E570" t="s">
        <v>9</v>
      </c>
      <c r="F570" t="s">
        <v>647</v>
      </c>
    </row>
    <row r="571" spans="1:6" hidden="1" x14ac:dyDescent="0.45">
      <c r="A571" t="s">
        <v>25</v>
      </c>
      <c r="B571" t="s">
        <v>0</v>
      </c>
      <c r="C571" t="s">
        <v>1</v>
      </c>
      <c r="D571" t="s">
        <v>8</v>
      </c>
      <c r="E571" t="s">
        <v>648</v>
      </c>
      <c r="F571" t="s">
        <v>649</v>
      </c>
    </row>
    <row r="572" spans="1:6" hidden="1" x14ac:dyDescent="0.45">
      <c r="A572" t="s">
        <v>25</v>
      </c>
      <c r="B572" t="s">
        <v>0</v>
      </c>
      <c r="C572" t="s">
        <v>11</v>
      </c>
      <c r="D572" t="s">
        <v>2</v>
      </c>
      <c r="E572" t="s">
        <v>9</v>
      </c>
      <c r="F572" t="s">
        <v>650</v>
      </c>
    </row>
    <row r="573" spans="1:6" hidden="1" x14ac:dyDescent="0.45">
      <c r="A573" t="s">
        <v>25</v>
      </c>
      <c r="B573" t="s">
        <v>0</v>
      </c>
      <c r="C573" t="s">
        <v>11</v>
      </c>
      <c r="D573" t="s">
        <v>5</v>
      </c>
      <c r="E573" t="s">
        <v>9</v>
      </c>
      <c r="F573" t="s">
        <v>651</v>
      </c>
    </row>
    <row r="574" spans="1:6" hidden="1" x14ac:dyDescent="0.45">
      <c r="A574" t="s">
        <v>25</v>
      </c>
      <c r="B574" t="s">
        <v>0</v>
      </c>
      <c r="C574" t="s">
        <v>11</v>
      </c>
      <c r="D574" t="s">
        <v>8</v>
      </c>
      <c r="E574" t="s">
        <v>652</v>
      </c>
      <c r="F574" t="s">
        <v>653</v>
      </c>
    </row>
    <row r="575" spans="1:6" hidden="1" x14ac:dyDescent="0.45">
      <c r="A575" t="s">
        <v>25</v>
      </c>
      <c r="B575" t="s">
        <v>0</v>
      </c>
      <c r="C575" t="s">
        <v>18</v>
      </c>
      <c r="D575" t="s">
        <v>2</v>
      </c>
      <c r="E575" t="s">
        <v>426</v>
      </c>
      <c r="F575" t="s">
        <v>654</v>
      </c>
    </row>
    <row r="576" spans="1:6" hidden="1" x14ac:dyDescent="0.45">
      <c r="A576" t="s">
        <v>25</v>
      </c>
      <c r="B576" t="s">
        <v>0</v>
      </c>
      <c r="C576" t="s">
        <v>18</v>
      </c>
      <c r="D576" t="s">
        <v>5</v>
      </c>
      <c r="E576" t="s">
        <v>222</v>
      </c>
      <c r="F576" t="s">
        <v>655</v>
      </c>
    </row>
    <row r="577" spans="1:6" hidden="1" x14ac:dyDescent="0.45">
      <c r="A577" t="s">
        <v>25</v>
      </c>
      <c r="B577" t="s">
        <v>0</v>
      </c>
      <c r="C577" t="s">
        <v>18</v>
      </c>
      <c r="D577" t="s">
        <v>8</v>
      </c>
      <c r="E577" t="s">
        <v>458</v>
      </c>
      <c r="F577" t="s">
        <v>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AF1F-EC2B-4368-B52D-431829271E02}">
  <dimension ref="B3:O147"/>
  <sheetViews>
    <sheetView topLeftCell="A25" workbookViewId="0">
      <selection activeCell="Q23" sqref="Q22:Q23"/>
    </sheetView>
  </sheetViews>
  <sheetFormatPr baseColWidth="10" defaultRowHeight="14.25" x14ac:dyDescent="0.45"/>
  <cols>
    <col min="5" max="5" width="11.19921875" bestFit="1" customWidth="1"/>
  </cols>
  <sheetData>
    <row r="3" spans="2:15" x14ac:dyDescent="0.45">
      <c r="B3" s="1" t="s">
        <v>657</v>
      </c>
      <c r="C3" s="1" t="s">
        <v>658</v>
      </c>
      <c r="D3" s="1" t="s">
        <v>659</v>
      </c>
      <c r="E3" s="1" t="s">
        <v>660</v>
      </c>
      <c r="F3" s="1" t="s">
        <v>661</v>
      </c>
      <c r="G3" s="1" t="s">
        <v>662</v>
      </c>
    </row>
    <row r="4" spans="2:15" x14ac:dyDescent="0.45">
      <c r="B4" s="2" t="s">
        <v>0</v>
      </c>
      <c r="C4" s="2" t="s">
        <v>0</v>
      </c>
      <c r="D4" s="2" t="s">
        <v>1</v>
      </c>
      <c r="E4" s="2" t="s">
        <v>2</v>
      </c>
      <c r="F4" s="2">
        <v>20.598006999999999</v>
      </c>
      <c r="G4" s="2">
        <v>80.389939999999996</v>
      </c>
    </row>
    <row r="5" spans="2:15" x14ac:dyDescent="0.45">
      <c r="B5" s="3" t="s">
        <v>0</v>
      </c>
      <c r="C5" s="3" t="s">
        <v>0</v>
      </c>
      <c r="D5" s="3" t="s">
        <v>1</v>
      </c>
      <c r="E5" s="3" t="s">
        <v>5</v>
      </c>
      <c r="F5" s="3">
        <v>51.485149999999997</v>
      </c>
      <c r="G5" s="3">
        <v>77.733329999999995</v>
      </c>
      <c r="J5" t="s">
        <v>661</v>
      </c>
      <c r="K5" t="s">
        <v>663</v>
      </c>
      <c r="L5" t="s">
        <v>664</v>
      </c>
      <c r="M5" t="s">
        <v>665</v>
      </c>
      <c r="N5" t="s">
        <v>671</v>
      </c>
    </row>
    <row r="6" spans="2:15" x14ac:dyDescent="0.45">
      <c r="B6" s="2" t="s">
        <v>0</v>
      </c>
      <c r="C6" s="2" t="s">
        <v>0</v>
      </c>
      <c r="D6" s="2" t="s">
        <v>1</v>
      </c>
      <c r="E6" s="2" t="s">
        <v>8</v>
      </c>
      <c r="F6" s="2">
        <v>100</v>
      </c>
      <c r="G6" s="2">
        <v>99.066665999999998</v>
      </c>
      <c r="K6" s="6">
        <f>AVERAGE(F4:F147)</f>
        <v>45.10044971666666</v>
      </c>
      <c r="L6" s="6">
        <f>QUARTILE(F4:F147,3)-QUARTILE(F4:F147,1)</f>
        <v>40.404900499999997</v>
      </c>
      <c r="M6">
        <f>_xlfn.VAR.P(F4:F147)</f>
        <v>615.90738314799796</v>
      </c>
      <c r="N6">
        <f>SQRT(M6)</f>
        <v>24.817481402189021</v>
      </c>
    </row>
    <row r="7" spans="2:15" x14ac:dyDescent="0.45">
      <c r="B7" s="3" t="s">
        <v>0</v>
      </c>
      <c r="C7" s="3" t="s">
        <v>0</v>
      </c>
      <c r="D7" s="3" t="s">
        <v>11</v>
      </c>
      <c r="E7" s="3" t="s">
        <v>2</v>
      </c>
      <c r="F7" s="3">
        <v>65.666669999999996</v>
      </c>
      <c r="G7" s="3">
        <v>92.056340000000006</v>
      </c>
    </row>
    <row r="8" spans="2:15" x14ac:dyDescent="0.45">
      <c r="B8" s="2" t="s">
        <v>0</v>
      </c>
      <c r="C8" s="2" t="s">
        <v>0</v>
      </c>
      <c r="D8" s="2" t="s">
        <v>11</v>
      </c>
      <c r="E8" s="2" t="s">
        <v>5</v>
      </c>
      <c r="F8" s="2">
        <v>44</v>
      </c>
      <c r="G8" s="2">
        <v>88.504019999999997</v>
      </c>
    </row>
    <row r="9" spans="2:15" x14ac:dyDescent="0.45">
      <c r="B9" s="3" t="s">
        <v>0</v>
      </c>
      <c r="C9" s="3" t="s">
        <v>0</v>
      </c>
      <c r="D9" s="3" t="s">
        <v>11</v>
      </c>
      <c r="E9" s="3" t="s">
        <v>8</v>
      </c>
      <c r="F9" s="3">
        <v>56</v>
      </c>
      <c r="G9" s="3">
        <v>89.333330000000004</v>
      </c>
      <c r="J9" t="s">
        <v>662</v>
      </c>
      <c r="K9" t="s">
        <v>663</v>
      </c>
      <c r="L9" t="s">
        <v>664</v>
      </c>
      <c r="M9" t="s">
        <v>665</v>
      </c>
      <c r="N9" t="s">
        <v>671</v>
      </c>
    </row>
    <row r="10" spans="2:15" x14ac:dyDescent="0.45">
      <c r="B10" s="2" t="s">
        <v>0</v>
      </c>
      <c r="C10" s="2" t="s">
        <v>0</v>
      </c>
      <c r="D10" s="2" t="s">
        <v>18</v>
      </c>
      <c r="E10" s="2" t="s">
        <v>2</v>
      </c>
      <c r="F10" s="2">
        <v>64</v>
      </c>
      <c r="G10" s="2">
        <v>91.096100000000007</v>
      </c>
      <c r="K10" s="6">
        <f>AVERAGE(G3:G146)</f>
        <v>83.714428265734284</v>
      </c>
      <c r="L10" s="6">
        <f>QUARTILE(G4:G147,3)-QUARTILE(G4:G147,1)</f>
        <v>14.305569749999989</v>
      </c>
      <c r="M10">
        <f>_xlfn.VAR.P(G4:G147)</f>
        <v>147.36656126752351</v>
      </c>
      <c r="N10">
        <f t="shared" ref="N10" si="0">SQRT(M10)</f>
        <v>12.139462972781107</v>
      </c>
    </row>
    <row r="11" spans="2:15" x14ac:dyDescent="0.45">
      <c r="B11" s="3" t="s">
        <v>0</v>
      </c>
      <c r="C11" s="3" t="s">
        <v>0</v>
      </c>
      <c r="D11" s="3" t="s">
        <v>18</v>
      </c>
      <c r="E11" s="3" t="s">
        <v>5</v>
      </c>
      <c r="F11" s="3">
        <v>11</v>
      </c>
      <c r="G11" s="3">
        <v>58.020794000000002</v>
      </c>
    </row>
    <row r="12" spans="2:15" x14ac:dyDescent="0.45">
      <c r="B12" s="2" t="s">
        <v>0</v>
      </c>
      <c r="C12" s="2" t="s">
        <v>0</v>
      </c>
      <c r="D12" s="2" t="s">
        <v>18</v>
      </c>
      <c r="E12" s="2" t="s">
        <v>8</v>
      </c>
      <c r="F12" s="2">
        <v>19</v>
      </c>
      <c r="G12" s="2">
        <v>78.979399999999998</v>
      </c>
      <c r="O12" t="s">
        <v>666</v>
      </c>
    </row>
    <row r="13" spans="2:15" x14ac:dyDescent="0.45">
      <c r="B13" s="3" t="s">
        <v>0</v>
      </c>
      <c r="C13" s="3" t="s">
        <v>0</v>
      </c>
      <c r="D13" s="3" t="s">
        <v>1</v>
      </c>
      <c r="E13" s="3" t="s">
        <v>2</v>
      </c>
      <c r="F13" s="3">
        <v>33.554817</v>
      </c>
      <c r="G13" s="3">
        <v>87.919494999999998</v>
      </c>
    </row>
    <row r="14" spans="2:15" x14ac:dyDescent="0.45">
      <c r="B14" s="2" t="s">
        <v>0</v>
      </c>
      <c r="C14" s="2" t="s">
        <v>0</v>
      </c>
      <c r="D14" s="2" t="s">
        <v>1</v>
      </c>
      <c r="E14" s="2" t="s">
        <v>5</v>
      </c>
      <c r="F14" s="2">
        <v>68.316826000000006</v>
      </c>
      <c r="G14" s="2">
        <v>94</v>
      </c>
    </row>
    <row r="15" spans="2:15" x14ac:dyDescent="0.45">
      <c r="B15" s="3" t="s">
        <v>0</v>
      </c>
      <c r="C15" s="3" t="s">
        <v>0</v>
      </c>
      <c r="D15" s="3" t="s">
        <v>1</v>
      </c>
      <c r="E15" s="3" t="s">
        <v>8</v>
      </c>
      <c r="F15" s="3">
        <v>100</v>
      </c>
      <c r="G15" s="3">
        <v>95.426413999999994</v>
      </c>
    </row>
    <row r="16" spans="2:15" x14ac:dyDescent="0.45">
      <c r="B16" s="2" t="s">
        <v>0</v>
      </c>
      <c r="C16" s="2" t="s">
        <v>0</v>
      </c>
      <c r="D16" s="2" t="s">
        <v>11</v>
      </c>
      <c r="E16" s="2" t="s">
        <v>2</v>
      </c>
      <c r="F16" s="2">
        <v>75.666663999999997</v>
      </c>
      <c r="G16" s="2">
        <v>93.532775999999998</v>
      </c>
    </row>
    <row r="17" spans="2:7" x14ac:dyDescent="0.45">
      <c r="B17" s="3" t="s">
        <v>0</v>
      </c>
      <c r="C17" s="3" t="s">
        <v>0</v>
      </c>
      <c r="D17" s="3" t="s">
        <v>11</v>
      </c>
      <c r="E17" s="3" t="s">
        <v>5</v>
      </c>
      <c r="F17" s="3">
        <v>39</v>
      </c>
      <c r="G17" s="3">
        <v>87.074299999999994</v>
      </c>
    </row>
    <row r="18" spans="2:7" x14ac:dyDescent="0.45">
      <c r="B18" s="2" t="s">
        <v>0</v>
      </c>
      <c r="C18" s="2" t="s">
        <v>0</v>
      </c>
      <c r="D18" s="2" t="s">
        <v>11</v>
      </c>
      <c r="E18" s="2" t="s">
        <v>8</v>
      </c>
      <c r="F18" s="2">
        <v>63</v>
      </c>
      <c r="G18" s="2">
        <v>91.265069999999994</v>
      </c>
    </row>
    <row r="19" spans="2:7" x14ac:dyDescent="0.45">
      <c r="B19" s="3" t="s">
        <v>0</v>
      </c>
      <c r="C19" s="3" t="s">
        <v>0</v>
      </c>
      <c r="D19" s="3" t="s">
        <v>18</v>
      </c>
      <c r="E19" s="3" t="s">
        <v>2</v>
      </c>
      <c r="F19" s="3">
        <v>18.666665999999999</v>
      </c>
      <c r="G19" s="3">
        <v>67.072550000000007</v>
      </c>
    </row>
    <row r="20" spans="2:7" x14ac:dyDescent="0.45">
      <c r="B20" s="2" t="s">
        <v>0</v>
      </c>
      <c r="C20" s="2" t="s">
        <v>0</v>
      </c>
      <c r="D20" s="2" t="s">
        <v>18</v>
      </c>
      <c r="E20" s="2" t="s">
        <v>5</v>
      </c>
      <c r="F20" s="2">
        <v>21.5</v>
      </c>
      <c r="G20" s="2">
        <v>73.573179999999994</v>
      </c>
    </row>
    <row r="21" spans="2:7" x14ac:dyDescent="0.45">
      <c r="B21" s="3" t="s">
        <v>0</v>
      </c>
      <c r="C21" s="3" t="s">
        <v>0</v>
      </c>
      <c r="D21" s="3" t="s">
        <v>18</v>
      </c>
      <c r="E21" s="3" t="s">
        <v>8</v>
      </c>
      <c r="F21" s="3">
        <v>32</v>
      </c>
      <c r="G21" s="3">
        <v>86.924255000000002</v>
      </c>
    </row>
    <row r="22" spans="2:7" x14ac:dyDescent="0.45">
      <c r="B22" s="2" t="s">
        <v>0</v>
      </c>
      <c r="C22" s="2" t="s">
        <v>0</v>
      </c>
      <c r="D22" s="2" t="s">
        <v>1</v>
      </c>
      <c r="E22" s="2" t="s">
        <v>2</v>
      </c>
      <c r="F22" s="2">
        <v>58.471764</v>
      </c>
      <c r="G22" s="2">
        <v>86.399994000000007</v>
      </c>
    </row>
    <row r="23" spans="2:7" x14ac:dyDescent="0.45">
      <c r="B23" s="3" t="s">
        <v>0</v>
      </c>
      <c r="C23" s="3" t="s">
        <v>0</v>
      </c>
      <c r="D23" s="3" t="s">
        <v>1</v>
      </c>
      <c r="E23" s="3" t="s">
        <v>5</v>
      </c>
      <c r="F23" s="3">
        <v>50.495052000000001</v>
      </c>
      <c r="G23" s="3">
        <v>86.133340000000004</v>
      </c>
    </row>
    <row r="24" spans="2:7" x14ac:dyDescent="0.45">
      <c r="B24" s="2" t="s">
        <v>0</v>
      </c>
      <c r="C24" s="2" t="s">
        <v>0</v>
      </c>
      <c r="D24" s="2" t="s">
        <v>1</v>
      </c>
      <c r="E24" s="2" t="s">
        <v>8</v>
      </c>
      <c r="F24" s="2">
        <v>100</v>
      </c>
      <c r="G24" s="2">
        <v>95.695594999999997</v>
      </c>
    </row>
    <row r="25" spans="2:7" x14ac:dyDescent="0.45">
      <c r="B25" s="3" t="s">
        <v>0</v>
      </c>
      <c r="C25" s="3" t="s">
        <v>0</v>
      </c>
      <c r="D25" s="3" t="s">
        <v>11</v>
      </c>
      <c r="E25" s="3" t="s">
        <v>2</v>
      </c>
      <c r="F25" s="3">
        <v>61</v>
      </c>
      <c r="G25" s="3">
        <v>91.457949999999997</v>
      </c>
    </row>
    <row r="26" spans="2:7" x14ac:dyDescent="0.45">
      <c r="B26" s="2" t="s">
        <v>0</v>
      </c>
      <c r="C26" s="2" t="s">
        <v>0</v>
      </c>
      <c r="D26" s="2" t="s">
        <v>11</v>
      </c>
      <c r="E26" s="2" t="s">
        <v>5</v>
      </c>
      <c r="F26" s="2">
        <v>44</v>
      </c>
      <c r="G26" s="2">
        <v>86.394400000000005</v>
      </c>
    </row>
    <row r="27" spans="2:7" x14ac:dyDescent="0.45">
      <c r="B27" s="3" t="s">
        <v>0</v>
      </c>
      <c r="C27" s="3" t="s">
        <v>0</v>
      </c>
      <c r="D27" s="3" t="s">
        <v>11</v>
      </c>
      <c r="E27" s="3" t="s">
        <v>8</v>
      </c>
      <c r="F27" s="3">
        <v>69</v>
      </c>
      <c r="G27" s="3">
        <v>94.133340000000004</v>
      </c>
    </row>
    <row r="28" spans="2:7" x14ac:dyDescent="0.45">
      <c r="B28" s="2" t="s">
        <v>0</v>
      </c>
      <c r="C28" s="2" t="s">
        <v>0</v>
      </c>
      <c r="D28" s="2" t="s">
        <v>18</v>
      </c>
      <c r="E28" s="2" t="s">
        <v>2</v>
      </c>
      <c r="F28" s="2">
        <v>85.666669999999996</v>
      </c>
      <c r="G28" s="2">
        <v>94.219520000000003</v>
      </c>
    </row>
    <row r="29" spans="2:7" x14ac:dyDescent="0.45">
      <c r="B29" s="3" t="s">
        <v>0</v>
      </c>
      <c r="C29" s="3" t="s">
        <v>0</v>
      </c>
      <c r="D29" s="3" t="s">
        <v>18</v>
      </c>
      <c r="E29" s="3" t="s">
        <v>5</v>
      </c>
      <c r="F29" s="3">
        <v>20.5</v>
      </c>
      <c r="G29" s="3">
        <v>74.732380000000006</v>
      </c>
    </row>
    <row r="30" spans="2:7" x14ac:dyDescent="0.45">
      <c r="B30" s="2" t="s">
        <v>0</v>
      </c>
      <c r="C30" s="2" t="s">
        <v>0</v>
      </c>
      <c r="D30" s="2" t="s">
        <v>18</v>
      </c>
      <c r="E30" s="2" t="s">
        <v>8</v>
      </c>
      <c r="F30" s="2">
        <v>23.5</v>
      </c>
      <c r="G30" s="2">
        <v>68.583640000000003</v>
      </c>
    </row>
    <row r="31" spans="2:7" x14ac:dyDescent="0.45">
      <c r="B31" s="3" t="s">
        <v>0</v>
      </c>
      <c r="C31" s="3" t="s">
        <v>0</v>
      </c>
      <c r="D31" s="3" t="s">
        <v>1</v>
      </c>
      <c r="E31" s="3" t="s">
        <v>2</v>
      </c>
      <c r="F31" s="3">
        <v>61.794018000000001</v>
      </c>
      <c r="G31" s="3">
        <v>95.267920000000004</v>
      </c>
    </row>
    <row r="32" spans="2:7" x14ac:dyDescent="0.45">
      <c r="B32" s="2" t="s">
        <v>0</v>
      </c>
      <c r="C32" s="2" t="s">
        <v>0</v>
      </c>
      <c r="D32" s="2" t="s">
        <v>1</v>
      </c>
      <c r="E32" s="2" t="s">
        <v>5</v>
      </c>
      <c r="F32" s="2">
        <v>88.118809999999996</v>
      </c>
      <c r="G32" s="2">
        <v>95.891819999999996</v>
      </c>
    </row>
    <row r="33" spans="2:7" x14ac:dyDescent="0.45">
      <c r="B33" s="3" t="s">
        <v>0</v>
      </c>
      <c r="C33" s="3" t="s">
        <v>0</v>
      </c>
      <c r="D33" s="3" t="s">
        <v>1</v>
      </c>
      <c r="E33" s="3" t="s">
        <v>8</v>
      </c>
      <c r="F33" s="3">
        <v>80.19802</v>
      </c>
      <c r="G33" s="3">
        <v>95.866669999999999</v>
      </c>
    </row>
    <row r="34" spans="2:7" x14ac:dyDescent="0.45">
      <c r="B34" s="2" t="s">
        <v>0</v>
      </c>
      <c r="C34" s="2" t="s">
        <v>0</v>
      </c>
      <c r="D34" s="2" t="s">
        <v>11</v>
      </c>
      <c r="E34" s="2" t="s">
        <v>2</v>
      </c>
      <c r="F34" s="2">
        <v>59.333331999999999</v>
      </c>
      <c r="G34" s="2">
        <v>89.508560000000003</v>
      </c>
    </row>
    <row r="35" spans="2:7" x14ac:dyDescent="0.45">
      <c r="B35" s="3" t="s">
        <v>0</v>
      </c>
      <c r="C35" s="3" t="s">
        <v>0</v>
      </c>
      <c r="D35" s="3" t="s">
        <v>11</v>
      </c>
      <c r="E35" s="3" t="s">
        <v>5</v>
      </c>
      <c r="F35" s="3">
        <v>36</v>
      </c>
      <c r="G35" s="3">
        <v>80.548004000000006</v>
      </c>
    </row>
    <row r="36" spans="2:7" x14ac:dyDescent="0.45">
      <c r="B36" s="2" t="s">
        <v>0</v>
      </c>
      <c r="C36" s="2" t="s">
        <v>0</v>
      </c>
      <c r="D36" s="2" t="s">
        <v>11</v>
      </c>
      <c r="E36" s="2" t="s">
        <v>8</v>
      </c>
      <c r="F36" s="2">
        <v>84</v>
      </c>
      <c r="G36" s="2">
        <v>93.630263999999997</v>
      </c>
    </row>
    <row r="37" spans="2:7" x14ac:dyDescent="0.45">
      <c r="B37" s="3" t="s">
        <v>0</v>
      </c>
      <c r="C37" s="3" t="s">
        <v>0</v>
      </c>
      <c r="D37" s="3" t="s">
        <v>18</v>
      </c>
      <c r="E37" s="3" t="s">
        <v>2</v>
      </c>
      <c r="F37" s="3">
        <v>35.666663999999997</v>
      </c>
      <c r="G37" s="3">
        <v>86.514439999999993</v>
      </c>
    </row>
    <row r="38" spans="2:7" x14ac:dyDescent="0.45">
      <c r="B38" s="2" t="s">
        <v>0</v>
      </c>
      <c r="C38" s="2" t="s">
        <v>0</v>
      </c>
      <c r="D38" s="2" t="s">
        <v>18</v>
      </c>
      <c r="E38" s="2" t="s">
        <v>5</v>
      </c>
      <c r="F38" s="2">
        <v>18</v>
      </c>
      <c r="G38" s="2">
        <v>68.870500000000007</v>
      </c>
    </row>
    <row r="39" spans="2:7" x14ac:dyDescent="0.45">
      <c r="B39" s="3" t="s">
        <v>0</v>
      </c>
      <c r="C39" s="3" t="s">
        <v>0</v>
      </c>
      <c r="D39" s="3" t="s">
        <v>18</v>
      </c>
      <c r="E39" s="3" t="s">
        <v>8</v>
      </c>
      <c r="F39" s="3">
        <v>13</v>
      </c>
      <c r="G39" s="3">
        <v>61.068916000000002</v>
      </c>
    </row>
    <row r="40" spans="2:7" x14ac:dyDescent="0.45">
      <c r="B40" s="2" t="s">
        <v>0</v>
      </c>
      <c r="C40" s="2" t="s">
        <v>0</v>
      </c>
      <c r="D40" s="2" t="s">
        <v>1</v>
      </c>
      <c r="E40" s="2" t="s">
        <v>2</v>
      </c>
      <c r="F40" s="2">
        <v>61.794018000000001</v>
      </c>
      <c r="G40" s="2">
        <v>95.431449999999998</v>
      </c>
    </row>
    <row r="41" spans="2:7" x14ac:dyDescent="0.45">
      <c r="B41" s="3" t="s">
        <v>0</v>
      </c>
      <c r="C41" s="3" t="s">
        <v>0</v>
      </c>
      <c r="D41" s="3" t="s">
        <v>1</v>
      </c>
      <c r="E41" s="3" t="s">
        <v>5</v>
      </c>
      <c r="F41" s="3">
        <v>72.277230000000003</v>
      </c>
      <c r="G41" s="3">
        <v>92.440250000000006</v>
      </c>
    </row>
    <row r="42" spans="2:7" x14ac:dyDescent="0.45">
      <c r="B42" s="2" t="s">
        <v>0</v>
      </c>
      <c r="C42" s="2" t="s">
        <v>0</v>
      </c>
      <c r="D42" s="2" t="s">
        <v>1</v>
      </c>
      <c r="E42" s="2" t="s">
        <v>8</v>
      </c>
      <c r="F42" s="2">
        <v>84.158420000000007</v>
      </c>
      <c r="G42" s="2">
        <v>95.6</v>
      </c>
    </row>
    <row r="43" spans="2:7" x14ac:dyDescent="0.45">
      <c r="B43" s="3" t="s">
        <v>0</v>
      </c>
      <c r="C43" s="3" t="s">
        <v>0</v>
      </c>
      <c r="D43" s="3" t="s">
        <v>11</v>
      </c>
      <c r="E43" s="3" t="s">
        <v>2</v>
      </c>
      <c r="F43" s="3">
        <v>18.666665999999999</v>
      </c>
      <c r="G43" s="3">
        <v>84.13879</v>
      </c>
    </row>
    <row r="44" spans="2:7" x14ac:dyDescent="0.45">
      <c r="B44" s="2" t="s">
        <v>0</v>
      </c>
      <c r="C44" s="2" t="s">
        <v>0</v>
      </c>
      <c r="D44" s="2" t="s">
        <v>11</v>
      </c>
      <c r="E44" s="2" t="s">
        <v>5</v>
      </c>
      <c r="F44" s="2">
        <v>51</v>
      </c>
      <c r="G44" s="2">
        <v>88.15231</v>
      </c>
    </row>
    <row r="45" spans="2:7" x14ac:dyDescent="0.45">
      <c r="B45" s="3" t="s">
        <v>0</v>
      </c>
      <c r="C45" s="3" t="s">
        <v>0</v>
      </c>
      <c r="D45" s="3" t="s">
        <v>11</v>
      </c>
      <c r="E45" s="3" t="s">
        <v>8</v>
      </c>
      <c r="F45" s="3">
        <v>48</v>
      </c>
      <c r="G45" s="3">
        <v>88.758679999999998</v>
      </c>
    </row>
    <row r="46" spans="2:7" x14ac:dyDescent="0.45">
      <c r="B46" s="2" t="s">
        <v>0</v>
      </c>
      <c r="C46" s="2" t="s">
        <v>0</v>
      </c>
      <c r="D46" s="2" t="s">
        <v>18</v>
      </c>
      <c r="E46" s="2" t="s">
        <v>2</v>
      </c>
      <c r="F46" s="2">
        <v>36</v>
      </c>
      <c r="G46" s="2">
        <v>83.900899999999993</v>
      </c>
    </row>
    <row r="47" spans="2:7" x14ac:dyDescent="0.45">
      <c r="B47" s="3" t="s">
        <v>0</v>
      </c>
      <c r="C47" s="3" t="s">
        <v>0</v>
      </c>
      <c r="D47" s="3" t="s">
        <v>18</v>
      </c>
      <c r="E47" s="3" t="s">
        <v>5</v>
      </c>
      <c r="F47" s="3">
        <v>12.5</v>
      </c>
      <c r="G47" s="3">
        <v>66.841200000000001</v>
      </c>
    </row>
    <row r="48" spans="2:7" x14ac:dyDescent="0.45">
      <c r="B48" s="2" t="s">
        <v>0</v>
      </c>
      <c r="C48" s="2" t="s">
        <v>0</v>
      </c>
      <c r="D48" s="2" t="s">
        <v>18</v>
      </c>
      <c r="E48" s="2" t="s">
        <v>8</v>
      </c>
      <c r="F48" s="2">
        <v>40.5</v>
      </c>
      <c r="G48" s="2">
        <v>88.975729999999999</v>
      </c>
    </row>
    <row r="49" spans="2:7" x14ac:dyDescent="0.45">
      <c r="B49" s="3" t="s">
        <v>0</v>
      </c>
      <c r="C49" s="3" t="s">
        <v>0</v>
      </c>
      <c r="D49" s="3" t="s">
        <v>1</v>
      </c>
      <c r="E49" s="3" t="s">
        <v>2</v>
      </c>
      <c r="F49" s="3">
        <v>66.445179999999993</v>
      </c>
      <c r="G49" s="3">
        <v>89.962265000000002</v>
      </c>
    </row>
    <row r="50" spans="2:7" x14ac:dyDescent="0.45">
      <c r="B50" s="2" t="s">
        <v>0</v>
      </c>
      <c r="C50" s="2" t="s">
        <v>0</v>
      </c>
      <c r="D50" s="2" t="s">
        <v>1</v>
      </c>
      <c r="E50" s="2" t="s">
        <v>5</v>
      </c>
      <c r="F50" s="2">
        <v>71.287130000000005</v>
      </c>
      <c r="G50" s="2">
        <v>93.733339999999998</v>
      </c>
    </row>
    <row r="51" spans="2:7" x14ac:dyDescent="0.45">
      <c r="B51" s="3" t="s">
        <v>0</v>
      </c>
      <c r="C51" s="3" t="s">
        <v>0</v>
      </c>
      <c r="D51" s="3" t="s">
        <v>1</v>
      </c>
      <c r="E51" s="3" t="s">
        <v>8</v>
      </c>
      <c r="F51" s="3">
        <v>70.297034999999994</v>
      </c>
      <c r="G51" s="3">
        <v>89.866669999999999</v>
      </c>
    </row>
    <row r="52" spans="2:7" x14ac:dyDescent="0.45">
      <c r="B52" s="2" t="s">
        <v>0</v>
      </c>
      <c r="C52" s="2" t="s">
        <v>0</v>
      </c>
      <c r="D52" s="2" t="s">
        <v>11</v>
      </c>
      <c r="E52" s="2" t="s">
        <v>2</v>
      </c>
      <c r="F52" s="2">
        <v>57</v>
      </c>
      <c r="G52" s="2">
        <v>91.651979999999995</v>
      </c>
    </row>
    <row r="53" spans="2:7" x14ac:dyDescent="0.45">
      <c r="B53" s="3" t="s">
        <v>0</v>
      </c>
      <c r="C53" s="3" t="s">
        <v>0</v>
      </c>
      <c r="D53" s="3" t="s">
        <v>11</v>
      </c>
      <c r="E53" s="3" t="s">
        <v>5</v>
      </c>
      <c r="F53" s="3">
        <v>43</v>
      </c>
      <c r="G53" s="3">
        <v>80.933334000000002</v>
      </c>
    </row>
    <row r="54" spans="2:7" x14ac:dyDescent="0.45">
      <c r="B54" s="2" t="s">
        <v>0</v>
      </c>
      <c r="C54" s="2" t="s">
        <v>0</v>
      </c>
      <c r="D54" s="2" t="s">
        <v>11</v>
      </c>
      <c r="E54" s="2" t="s">
        <v>8</v>
      </c>
      <c r="F54" s="2">
        <v>65</v>
      </c>
      <c r="G54" s="2">
        <v>87.752309999999994</v>
      </c>
    </row>
    <row r="55" spans="2:7" x14ac:dyDescent="0.45">
      <c r="B55" s="3" t="s">
        <v>0</v>
      </c>
      <c r="C55" s="3" t="s">
        <v>0</v>
      </c>
      <c r="D55" s="3" t="s">
        <v>18</v>
      </c>
      <c r="E55" s="3" t="s">
        <v>2</v>
      </c>
      <c r="F55" s="3">
        <v>35</v>
      </c>
      <c r="G55" s="3">
        <v>84.682850000000002</v>
      </c>
    </row>
    <row r="56" spans="2:7" x14ac:dyDescent="0.45">
      <c r="B56" s="2" t="s">
        <v>0</v>
      </c>
      <c r="C56" s="2" t="s">
        <v>0</v>
      </c>
      <c r="D56" s="2" t="s">
        <v>18</v>
      </c>
      <c r="E56" s="2" t="s">
        <v>5</v>
      </c>
      <c r="F56" s="2">
        <v>36.5</v>
      </c>
      <c r="G56" s="2">
        <v>95.625309999999999</v>
      </c>
    </row>
    <row r="57" spans="2:7" x14ac:dyDescent="0.45">
      <c r="B57" s="3" t="s">
        <v>0</v>
      </c>
      <c r="C57" s="3" t="s">
        <v>0</v>
      </c>
      <c r="D57" s="3" t="s">
        <v>18</v>
      </c>
      <c r="E57" s="3" t="s">
        <v>8</v>
      </c>
      <c r="F57" s="3">
        <v>17.5</v>
      </c>
      <c r="G57" s="3">
        <v>78.533330000000007</v>
      </c>
    </row>
    <row r="58" spans="2:7" x14ac:dyDescent="0.45">
      <c r="B58" s="2" t="s">
        <v>0</v>
      </c>
      <c r="C58" s="2" t="s">
        <v>0</v>
      </c>
      <c r="D58" s="2" t="s">
        <v>1</v>
      </c>
      <c r="E58" s="2" t="s">
        <v>2</v>
      </c>
      <c r="F58" s="2">
        <v>99.003320000000002</v>
      </c>
      <c r="G58" s="2">
        <v>94.427666000000002</v>
      </c>
    </row>
    <row r="59" spans="2:7" x14ac:dyDescent="0.45">
      <c r="B59" s="3" t="s">
        <v>0</v>
      </c>
      <c r="C59" s="3" t="s">
        <v>0</v>
      </c>
      <c r="D59" s="3" t="s">
        <v>1</v>
      </c>
      <c r="E59" s="3" t="s">
        <v>5</v>
      </c>
      <c r="F59" s="3">
        <v>61.386139999999997</v>
      </c>
      <c r="G59" s="3">
        <v>93.333336000000003</v>
      </c>
    </row>
    <row r="60" spans="2:7" x14ac:dyDescent="0.45">
      <c r="B60" s="2" t="s">
        <v>0</v>
      </c>
      <c r="C60" s="2" t="s">
        <v>0</v>
      </c>
      <c r="D60" s="2" t="s">
        <v>1</v>
      </c>
      <c r="E60" s="2" t="s">
        <v>8</v>
      </c>
      <c r="F60" s="2">
        <v>63.366337000000001</v>
      </c>
      <c r="G60" s="2">
        <v>84.888053999999997</v>
      </c>
    </row>
    <row r="61" spans="2:7" x14ac:dyDescent="0.45">
      <c r="B61" s="3" t="s">
        <v>0</v>
      </c>
      <c r="C61" s="3" t="s">
        <v>0</v>
      </c>
      <c r="D61" s="3" t="s">
        <v>11</v>
      </c>
      <c r="E61" s="3" t="s">
        <v>2</v>
      </c>
      <c r="F61" s="3">
        <v>68</v>
      </c>
      <c r="G61" s="3">
        <v>94.75412</v>
      </c>
    </row>
    <row r="62" spans="2:7" x14ac:dyDescent="0.45">
      <c r="B62" s="2" t="s">
        <v>0</v>
      </c>
      <c r="C62" s="2" t="s">
        <v>0</v>
      </c>
      <c r="D62" s="2" t="s">
        <v>11</v>
      </c>
      <c r="E62" s="2" t="s">
        <v>5</v>
      </c>
      <c r="F62" s="2">
        <v>40</v>
      </c>
      <c r="G62" s="2">
        <v>85.853120000000004</v>
      </c>
    </row>
    <row r="63" spans="2:7" x14ac:dyDescent="0.45">
      <c r="B63" s="3" t="s">
        <v>0</v>
      </c>
      <c r="C63" s="3" t="s">
        <v>0</v>
      </c>
      <c r="D63" s="3" t="s">
        <v>11</v>
      </c>
      <c r="E63" s="3" t="s">
        <v>8</v>
      </c>
      <c r="F63" s="3">
        <v>58</v>
      </c>
      <c r="G63" s="3">
        <v>89.926544000000007</v>
      </c>
    </row>
    <row r="64" spans="2:7" x14ac:dyDescent="0.45">
      <c r="B64" s="2" t="s">
        <v>0</v>
      </c>
      <c r="C64" s="2" t="s">
        <v>0</v>
      </c>
      <c r="D64" s="2" t="s">
        <v>18</v>
      </c>
      <c r="E64" s="2" t="s">
        <v>2</v>
      </c>
      <c r="F64" s="2">
        <v>27.000001999999999</v>
      </c>
      <c r="G64" s="2">
        <v>94.039270000000002</v>
      </c>
    </row>
    <row r="65" spans="2:7" x14ac:dyDescent="0.45">
      <c r="B65" s="3" t="s">
        <v>0</v>
      </c>
      <c r="C65" s="3" t="s">
        <v>0</v>
      </c>
      <c r="D65" s="3" t="s">
        <v>18</v>
      </c>
      <c r="E65" s="3" t="s">
        <v>5</v>
      </c>
      <c r="F65" s="3">
        <v>9</v>
      </c>
      <c r="G65" s="3">
        <v>58.481693</v>
      </c>
    </row>
    <row r="66" spans="2:7" x14ac:dyDescent="0.45">
      <c r="B66" s="2" t="s">
        <v>0</v>
      </c>
      <c r="C66" s="2" t="s">
        <v>0</v>
      </c>
      <c r="D66" s="2" t="s">
        <v>18</v>
      </c>
      <c r="E66" s="2" t="s">
        <v>8</v>
      </c>
      <c r="F66" s="2">
        <v>13</v>
      </c>
      <c r="G66" s="2">
        <v>63.399048000000001</v>
      </c>
    </row>
    <row r="67" spans="2:7" x14ac:dyDescent="0.45">
      <c r="B67" s="3" t="s">
        <v>0</v>
      </c>
      <c r="C67" s="3" t="s">
        <v>0</v>
      </c>
      <c r="D67" s="3" t="s">
        <v>1</v>
      </c>
      <c r="E67" s="3" t="s">
        <v>2</v>
      </c>
      <c r="F67" s="3">
        <v>61.794018000000001</v>
      </c>
      <c r="G67" s="3">
        <v>92</v>
      </c>
    </row>
    <row r="68" spans="2:7" x14ac:dyDescent="0.45">
      <c r="B68" s="2" t="s">
        <v>0</v>
      </c>
      <c r="C68" s="2" t="s">
        <v>0</v>
      </c>
      <c r="D68" s="2" t="s">
        <v>1</v>
      </c>
      <c r="E68" s="2" t="s">
        <v>5</v>
      </c>
      <c r="F68" s="2">
        <v>73.267330000000001</v>
      </c>
      <c r="G68" s="2">
        <v>94.666663999999997</v>
      </c>
    </row>
    <row r="69" spans="2:7" x14ac:dyDescent="0.45">
      <c r="B69" s="3" t="s">
        <v>0</v>
      </c>
      <c r="C69" s="3" t="s">
        <v>0</v>
      </c>
      <c r="D69" s="3" t="s">
        <v>1</v>
      </c>
      <c r="E69" s="3" t="s">
        <v>8</v>
      </c>
      <c r="F69" s="3">
        <v>56.435645999999998</v>
      </c>
      <c r="G69" s="3">
        <v>90.691826000000006</v>
      </c>
    </row>
    <row r="70" spans="2:7" x14ac:dyDescent="0.45">
      <c r="B70" s="2" t="s">
        <v>0</v>
      </c>
      <c r="C70" s="2" t="s">
        <v>0</v>
      </c>
      <c r="D70" s="2" t="s">
        <v>11</v>
      </c>
      <c r="E70" s="2" t="s">
        <v>2</v>
      </c>
      <c r="F70" s="2">
        <v>30.333334000000001</v>
      </c>
      <c r="G70" s="2">
        <v>81.484375</v>
      </c>
    </row>
    <row r="71" spans="2:7" x14ac:dyDescent="0.45">
      <c r="B71" s="3" t="s">
        <v>0</v>
      </c>
      <c r="C71" s="3" t="s">
        <v>0</v>
      </c>
      <c r="D71" s="3" t="s">
        <v>11</v>
      </c>
      <c r="E71" s="3" t="s">
        <v>5</v>
      </c>
      <c r="F71" s="3">
        <v>43</v>
      </c>
      <c r="G71" s="3">
        <v>82.073930000000004</v>
      </c>
    </row>
    <row r="72" spans="2:7" x14ac:dyDescent="0.45">
      <c r="B72" s="2" t="s">
        <v>0</v>
      </c>
      <c r="C72" s="2" t="s">
        <v>0</v>
      </c>
      <c r="D72" s="2" t="s">
        <v>11</v>
      </c>
      <c r="E72" s="2" t="s">
        <v>8</v>
      </c>
      <c r="F72" s="2">
        <v>27.000001999999999</v>
      </c>
      <c r="G72" s="2">
        <v>80.213340000000002</v>
      </c>
    </row>
    <row r="73" spans="2:7" x14ac:dyDescent="0.45">
      <c r="B73" s="3" t="s">
        <v>0</v>
      </c>
      <c r="C73" s="3" t="s">
        <v>0</v>
      </c>
      <c r="D73" s="3" t="s">
        <v>18</v>
      </c>
      <c r="E73" s="3" t="s">
        <v>2</v>
      </c>
      <c r="F73" s="3">
        <v>27.333334000000001</v>
      </c>
      <c r="G73" s="3">
        <v>75.36439</v>
      </c>
    </row>
    <row r="74" spans="2:7" x14ac:dyDescent="0.45">
      <c r="B74" s="2" t="s">
        <v>0</v>
      </c>
      <c r="C74" s="2" t="s">
        <v>0</v>
      </c>
      <c r="D74" s="2" t="s">
        <v>18</v>
      </c>
      <c r="E74" s="2" t="s">
        <v>5</v>
      </c>
      <c r="F74" s="2">
        <v>24</v>
      </c>
      <c r="G74" s="2">
        <v>72.838830000000002</v>
      </c>
    </row>
    <row r="75" spans="2:7" x14ac:dyDescent="0.45">
      <c r="B75" s="3" t="s">
        <v>0</v>
      </c>
      <c r="C75" s="3" t="s">
        <v>0</v>
      </c>
      <c r="D75" s="3" t="s">
        <v>18</v>
      </c>
      <c r="E75" s="3" t="s">
        <v>8</v>
      </c>
      <c r="F75" s="3">
        <v>21.5</v>
      </c>
      <c r="G75" s="3">
        <v>74.004599999999996</v>
      </c>
    </row>
    <row r="76" spans="2:7" x14ac:dyDescent="0.45">
      <c r="B76" s="2" t="s">
        <v>0</v>
      </c>
      <c r="C76" s="2" t="s">
        <v>0</v>
      </c>
      <c r="D76" s="2" t="s">
        <v>1</v>
      </c>
      <c r="E76" s="2" t="s">
        <v>2</v>
      </c>
      <c r="F76" s="2">
        <v>35.880398</v>
      </c>
      <c r="G76" s="2">
        <v>94.4</v>
      </c>
    </row>
    <row r="77" spans="2:7" x14ac:dyDescent="0.45">
      <c r="B77" s="3" t="s">
        <v>0</v>
      </c>
      <c r="C77" s="3" t="s">
        <v>0</v>
      </c>
      <c r="D77" s="3" t="s">
        <v>1</v>
      </c>
      <c r="E77" s="3" t="s">
        <v>5</v>
      </c>
      <c r="F77" s="3">
        <v>12.871287000000001</v>
      </c>
      <c r="G77" s="3">
        <v>92.774839999999998</v>
      </c>
    </row>
    <row r="78" spans="2:7" x14ac:dyDescent="0.45">
      <c r="B78" s="2" t="s">
        <v>0</v>
      </c>
      <c r="C78" s="2" t="s">
        <v>0</v>
      </c>
      <c r="D78" s="2" t="s">
        <v>1</v>
      </c>
      <c r="E78" s="2" t="s">
        <v>8</v>
      </c>
      <c r="F78" s="2">
        <v>23.762377000000001</v>
      </c>
      <c r="G78" s="2">
        <v>85.2</v>
      </c>
    </row>
    <row r="79" spans="2:7" x14ac:dyDescent="0.45">
      <c r="B79" s="3" t="s">
        <v>0</v>
      </c>
      <c r="C79" s="3" t="s">
        <v>0</v>
      </c>
      <c r="D79" s="3" t="s">
        <v>11</v>
      </c>
      <c r="E79" s="3" t="s">
        <v>2</v>
      </c>
      <c r="F79" s="3">
        <v>0</v>
      </c>
      <c r="G79" s="3">
        <v>72.697500000000005</v>
      </c>
    </row>
    <row r="80" spans="2:7" x14ac:dyDescent="0.45">
      <c r="B80" s="2" t="s">
        <v>0</v>
      </c>
      <c r="C80" s="2" t="s">
        <v>0</v>
      </c>
      <c r="D80" s="2" t="s">
        <v>11</v>
      </c>
      <c r="E80" s="2" t="s">
        <v>5</v>
      </c>
      <c r="F80" s="2">
        <v>27.000001999999999</v>
      </c>
      <c r="G80" s="2">
        <v>82.207499999999996</v>
      </c>
    </row>
    <row r="81" spans="2:7" x14ac:dyDescent="0.45">
      <c r="B81" s="3" t="s">
        <v>0</v>
      </c>
      <c r="C81" s="3" t="s">
        <v>0</v>
      </c>
      <c r="D81" s="3" t="s">
        <v>11</v>
      </c>
      <c r="E81" s="3" t="s">
        <v>8</v>
      </c>
      <c r="F81" s="3">
        <v>39</v>
      </c>
      <c r="G81" s="3">
        <v>87.197074999999998</v>
      </c>
    </row>
    <row r="82" spans="2:7" x14ac:dyDescent="0.45">
      <c r="B82" s="2" t="s">
        <v>0</v>
      </c>
      <c r="C82" s="2" t="s">
        <v>0</v>
      </c>
      <c r="D82" s="2" t="s">
        <v>18</v>
      </c>
      <c r="E82" s="2" t="s">
        <v>2</v>
      </c>
      <c r="F82" s="2">
        <v>55.666668000000001</v>
      </c>
      <c r="G82" s="2">
        <v>86.958730000000003</v>
      </c>
    </row>
    <row r="83" spans="2:7" x14ac:dyDescent="0.45">
      <c r="B83" s="3" t="s">
        <v>0</v>
      </c>
      <c r="C83" s="3" t="s">
        <v>0</v>
      </c>
      <c r="D83" s="3" t="s">
        <v>18</v>
      </c>
      <c r="E83" s="3" t="s">
        <v>5</v>
      </c>
      <c r="F83" s="3">
        <v>39.5</v>
      </c>
      <c r="G83" s="3">
        <v>87.560005000000004</v>
      </c>
    </row>
    <row r="84" spans="2:7" x14ac:dyDescent="0.45">
      <c r="B84" s="2" t="s">
        <v>0</v>
      </c>
      <c r="C84" s="2" t="s">
        <v>0</v>
      </c>
      <c r="D84" s="2" t="s">
        <v>18</v>
      </c>
      <c r="E84" s="2" t="s">
        <v>8</v>
      </c>
      <c r="F84" s="2">
        <v>33</v>
      </c>
      <c r="G84" s="2">
        <v>78.27073</v>
      </c>
    </row>
    <row r="85" spans="2:7" x14ac:dyDescent="0.45">
      <c r="B85" s="3" t="s">
        <v>0</v>
      </c>
      <c r="C85" s="3" t="s">
        <v>0</v>
      </c>
      <c r="D85" s="3" t="s">
        <v>1</v>
      </c>
      <c r="E85" s="3" t="s">
        <v>2</v>
      </c>
      <c r="F85" s="3">
        <v>39.202655999999998</v>
      </c>
      <c r="G85" s="3">
        <v>74.666663999999997</v>
      </c>
    </row>
    <row r="86" spans="2:7" x14ac:dyDescent="0.45">
      <c r="B86" s="2" t="s">
        <v>0</v>
      </c>
      <c r="C86" s="2" t="s">
        <v>0</v>
      </c>
      <c r="D86" s="2" t="s">
        <v>1</v>
      </c>
      <c r="E86" s="2" t="s">
        <v>5</v>
      </c>
      <c r="F86" s="2">
        <v>39.603962000000003</v>
      </c>
      <c r="G86" s="2">
        <v>87.066665999999998</v>
      </c>
    </row>
    <row r="87" spans="2:7" x14ac:dyDescent="0.45">
      <c r="B87" s="3" t="s">
        <v>0</v>
      </c>
      <c r="C87" s="3" t="s">
        <v>0</v>
      </c>
      <c r="D87" s="3" t="s">
        <v>1</v>
      </c>
      <c r="E87" s="3" t="s">
        <v>8</v>
      </c>
      <c r="F87" s="3">
        <v>6.9306929999999998</v>
      </c>
      <c r="G87" s="3">
        <v>90.8</v>
      </c>
    </row>
    <row r="88" spans="2:7" x14ac:dyDescent="0.45">
      <c r="B88" s="2" t="s">
        <v>0</v>
      </c>
      <c r="C88" s="2" t="s">
        <v>0</v>
      </c>
      <c r="D88" s="2" t="s">
        <v>11</v>
      </c>
      <c r="E88" s="2" t="s">
        <v>2</v>
      </c>
      <c r="F88" s="2">
        <v>17.333334000000001</v>
      </c>
      <c r="G88" s="2">
        <v>79.785030000000006</v>
      </c>
    </row>
    <row r="89" spans="2:7" x14ac:dyDescent="0.45">
      <c r="B89" s="3" t="s">
        <v>0</v>
      </c>
      <c r="C89" s="3" t="s">
        <v>0</v>
      </c>
      <c r="D89" s="3" t="s">
        <v>11</v>
      </c>
      <c r="E89" s="3" t="s">
        <v>5</v>
      </c>
      <c r="F89" s="3">
        <v>43</v>
      </c>
      <c r="G89" s="3">
        <v>87.19502</v>
      </c>
    </row>
    <row r="90" spans="2:7" x14ac:dyDescent="0.45">
      <c r="B90" s="2" t="s">
        <v>0</v>
      </c>
      <c r="C90" s="2" t="s">
        <v>0</v>
      </c>
      <c r="D90" s="2" t="s">
        <v>11</v>
      </c>
      <c r="E90" s="2" t="s">
        <v>8</v>
      </c>
      <c r="F90" s="2">
        <v>41</v>
      </c>
      <c r="G90" s="2">
        <v>91.816270000000003</v>
      </c>
    </row>
    <row r="91" spans="2:7" x14ac:dyDescent="0.45">
      <c r="B91" s="3" t="s">
        <v>0</v>
      </c>
      <c r="C91" s="3" t="s">
        <v>0</v>
      </c>
      <c r="D91" s="3" t="s">
        <v>18</v>
      </c>
      <c r="E91" s="3" t="s">
        <v>2</v>
      </c>
      <c r="F91" s="3">
        <v>67.333336000000003</v>
      </c>
      <c r="G91" s="3">
        <v>96.657409999999999</v>
      </c>
    </row>
    <row r="92" spans="2:7" x14ac:dyDescent="0.45">
      <c r="B92" s="2" t="s">
        <v>0</v>
      </c>
      <c r="C92" s="2" t="s">
        <v>0</v>
      </c>
      <c r="D92" s="2" t="s">
        <v>18</v>
      </c>
      <c r="E92" s="2" t="s">
        <v>5</v>
      </c>
      <c r="F92" s="2">
        <v>33</v>
      </c>
      <c r="G92" s="2">
        <v>79.334119999999999</v>
      </c>
    </row>
    <row r="93" spans="2:7" x14ac:dyDescent="0.45">
      <c r="B93" s="3" t="s">
        <v>0</v>
      </c>
      <c r="C93" s="3" t="s">
        <v>0</v>
      </c>
      <c r="D93" s="3" t="s">
        <v>18</v>
      </c>
      <c r="E93" s="3" t="s">
        <v>8</v>
      </c>
      <c r="F93" s="3">
        <v>14.5</v>
      </c>
      <c r="G93" s="3">
        <v>71.328230000000005</v>
      </c>
    </row>
    <row r="94" spans="2:7" x14ac:dyDescent="0.45">
      <c r="B94" s="2" t="s">
        <v>0</v>
      </c>
      <c r="C94" s="2" t="s">
        <v>0</v>
      </c>
      <c r="D94" s="2" t="s">
        <v>1</v>
      </c>
      <c r="E94" s="2" t="s">
        <v>2</v>
      </c>
      <c r="F94" s="2">
        <v>31.229237000000001</v>
      </c>
      <c r="G94" s="2">
        <v>87.257859999999994</v>
      </c>
    </row>
    <row r="95" spans="2:7" x14ac:dyDescent="0.45">
      <c r="B95" s="3" t="s">
        <v>0</v>
      </c>
      <c r="C95" s="3" t="s">
        <v>0</v>
      </c>
      <c r="D95" s="3" t="s">
        <v>1</v>
      </c>
      <c r="E95" s="3" t="s">
        <v>5</v>
      </c>
      <c r="F95" s="3">
        <v>68.316826000000006</v>
      </c>
      <c r="G95" s="3">
        <v>91.866669999999999</v>
      </c>
    </row>
    <row r="96" spans="2:7" x14ac:dyDescent="0.45">
      <c r="B96" s="2" t="s">
        <v>0</v>
      </c>
      <c r="C96" s="2" t="s">
        <v>0</v>
      </c>
      <c r="D96" s="2" t="s">
        <v>1</v>
      </c>
      <c r="E96" s="2" t="s">
        <v>8</v>
      </c>
      <c r="F96" s="2">
        <v>73.267330000000001</v>
      </c>
      <c r="G96" s="2">
        <v>95.582390000000004</v>
      </c>
    </row>
    <row r="97" spans="2:7" x14ac:dyDescent="0.45">
      <c r="B97" s="3" t="s">
        <v>0</v>
      </c>
      <c r="C97" s="3" t="s">
        <v>0</v>
      </c>
      <c r="D97" s="3" t="s">
        <v>11</v>
      </c>
      <c r="E97" s="3" t="s">
        <v>2</v>
      </c>
      <c r="F97" s="3">
        <v>55</v>
      </c>
      <c r="G97" s="3">
        <v>90.215299999999999</v>
      </c>
    </row>
    <row r="98" spans="2:7" x14ac:dyDescent="0.45">
      <c r="B98" s="2" t="s">
        <v>0</v>
      </c>
      <c r="C98" s="2" t="s">
        <v>0</v>
      </c>
      <c r="D98" s="2" t="s">
        <v>11</v>
      </c>
      <c r="E98" s="2" t="s">
        <v>5</v>
      </c>
      <c r="F98" s="2">
        <v>67</v>
      </c>
      <c r="G98" s="2">
        <v>92.818954000000005</v>
      </c>
    </row>
    <row r="99" spans="2:7" x14ac:dyDescent="0.45">
      <c r="B99" s="3" t="s">
        <v>0</v>
      </c>
      <c r="C99" s="3" t="s">
        <v>0</v>
      </c>
      <c r="D99" s="3" t="s">
        <v>11</v>
      </c>
      <c r="E99" s="3" t="s">
        <v>8</v>
      </c>
      <c r="F99" s="3">
        <v>80</v>
      </c>
      <c r="G99" s="3">
        <v>95.047934999999995</v>
      </c>
    </row>
    <row r="100" spans="2:7" x14ac:dyDescent="0.45">
      <c r="B100" s="2" t="s">
        <v>0</v>
      </c>
      <c r="C100" s="2" t="s">
        <v>0</v>
      </c>
      <c r="D100" s="2" t="s">
        <v>18</v>
      </c>
      <c r="E100" s="2" t="s">
        <v>2</v>
      </c>
      <c r="F100" s="2">
        <v>85.666669999999996</v>
      </c>
      <c r="G100" s="2">
        <v>94.584590000000006</v>
      </c>
    </row>
    <row r="101" spans="2:7" x14ac:dyDescent="0.45">
      <c r="B101" s="3" t="s">
        <v>0</v>
      </c>
      <c r="C101" s="3" t="s">
        <v>0</v>
      </c>
      <c r="D101" s="3" t="s">
        <v>18</v>
      </c>
      <c r="E101" s="3" t="s">
        <v>5</v>
      </c>
      <c r="F101" s="3">
        <v>44</v>
      </c>
      <c r="G101" s="3">
        <v>89.037093999999996</v>
      </c>
    </row>
    <row r="102" spans="2:7" x14ac:dyDescent="0.45">
      <c r="B102" s="2" t="s">
        <v>0</v>
      </c>
      <c r="C102" s="2" t="s">
        <v>0</v>
      </c>
      <c r="D102" s="2" t="s">
        <v>18</v>
      </c>
      <c r="E102" s="2" t="s">
        <v>8</v>
      </c>
      <c r="F102" s="2">
        <v>18.5</v>
      </c>
      <c r="G102" s="2">
        <v>89.428460000000001</v>
      </c>
    </row>
    <row r="103" spans="2:7" x14ac:dyDescent="0.45">
      <c r="B103" s="3" t="s">
        <v>0</v>
      </c>
      <c r="C103" s="3" t="s">
        <v>0</v>
      </c>
      <c r="D103" s="3" t="s">
        <v>1</v>
      </c>
      <c r="E103" s="3" t="s">
        <v>2</v>
      </c>
      <c r="F103" s="3">
        <v>88.039869999999993</v>
      </c>
      <c r="G103" s="3">
        <v>96.384900000000002</v>
      </c>
    </row>
    <row r="104" spans="2:7" x14ac:dyDescent="0.45">
      <c r="B104" s="2" t="s">
        <v>0</v>
      </c>
      <c r="C104" s="2" t="s">
        <v>0</v>
      </c>
      <c r="D104" s="2" t="s">
        <v>1</v>
      </c>
      <c r="E104" s="2" t="s">
        <v>5</v>
      </c>
      <c r="F104" s="2">
        <v>98.019806000000003</v>
      </c>
      <c r="G104" s="2">
        <v>97.174850000000006</v>
      </c>
    </row>
    <row r="105" spans="2:7" x14ac:dyDescent="0.45">
      <c r="B105" s="3" t="s">
        <v>0</v>
      </c>
      <c r="C105" s="3" t="s">
        <v>0</v>
      </c>
      <c r="D105" s="3" t="s">
        <v>1</v>
      </c>
      <c r="E105" s="3" t="s">
        <v>8</v>
      </c>
      <c r="F105" s="3">
        <v>68.316826000000006</v>
      </c>
      <c r="G105" s="3">
        <v>93.466660000000005</v>
      </c>
    </row>
    <row r="106" spans="2:7" x14ac:dyDescent="0.45">
      <c r="B106" s="2" t="s">
        <v>0</v>
      </c>
      <c r="C106" s="2" t="s">
        <v>0</v>
      </c>
      <c r="D106" s="2" t="s">
        <v>11</v>
      </c>
      <c r="E106" s="2" t="s">
        <v>2</v>
      </c>
      <c r="F106" s="2">
        <v>30.333334000000001</v>
      </c>
      <c r="G106" s="2">
        <v>83.598259999999996</v>
      </c>
    </row>
    <row r="107" spans="2:7" x14ac:dyDescent="0.45">
      <c r="B107" s="3" t="s">
        <v>0</v>
      </c>
      <c r="C107" s="3" t="s">
        <v>0</v>
      </c>
      <c r="D107" s="3" t="s">
        <v>11</v>
      </c>
      <c r="E107" s="3" t="s">
        <v>5</v>
      </c>
      <c r="F107" s="3">
        <v>31</v>
      </c>
      <c r="G107" s="3">
        <v>85.043625000000006</v>
      </c>
    </row>
    <row r="108" spans="2:7" x14ac:dyDescent="0.45">
      <c r="B108" s="2" t="s">
        <v>0</v>
      </c>
      <c r="C108" s="2" t="s">
        <v>0</v>
      </c>
      <c r="D108" s="2" t="s">
        <v>11</v>
      </c>
      <c r="E108" s="2" t="s">
        <v>8</v>
      </c>
      <c r="F108" s="2">
        <v>34</v>
      </c>
      <c r="G108" s="2">
        <v>66.959400000000002</v>
      </c>
    </row>
    <row r="109" spans="2:7" x14ac:dyDescent="0.45">
      <c r="B109" s="3" t="s">
        <v>0</v>
      </c>
      <c r="C109" s="3" t="s">
        <v>0</v>
      </c>
      <c r="D109" s="3" t="s">
        <v>18</v>
      </c>
      <c r="E109" s="3" t="s">
        <v>2</v>
      </c>
      <c r="F109" s="3">
        <v>20.333334000000001</v>
      </c>
      <c r="G109" s="3">
        <v>58.131588000000001</v>
      </c>
    </row>
    <row r="110" spans="2:7" x14ac:dyDescent="0.45">
      <c r="B110" s="2" t="s">
        <v>0</v>
      </c>
      <c r="C110" s="2" t="s">
        <v>0</v>
      </c>
      <c r="D110" s="2" t="s">
        <v>18</v>
      </c>
      <c r="E110" s="2" t="s">
        <v>5</v>
      </c>
      <c r="F110" s="2">
        <v>19</v>
      </c>
      <c r="G110" s="2">
        <v>71.966865999999996</v>
      </c>
    </row>
    <row r="111" spans="2:7" x14ac:dyDescent="0.45">
      <c r="B111" s="3" t="s">
        <v>0</v>
      </c>
      <c r="C111" s="3" t="s">
        <v>0</v>
      </c>
      <c r="D111" s="3" t="s">
        <v>18</v>
      </c>
      <c r="E111" s="3" t="s">
        <v>8</v>
      </c>
      <c r="F111" s="3">
        <v>23</v>
      </c>
      <c r="G111" s="3">
        <v>71.085250000000002</v>
      </c>
    </row>
    <row r="112" spans="2:7" x14ac:dyDescent="0.45">
      <c r="B112" s="2" t="s">
        <v>0</v>
      </c>
      <c r="C112" s="2" t="s">
        <v>0</v>
      </c>
      <c r="D112" s="2" t="s">
        <v>1</v>
      </c>
      <c r="E112" s="2" t="s">
        <v>2</v>
      </c>
      <c r="F112" s="2">
        <v>64.119600000000005</v>
      </c>
      <c r="G112" s="2">
        <v>96.885530000000003</v>
      </c>
    </row>
    <row r="113" spans="2:7" x14ac:dyDescent="0.45">
      <c r="B113" s="3" t="s">
        <v>0</v>
      </c>
      <c r="C113" s="3" t="s">
        <v>0</v>
      </c>
      <c r="D113" s="3" t="s">
        <v>1</v>
      </c>
      <c r="E113" s="3" t="s">
        <v>5</v>
      </c>
      <c r="F113" s="3">
        <v>46.534652999999999</v>
      </c>
      <c r="G113" s="3">
        <v>90.133330000000001</v>
      </c>
    </row>
    <row r="114" spans="2:7" x14ac:dyDescent="0.45">
      <c r="B114" s="2" t="s">
        <v>0</v>
      </c>
      <c r="C114" s="2" t="s">
        <v>0</v>
      </c>
      <c r="D114" s="2" t="s">
        <v>1</v>
      </c>
      <c r="E114" s="2" t="s">
        <v>8</v>
      </c>
      <c r="F114" s="2">
        <v>69.306929999999994</v>
      </c>
      <c r="G114" s="2">
        <v>93.733339999999998</v>
      </c>
    </row>
    <row r="115" spans="2:7" x14ac:dyDescent="0.45">
      <c r="B115" s="3" t="s">
        <v>0</v>
      </c>
      <c r="C115" s="3" t="s">
        <v>0</v>
      </c>
      <c r="D115" s="3" t="s">
        <v>11</v>
      </c>
      <c r="E115" s="3" t="s">
        <v>2</v>
      </c>
      <c r="F115" s="3">
        <v>40.666668000000001</v>
      </c>
      <c r="G115" s="3">
        <v>82.438410000000005</v>
      </c>
    </row>
    <row r="116" spans="2:7" x14ac:dyDescent="0.45">
      <c r="B116" s="2" t="s">
        <v>0</v>
      </c>
      <c r="C116" s="2" t="s">
        <v>0</v>
      </c>
      <c r="D116" s="2" t="s">
        <v>11</v>
      </c>
      <c r="E116" s="2" t="s">
        <v>5</v>
      </c>
      <c r="F116" s="2">
        <v>22</v>
      </c>
      <c r="G116" s="2">
        <v>83.610900000000001</v>
      </c>
    </row>
    <row r="117" spans="2:7" x14ac:dyDescent="0.45">
      <c r="B117" s="3" t="s">
        <v>0</v>
      </c>
      <c r="C117" s="3" t="s">
        <v>0</v>
      </c>
      <c r="D117" s="3" t="s">
        <v>11</v>
      </c>
      <c r="E117" s="3" t="s">
        <v>8</v>
      </c>
      <c r="F117" s="3">
        <v>47</v>
      </c>
      <c r="G117" s="3">
        <v>86.907264999999995</v>
      </c>
    </row>
    <row r="118" spans="2:7" x14ac:dyDescent="0.45">
      <c r="B118" s="2" t="s">
        <v>0</v>
      </c>
      <c r="C118" s="2" t="s">
        <v>0</v>
      </c>
      <c r="D118" s="2" t="s">
        <v>18</v>
      </c>
      <c r="E118" s="2" t="s">
        <v>2</v>
      </c>
      <c r="F118" s="2">
        <v>19</v>
      </c>
      <c r="G118" s="2">
        <v>78.285960000000003</v>
      </c>
    </row>
    <row r="119" spans="2:7" x14ac:dyDescent="0.45">
      <c r="B119" s="3" t="s">
        <v>0</v>
      </c>
      <c r="C119" s="3" t="s">
        <v>0</v>
      </c>
      <c r="D119" s="3" t="s">
        <v>18</v>
      </c>
      <c r="E119" s="3" t="s">
        <v>5</v>
      </c>
      <c r="F119" s="3">
        <v>15.5</v>
      </c>
      <c r="G119" s="3">
        <v>84.745729999999995</v>
      </c>
    </row>
    <row r="120" spans="2:7" x14ac:dyDescent="0.45">
      <c r="B120" s="2" t="s">
        <v>0</v>
      </c>
      <c r="C120" s="2" t="s">
        <v>0</v>
      </c>
      <c r="D120" s="2" t="s">
        <v>18</v>
      </c>
      <c r="E120" s="2" t="s">
        <v>8</v>
      </c>
      <c r="F120" s="2">
        <v>17.5</v>
      </c>
      <c r="G120" s="2">
        <v>52.495002999999997</v>
      </c>
    </row>
    <row r="121" spans="2:7" x14ac:dyDescent="0.45">
      <c r="B121" s="3" t="s">
        <v>0</v>
      </c>
      <c r="C121" s="3" t="s">
        <v>0</v>
      </c>
      <c r="D121" s="3" t="s">
        <v>1</v>
      </c>
      <c r="E121" s="3" t="s">
        <v>2</v>
      </c>
      <c r="F121" s="3">
        <v>12.624584</v>
      </c>
      <c r="G121" s="3">
        <v>68.633965000000003</v>
      </c>
    </row>
    <row r="122" spans="2:7" x14ac:dyDescent="0.45">
      <c r="B122" s="2" t="s">
        <v>0</v>
      </c>
      <c r="C122" s="2" t="s">
        <v>0</v>
      </c>
      <c r="D122" s="2" t="s">
        <v>1</v>
      </c>
      <c r="E122" s="2" t="s">
        <v>5</v>
      </c>
      <c r="F122" s="2">
        <v>26.732673999999999</v>
      </c>
      <c r="G122" s="2">
        <v>68.400000000000006</v>
      </c>
    </row>
    <row r="123" spans="2:7" x14ac:dyDescent="0.45">
      <c r="B123" s="3" t="s">
        <v>0</v>
      </c>
      <c r="C123" s="3" t="s">
        <v>0</v>
      </c>
      <c r="D123" s="3" t="s">
        <v>1</v>
      </c>
      <c r="E123" s="3" t="s">
        <v>8</v>
      </c>
      <c r="F123" s="3">
        <v>4.9504951999999998</v>
      </c>
      <c r="G123" s="3">
        <v>47.584904000000002</v>
      </c>
    </row>
    <row r="124" spans="2:7" x14ac:dyDescent="0.45">
      <c r="B124" s="2" t="s">
        <v>0</v>
      </c>
      <c r="C124" s="2" t="s">
        <v>0</v>
      </c>
      <c r="D124" s="2" t="s">
        <v>11</v>
      </c>
      <c r="E124" s="2" t="s">
        <v>2</v>
      </c>
      <c r="F124" s="2">
        <v>4</v>
      </c>
      <c r="G124" s="2">
        <v>31.824594000000001</v>
      </c>
    </row>
    <row r="125" spans="2:7" x14ac:dyDescent="0.45">
      <c r="B125" s="3" t="s">
        <v>0</v>
      </c>
      <c r="C125" s="3" t="s">
        <v>0</v>
      </c>
      <c r="D125" s="3" t="s">
        <v>11</v>
      </c>
      <c r="E125" s="3" t="s">
        <v>5</v>
      </c>
      <c r="F125" s="3">
        <v>22</v>
      </c>
      <c r="G125" s="3">
        <v>68.313866000000004</v>
      </c>
    </row>
    <row r="126" spans="2:7" x14ac:dyDescent="0.45">
      <c r="B126" s="2" t="s">
        <v>0</v>
      </c>
      <c r="C126" s="2" t="s">
        <v>0</v>
      </c>
      <c r="D126" s="2" t="s">
        <v>11</v>
      </c>
      <c r="E126" s="2" t="s">
        <v>8</v>
      </c>
      <c r="F126" s="2">
        <v>26</v>
      </c>
      <c r="G126" s="2">
        <v>77.345749999999995</v>
      </c>
    </row>
    <row r="127" spans="2:7" x14ac:dyDescent="0.45">
      <c r="B127" s="3" t="s">
        <v>0</v>
      </c>
      <c r="C127" s="3" t="s">
        <v>0</v>
      </c>
      <c r="D127" s="3" t="s">
        <v>18</v>
      </c>
      <c r="E127" s="3" t="s">
        <v>2</v>
      </c>
      <c r="F127" s="3">
        <v>23.666665999999999</v>
      </c>
      <c r="G127" s="3">
        <v>78.321205000000006</v>
      </c>
    </row>
    <row r="128" spans="2:7" x14ac:dyDescent="0.45">
      <c r="B128" s="2" t="s">
        <v>0</v>
      </c>
      <c r="C128" s="2" t="s">
        <v>0</v>
      </c>
      <c r="D128" s="2" t="s">
        <v>18</v>
      </c>
      <c r="E128" s="2" t="s">
        <v>5</v>
      </c>
      <c r="F128" s="2">
        <v>9.5</v>
      </c>
      <c r="G128" s="2">
        <v>37.384253999999999</v>
      </c>
    </row>
    <row r="129" spans="2:7" x14ac:dyDescent="0.45">
      <c r="B129" s="3" t="s">
        <v>0</v>
      </c>
      <c r="C129" s="3" t="s">
        <v>0</v>
      </c>
      <c r="D129" s="3" t="s">
        <v>18</v>
      </c>
      <c r="E129" s="3" t="s">
        <v>8</v>
      </c>
      <c r="F129" s="3">
        <v>23.5</v>
      </c>
      <c r="G129" s="3">
        <v>50.525356000000002</v>
      </c>
    </row>
    <row r="130" spans="2:7" x14ac:dyDescent="0.45">
      <c r="B130" s="2" t="s">
        <v>0</v>
      </c>
      <c r="C130" s="2" t="s">
        <v>0</v>
      </c>
      <c r="D130" s="2" t="s">
        <v>1</v>
      </c>
      <c r="E130" s="2" t="s">
        <v>2</v>
      </c>
      <c r="F130" s="2">
        <v>56.478405000000002</v>
      </c>
      <c r="G130" s="2">
        <v>93.2</v>
      </c>
    </row>
    <row r="131" spans="2:7" x14ac:dyDescent="0.45">
      <c r="B131" s="3" t="s">
        <v>0</v>
      </c>
      <c r="C131" s="3" t="s">
        <v>0</v>
      </c>
      <c r="D131" s="3" t="s">
        <v>1</v>
      </c>
      <c r="E131" s="3" t="s">
        <v>5</v>
      </c>
      <c r="F131" s="3">
        <v>70.297034999999994</v>
      </c>
      <c r="G131" s="3">
        <v>94.266660000000002</v>
      </c>
    </row>
    <row r="132" spans="2:7" x14ac:dyDescent="0.45">
      <c r="B132" s="2" t="s">
        <v>0</v>
      </c>
      <c r="C132" s="2" t="s">
        <v>0</v>
      </c>
      <c r="D132" s="2" t="s">
        <v>1</v>
      </c>
      <c r="E132" s="2" t="s">
        <v>8</v>
      </c>
      <c r="F132" s="2">
        <v>100</v>
      </c>
      <c r="G132" s="2">
        <v>96.933334000000002</v>
      </c>
    </row>
    <row r="133" spans="2:7" x14ac:dyDescent="0.45">
      <c r="B133" s="3" t="s">
        <v>0</v>
      </c>
      <c r="C133" s="3" t="s">
        <v>0</v>
      </c>
      <c r="D133" s="3" t="s">
        <v>11</v>
      </c>
      <c r="E133" s="3" t="s">
        <v>2</v>
      </c>
      <c r="F133" s="3">
        <v>38</v>
      </c>
      <c r="G133" s="3">
        <v>84.612235999999996</v>
      </c>
    </row>
    <row r="134" spans="2:7" x14ac:dyDescent="0.45">
      <c r="B134" s="2" t="s">
        <v>0</v>
      </c>
      <c r="C134" s="2" t="s">
        <v>0</v>
      </c>
      <c r="D134" s="2" t="s">
        <v>11</v>
      </c>
      <c r="E134" s="2" t="s">
        <v>5</v>
      </c>
      <c r="F134" s="2">
        <v>42</v>
      </c>
      <c r="G134" s="2">
        <v>85.740560000000002</v>
      </c>
    </row>
    <row r="135" spans="2:7" x14ac:dyDescent="0.45">
      <c r="B135" s="3" t="s">
        <v>0</v>
      </c>
      <c r="C135" s="3" t="s">
        <v>0</v>
      </c>
      <c r="D135" s="3" t="s">
        <v>11</v>
      </c>
      <c r="E135" s="3" t="s">
        <v>8</v>
      </c>
      <c r="F135" s="3">
        <v>41</v>
      </c>
      <c r="G135" s="3">
        <v>86.918509999999998</v>
      </c>
    </row>
    <row r="136" spans="2:7" x14ac:dyDescent="0.45">
      <c r="B136" s="2" t="s">
        <v>0</v>
      </c>
      <c r="C136" s="2" t="s">
        <v>0</v>
      </c>
      <c r="D136" s="2" t="s">
        <v>18</v>
      </c>
      <c r="E136" s="2" t="s">
        <v>2</v>
      </c>
      <c r="F136" s="2">
        <v>63</v>
      </c>
      <c r="G136" s="2">
        <v>89.463250000000002</v>
      </c>
    </row>
    <row r="137" spans="2:7" x14ac:dyDescent="0.45">
      <c r="B137" s="3" t="s">
        <v>0</v>
      </c>
      <c r="C137" s="3" t="s">
        <v>0</v>
      </c>
      <c r="D137" s="3" t="s">
        <v>18</v>
      </c>
      <c r="E137" s="3" t="s">
        <v>5</v>
      </c>
      <c r="F137" s="3">
        <v>13.500000999999999</v>
      </c>
      <c r="G137" s="3">
        <v>65.050020000000004</v>
      </c>
    </row>
    <row r="138" spans="2:7" x14ac:dyDescent="0.45">
      <c r="B138" s="2" t="s">
        <v>0</v>
      </c>
      <c r="C138" s="2" t="s">
        <v>0</v>
      </c>
      <c r="D138" s="2" t="s">
        <v>18</v>
      </c>
      <c r="E138" s="2" t="s">
        <v>8</v>
      </c>
      <c r="F138" s="2">
        <v>32.5</v>
      </c>
      <c r="G138" s="2">
        <v>74.902760000000001</v>
      </c>
    </row>
    <row r="139" spans="2:7" x14ac:dyDescent="0.45">
      <c r="B139" s="3" t="s">
        <v>0</v>
      </c>
      <c r="C139" s="3" t="s">
        <v>0</v>
      </c>
      <c r="D139" s="3" t="s">
        <v>1</v>
      </c>
      <c r="E139" s="3" t="s">
        <v>2</v>
      </c>
      <c r="F139" s="3">
        <v>62.126244</v>
      </c>
      <c r="G139" s="3">
        <v>92</v>
      </c>
    </row>
    <row r="140" spans="2:7" x14ac:dyDescent="0.45">
      <c r="B140" s="2" t="s">
        <v>0</v>
      </c>
      <c r="C140" s="2" t="s">
        <v>0</v>
      </c>
      <c r="D140" s="2" t="s">
        <v>1</v>
      </c>
      <c r="E140" s="2" t="s">
        <v>5</v>
      </c>
      <c r="F140" s="2">
        <v>73.267330000000001</v>
      </c>
      <c r="G140" s="2">
        <v>92.883009999999999</v>
      </c>
    </row>
    <row r="141" spans="2:7" x14ac:dyDescent="0.45">
      <c r="B141" s="3" t="s">
        <v>0</v>
      </c>
      <c r="C141" s="3" t="s">
        <v>0</v>
      </c>
      <c r="D141" s="3" t="s">
        <v>1</v>
      </c>
      <c r="E141" s="3" t="s">
        <v>8</v>
      </c>
      <c r="F141" s="3">
        <v>79.207924000000006</v>
      </c>
      <c r="G141" s="3">
        <v>92.666663999999997</v>
      </c>
    </row>
    <row r="142" spans="2:7" x14ac:dyDescent="0.45">
      <c r="B142" s="2" t="s">
        <v>0</v>
      </c>
      <c r="C142" s="2" t="s">
        <v>0</v>
      </c>
      <c r="D142" s="2" t="s">
        <v>11</v>
      </c>
      <c r="E142" s="2" t="s">
        <v>2</v>
      </c>
      <c r="F142" s="2">
        <v>44.333331999999999</v>
      </c>
      <c r="G142" s="2">
        <v>87.328879999999998</v>
      </c>
    </row>
    <row r="143" spans="2:7" x14ac:dyDescent="0.45">
      <c r="B143" s="3" t="s">
        <v>0</v>
      </c>
      <c r="C143" s="3" t="s">
        <v>0</v>
      </c>
      <c r="D143" s="3" t="s">
        <v>11</v>
      </c>
      <c r="E143" s="3" t="s">
        <v>5</v>
      </c>
      <c r="F143" s="3">
        <v>35</v>
      </c>
      <c r="G143" s="3">
        <v>81.757800000000003</v>
      </c>
    </row>
    <row r="144" spans="2:7" x14ac:dyDescent="0.45">
      <c r="B144" s="2" t="s">
        <v>0</v>
      </c>
      <c r="C144" s="2" t="s">
        <v>0</v>
      </c>
      <c r="D144" s="2" t="s">
        <v>11</v>
      </c>
      <c r="E144" s="2" t="s">
        <v>8</v>
      </c>
      <c r="F144" s="2">
        <v>43</v>
      </c>
      <c r="G144" s="2">
        <v>84.514336</v>
      </c>
    </row>
    <row r="145" spans="2:7" x14ac:dyDescent="0.45">
      <c r="B145" s="3" t="s">
        <v>0</v>
      </c>
      <c r="C145" s="3" t="s">
        <v>0</v>
      </c>
      <c r="D145" s="3" t="s">
        <v>18</v>
      </c>
      <c r="E145" s="3" t="s">
        <v>2</v>
      </c>
      <c r="F145" s="3">
        <v>5</v>
      </c>
      <c r="G145" s="3">
        <v>85.351320000000001</v>
      </c>
    </row>
    <row r="146" spans="2:7" x14ac:dyDescent="0.45">
      <c r="B146" s="2" t="s">
        <v>0</v>
      </c>
      <c r="C146" s="2" t="s">
        <v>0</v>
      </c>
      <c r="D146" s="2" t="s">
        <v>18</v>
      </c>
      <c r="E146" s="2" t="s">
        <v>5</v>
      </c>
      <c r="F146" s="2">
        <v>43</v>
      </c>
      <c r="G146" s="2">
        <v>74.131379999999993</v>
      </c>
    </row>
    <row r="147" spans="2:7" x14ac:dyDescent="0.45">
      <c r="B147" s="3" t="s">
        <v>0</v>
      </c>
      <c r="C147" s="3" t="s">
        <v>0</v>
      </c>
      <c r="D147" s="3" t="s">
        <v>18</v>
      </c>
      <c r="E147" s="3" t="s">
        <v>8</v>
      </c>
      <c r="F147" s="3">
        <v>92</v>
      </c>
      <c r="G147" s="3">
        <v>95.99145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40A-F30B-4EAB-ACF8-B8865EB15613}">
  <dimension ref="B2:N146"/>
  <sheetViews>
    <sheetView topLeftCell="A13" workbookViewId="0">
      <selection activeCell="I18" sqref="I18"/>
    </sheetView>
  </sheetViews>
  <sheetFormatPr baseColWidth="10" defaultRowHeight="14.25" x14ac:dyDescent="0.45"/>
  <sheetData>
    <row r="2" spans="2:14" x14ac:dyDescent="0.45">
      <c r="B2" s="1" t="s">
        <v>657</v>
      </c>
      <c r="C2" s="1" t="s">
        <v>658</v>
      </c>
      <c r="D2" s="1" t="s">
        <v>659</v>
      </c>
      <c r="E2" s="1" t="s">
        <v>660</v>
      </c>
      <c r="F2" s="1" t="s">
        <v>661</v>
      </c>
      <c r="G2" s="1" t="s">
        <v>662</v>
      </c>
    </row>
    <row r="3" spans="2:14" x14ac:dyDescent="0.45">
      <c r="B3" s="2" t="s">
        <v>25</v>
      </c>
      <c r="C3" s="2" t="s">
        <v>0</v>
      </c>
      <c r="D3" s="2" t="s">
        <v>1</v>
      </c>
      <c r="E3" s="2" t="s">
        <v>2</v>
      </c>
      <c r="F3" s="2">
        <v>82.724260000000001</v>
      </c>
      <c r="G3" s="2">
        <v>94.108180000000004</v>
      </c>
    </row>
    <row r="4" spans="2:14" x14ac:dyDescent="0.45">
      <c r="B4" s="3" t="s">
        <v>25</v>
      </c>
      <c r="C4" s="3" t="s">
        <v>0</v>
      </c>
      <c r="D4" s="3" t="s">
        <v>1</v>
      </c>
      <c r="E4" s="3" t="s">
        <v>5</v>
      </c>
      <c r="F4" s="3">
        <v>55.445545000000003</v>
      </c>
      <c r="G4" s="3">
        <v>90.933334000000002</v>
      </c>
    </row>
    <row r="5" spans="2:14" x14ac:dyDescent="0.45">
      <c r="B5" s="2" t="s">
        <v>25</v>
      </c>
      <c r="C5" s="2" t="s">
        <v>0</v>
      </c>
      <c r="D5" s="2" t="s">
        <v>1</v>
      </c>
      <c r="E5" s="2" t="s">
        <v>8</v>
      </c>
      <c r="F5" s="2">
        <v>100</v>
      </c>
      <c r="G5" s="2">
        <v>98.359750000000005</v>
      </c>
      <c r="J5" t="s">
        <v>661</v>
      </c>
      <c r="K5" t="s">
        <v>663</v>
      </c>
      <c r="L5" t="s">
        <v>664</v>
      </c>
      <c r="M5" t="s">
        <v>665</v>
      </c>
      <c r="N5" t="s">
        <v>671</v>
      </c>
    </row>
    <row r="6" spans="2:14" x14ac:dyDescent="0.45">
      <c r="B6" s="3" t="s">
        <v>25</v>
      </c>
      <c r="C6" s="3" t="s">
        <v>0</v>
      </c>
      <c r="D6" s="3" t="s">
        <v>11</v>
      </c>
      <c r="E6" s="3" t="s">
        <v>2</v>
      </c>
      <c r="F6" s="3">
        <v>69.333336000000003</v>
      </c>
      <c r="G6" s="3">
        <v>94.262180000000001</v>
      </c>
      <c r="J6" s="6"/>
      <c r="K6" s="6">
        <f>AVERAGE(F3:F146)</f>
        <v>53.799503437499986</v>
      </c>
      <c r="L6">
        <f>QUARTILE(F4:F147,3)-QUARTILE(F4:F147,1)</f>
        <v>43.926909999999999</v>
      </c>
      <c r="M6">
        <f>_xlfn.VAR.P(F4:F147)</f>
        <v>713.82737337681476</v>
      </c>
      <c r="N6">
        <f>SQRT(M6)</f>
        <v>26.717548042004431</v>
      </c>
    </row>
    <row r="7" spans="2:14" x14ac:dyDescent="0.45">
      <c r="B7" s="2" t="s">
        <v>25</v>
      </c>
      <c r="C7" s="2" t="s">
        <v>0</v>
      </c>
      <c r="D7" s="2" t="s">
        <v>11</v>
      </c>
      <c r="E7" s="2" t="s">
        <v>5</v>
      </c>
      <c r="F7" s="2">
        <v>68</v>
      </c>
      <c r="G7" s="2">
        <v>95.25806</v>
      </c>
    </row>
    <row r="8" spans="2:14" x14ac:dyDescent="0.45">
      <c r="B8" s="3" t="s">
        <v>25</v>
      </c>
      <c r="C8" s="3" t="s">
        <v>0</v>
      </c>
      <c r="D8" s="3" t="s">
        <v>11</v>
      </c>
      <c r="E8" s="3" t="s">
        <v>8</v>
      </c>
      <c r="F8" s="3">
        <v>89</v>
      </c>
      <c r="G8" s="3">
        <v>95.112200000000001</v>
      </c>
    </row>
    <row r="9" spans="2:14" x14ac:dyDescent="0.45">
      <c r="B9" s="2" t="s">
        <v>25</v>
      </c>
      <c r="C9" s="2" t="s">
        <v>0</v>
      </c>
      <c r="D9" s="2" t="s">
        <v>18</v>
      </c>
      <c r="E9" s="2" t="s">
        <v>2</v>
      </c>
      <c r="F9" s="2">
        <v>42.666668000000001</v>
      </c>
      <c r="G9" s="2">
        <v>88.906390000000002</v>
      </c>
      <c r="J9" t="s">
        <v>662</v>
      </c>
      <c r="K9" t="s">
        <v>663</v>
      </c>
      <c r="L9" t="s">
        <v>664</v>
      </c>
      <c r="M9" t="s">
        <v>665</v>
      </c>
      <c r="N9" t="s">
        <v>671</v>
      </c>
    </row>
    <row r="10" spans="2:14" x14ac:dyDescent="0.45">
      <c r="B10" s="3" t="s">
        <v>25</v>
      </c>
      <c r="C10" s="3" t="s">
        <v>0</v>
      </c>
      <c r="D10" s="3" t="s">
        <v>18</v>
      </c>
      <c r="E10" s="3" t="s">
        <v>5</v>
      </c>
      <c r="F10" s="3">
        <v>61</v>
      </c>
      <c r="G10" s="3">
        <v>91.473699999999994</v>
      </c>
      <c r="K10" s="6">
        <f>AVERAGE(G3:G146)</f>
        <v>88.260622194444466</v>
      </c>
      <c r="L10">
        <f>QUARTILE(G4:G147,3)-QUARTILE(G4:G147,1)</f>
        <v>9.6371019999999987</v>
      </c>
      <c r="M10">
        <f>_xlfn.VAR.P(G4:G147)</f>
        <v>75.738686470032789</v>
      </c>
      <c r="N10">
        <f t="shared" ref="N10" si="0">SQRT(M10)</f>
        <v>8.7027976231803059</v>
      </c>
    </row>
    <row r="11" spans="2:14" x14ac:dyDescent="0.45">
      <c r="B11" s="2" t="s">
        <v>25</v>
      </c>
      <c r="C11" s="2" t="s">
        <v>0</v>
      </c>
      <c r="D11" s="2" t="s">
        <v>18</v>
      </c>
      <c r="E11" s="2" t="s">
        <v>8</v>
      </c>
      <c r="F11" s="2">
        <v>46</v>
      </c>
      <c r="G11" s="2">
        <v>85.70702</v>
      </c>
    </row>
    <row r="12" spans="2:14" x14ac:dyDescent="0.45">
      <c r="B12" s="3" t="s">
        <v>25</v>
      </c>
      <c r="C12" s="3" t="s">
        <v>0</v>
      </c>
      <c r="D12" s="3" t="s">
        <v>1</v>
      </c>
      <c r="E12" s="3" t="s">
        <v>2</v>
      </c>
      <c r="F12" s="3">
        <v>62.126244</v>
      </c>
      <c r="G12" s="3">
        <v>97.516980000000004</v>
      </c>
    </row>
    <row r="13" spans="2:14" x14ac:dyDescent="0.45">
      <c r="B13" s="2" t="s">
        <v>25</v>
      </c>
      <c r="C13" s="2" t="s">
        <v>0</v>
      </c>
      <c r="D13" s="2" t="s">
        <v>1</v>
      </c>
      <c r="E13" s="2" t="s">
        <v>5</v>
      </c>
      <c r="F13" s="2">
        <v>70.297034999999994</v>
      </c>
      <c r="G13" s="2">
        <v>91.866669999999999</v>
      </c>
    </row>
    <row r="14" spans="2:14" x14ac:dyDescent="0.45">
      <c r="B14" s="3" t="s">
        <v>25</v>
      </c>
      <c r="C14" s="3" t="s">
        <v>0</v>
      </c>
      <c r="D14" s="3" t="s">
        <v>1</v>
      </c>
      <c r="E14" s="3" t="s">
        <v>8</v>
      </c>
      <c r="F14" s="3">
        <v>49.504950000000001</v>
      </c>
      <c r="G14" s="3">
        <v>94.913210000000007</v>
      </c>
    </row>
    <row r="15" spans="2:14" x14ac:dyDescent="0.45">
      <c r="B15" s="2" t="s">
        <v>25</v>
      </c>
      <c r="C15" s="2" t="s">
        <v>0</v>
      </c>
      <c r="D15" s="2" t="s">
        <v>11</v>
      </c>
      <c r="E15" s="2" t="s">
        <v>2</v>
      </c>
      <c r="F15" s="2">
        <v>32.333331999999999</v>
      </c>
      <c r="G15" s="2">
        <v>87.735609999999994</v>
      </c>
    </row>
    <row r="16" spans="2:14" x14ac:dyDescent="0.45">
      <c r="B16" s="3" t="s">
        <v>25</v>
      </c>
      <c r="C16" s="3" t="s">
        <v>0</v>
      </c>
      <c r="D16" s="3" t="s">
        <v>11</v>
      </c>
      <c r="E16" s="3" t="s">
        <v>5</v>
      </c>
      <c r="F16" s="3">
        <v>51</v>
      </c>
      <c r="G16" s="3">
        <v>90.202449999999999</v>
      </c>
    </row>
    <row r="17" spans="2:7" x14ac:dyDescent="0.45">
      <c r="B17" s="2" t="s">
        <v>25</v>
      </c>
      <c r="C17" s="2" t="s">
        <v>0</v>
      </c>
      <c r="D17" s="2" t="s">
        <v>11</v>
      </c>
      <c r="E17" s="2" t="s">
        <v>8</v>
      </c>
      <c r="F17" s="2">
        <v>8</v>
      </c>
      <c r="G17" s="2">
        <v>94.125349999999997</v>
      </c>
    </row>
    <row r="18" spans="2:7" x14ac:dyDescent="0.45">
      <c r="B18" s="3" t="s">
        <v>25</v>
      </c>
      <c r="C18" s="3" t="s">
        <v>0</v>
      </c>
      <c r="D18" s="3" t="s">
        <v>18</v>
      </c>
      <c r="E18" s="3" t="s">
        <v>2</v>
      </c>
      <c r="F18" s="3">
        <v>66</v>
      </c>
      <c r="G18" s="3">
        <v>91.817390000000003</v>
      </c>
    </row>
    <row r="19" spans="2:7" x14ac:dyDescent="0.45">
      <c r="B19" s="2" t="s">
        <v>25</v>
      </c>
      <c r="C19" s="2" t="s">
        <v>0</v>
      </c>
      <c r="D19" s="2" t="s">
        <v>18</v>
      </c>
      <c r="E19" s="2" t="s">
        <v>5</v>
      </c>
      <c r="F19" s="2">
        <v>0.5</v>
      </c>
      <c r="G19" s="2">
        <v>93.492769999999993</v>
      </c>
    </row>
    <row r="20" spans="2:7" x14ac:dyDescent="0.45">
      <c r="B20" s="3" t="s">
        <v>25</v>
      </c>
      <c r="C20" s="3" t="s">
        <v>0</v>
      </c>
      <c r="D20" s="3" t="s">
        <v>18</v>
      </c>
      <c r="E20" s="3" t="s">
        <v>8</v>
      </c>
      <c r="F20" s="3">
        <v>43.5</v>
      </c>
      <c r="G20" s="3">
        <v>88.759609999999995</v>
      </c>
    </row>
    <row r="21" spans="2:7" x14ac:dyDescent="0.45">
      <c r="B21" s="2" t="s">
        <v>25</v>
      </c>
      <c r="C21" s="2" t="s">
        <v>0</v>
      </c>
      <c r="D21" s="2" t="s">
        <v>1</v>
      </c>
      <c r="E21" s="2" t="s">
        <v>2</v>
      </c>
      <c r="F21" s="2">
        <v>62.790700000000001</v>
      </c>
      <c r="G21" s="2">
        <v>91.866669999999999</v>
      </c>
    </row>
    <row r="22" spans="2:7" x14ac:dyDescent="0.45">
      <c r="B22" s="3" t="s">
        <v>25</v>
      </c>
      <c r="C22" s="3" t="s">
        <v>0</v>
      </c>
      <c r="D22" s="3" t="s">
        <v>1</v>
      </c>
      <c r="E22" s="3" t="s">
        <v>5</v>
      </c>
      <c r="F22" s="3">
        <v>89.108909999999995</v>
      </c>
      <c r="G22" s="3">
        <v>95.466669999999993</v>
      </c>
    </row>
    <row r="23" spans="2:7" x14ac:dyDescent="0.45">
      <c r="B23" s="2" t="s">
        <v>25</v>
      </c>
      <c r="C23" s="2" t="s">
        <v>0</v>
      </c>
      <c r="D23" s="2" t="s">
        <v>1</v>
      </c>
      <c r="E23" s="2" t="s">
        <v>8</v>
      </c>
      <c r="F23" s="2">
        <v>100</v>
      </c>
      <c r="G23" s="2">
        <v>94.216350000000006</v>
      </c>
    </row>
    <row r="24" spans="2:7" x14ac:dyDescent="0.45">
      <c r="B24" s="3" t="s">
        <v>25</v>
      </c>
      <c r="C24" s="3" t="s">
        <v>0</v>
      </c>
      <c r="D24" s="3" t="s">
        <v>11</v>
      </c>
      <c r="E24" s="3" t="s">
        <v>2</v>
      </c>
      <c r="F24" s="3">
        <v>62</v>
      </c>
      <c r="G24" s="3">
        <v>90.798169999999999</v>
      </c>
    </row>
    <row r="25" spans="2:7" x14ac:dyDescent="0.45">
      <c r="B25" s="2" t="s">
        <v>25</v>
      </c>
      <c r="C25" s="2" t="s">
        <v>0</v>
      </c>
      <c r="D25" s="2" t="s">
        <v>11</v>
      </c>
      <c r="E25" s="2" t="s">
        <v>5</v>
      </c>
      <c r="F25" s="2">
        <v>51</v>
      </c>
      <c r="G25" s="2">
        <v>94.753715999999997</v>
      </c>
    </row>
    <row r="26" spans="2:7" x14ac:dyDescent="0.45">
      <c r="B26" s="3" t="s">
        <v>25</v>
      </c>
      <c r="C26" s="3" t="s">
        <v>0</v>
      </c>
      <c r="D26" s="3" t="s">
        <v>11</v>
      </c>
      <c r="E26" s="3" t="s">
        <v>8</v>
      </c>
      <c r="F26" s="3">
        <v>39</v>
      </c>
      <c r="G26" s="3">
        <v>84.404089999999997</v>
      </c>
    </row>
    <row r="27" spans="2:7" x14ac:dyDescent="0.45">
      <c r="B27" s="2" t="s">
        <v>25</v>
      </c>
      <c r="C27" s="2" t="s">
        <v>0</v>
      </c>
      <c r="D27" s="2" t="s">
        <v>18</v>
      </c>
      <c r="E27" s="2" t="s">
        <v>2</v>
      </c>
      <c r="F27" s="2">
        <v>52</v>
      </c>
      <c r="G27" s="2">
        <v>84.980605999999995</v>
      </c>
    </row>
    <row r="28" spans="2:7" x14ac:dyDescent="0.45">
      <c r="B28" s="3" t="s">
        <v>25</v>
      </c>
      <c r="C28" s="3" t="s">
        <v>0</v>
      </c>
      <c r="D28" s="3" t="s">
        <v>18</v>
      </c>
      <c r="E28" s="3" t="s">
        <v>5</v>
      </c>
      <c r="F28" s="3">
        <v>21</v>
      </c>
      <c r="G28" s="3">
        <v>68.982669999999999</v>
      </c>
    </row>
    <row r="29" spans="2:7" x14ac:dyDescent="0.45">
      <c r="B29" s="2" t="s">
        <v>25</v>
      </c>
      <c r="C29" s="2" t="s">
        <v>0</v>
      </c>
      <c r="D29" s="2" t="s">
        <v>18</v>
      </c>
      <c r="E29" s="2" t="s">
        <v>8</v>
      </c>
      <c r="F29" s="2">
        <v>82</v>
      </c>
      <c r="G29" s="2">
        <v>97.791759999999996</v>
      </c>
    </row>
    <row r="30" spans="2:7" x14ac:dyDescent="0.45">
      <c r="B30" s="3" t="s">
        <v>25</v>
      </c>
      <c r="C30" s="3" t="s">
        <v>0</v>
      </c>
      <c r="D30" s="3" t="s">
        <v>1</v>
      </c>
      <c r="E30" s="3" t="s">
        <v>2</v>
      </c>
      <c r="F30" s="3">
        <v>81.063119999999998</v>
      </c>
      <c r="G30" s="3">
        <v>94.641509999999997</v>
      </c>
    </row>
    <row r="31" spans="2:7" x14ac:dyDescent="0.45">
      <c r="B31" s="2" t="s">
        <v>25</v>
      </c>
      <c r="C31" s="2" t="s">
        <v>0</v>
      </c>
      <c r="D31" s="2" t="s">
        <v>1</v>
      </c>
      <c r="E31" s="2" t="s">
        <v>5</v>
      </c>
      <c r="F31" s="2">
        <v>23.762377000000001</v>
      </c>
      <c r="G31" s="2">
        <v>95.622640000000004</v>
      </c>
    </row>
    <row r="32" spans="2:7" x14ac:dyDescent="0.45">
      <c r="B32" s="3" t="s">
        <v>25</v>
      </c>
      <c r="C32" s="3" t="s">
        <v>0</v>
      </c>
      <c r="D32" s="3" t="s">
        <v>1</v>
      </c>
      <c r="E32" s="3" t="s">
        <v>8</v>
      </c>
      <c r="F32" s="3">
        <v>95.049509999999998</v>
      </c>
      <c r="G32" s="3">
        <v>97.466669999999993</v>
      </c>
    </row>
    <row r="33" spans="2:7" x14ac:dyDescent="0.45">
      <c r="B33" s="2" t="s">
        <v>25</v>
      </c>
      <c r="C33" s="2" t="s">
        <v>0</v>
      </c>
      <c r="D33" s="2" t="s">
        <v>11</v>
      </c>
      <c r="E33" s="2" t="s">
        <v>2</v>
      </c>
      <c r="F33" s="2">
        <v>88.333336000000003</v>
      </c>
      <c r="G33" s="2">
        <v>97.082080000000005</v>
      </c>
    </row>
    <row r="34" spans="2:7" x14ac:dyDescent="0.45">
      <c r="B34" s="3" t="s">
        <v>25</v>
      </c>
      <c r="C34" s="3" t="s">
        <v>0</v>
      </c>
      <c r="D34" s="3" t="s">
        <v>11</v>
      </c>
      <c r="E34" s="3" t="s">
        <v>5</v>
      </c>
      <c r="F34" s="3">
        <v>28</v>
      </c>
      <c r="G34" s="3">
        <v>81.13561</v>
      </c>
    </row>
    <row r="35" spans="2:7" x14ac:dyDescent="0.45">
      <c r="B35" s="2" t="s">
        <v>25</v>
      </c>
      <c r="C35" s="2" t="s">
        <v>0</v>
      </c>
      <c r="D35" s="2" t="s">
        <v>11</v>
      </c>
      <c r="E35" s="2" t="s">
        <v>8</v>
      </c>
      <c r="F35" s="2">
        <v>76</v>
      </c>
      <c r="G35" s="2">
        <v>96.783000000000001</v>
      </c>
    </row>
    <row r="36" spans="2:7" x14ac:dyDescent="0.45">
      <c r="B36" s="3" t="s">
        <v>25</v>
      </c>
      <c r="C36" s="3" t="s">
        <v>0</v>
      </c>
      <c r="D36" s="3" t="s">
        <v>18</v>
      </c>
      <c r="E36" s="3" t="s">
        <v>2</v>
      </c>
      <c r="F36" s="3">
        <v>38.666663999999997</v>
      </c>
      <c r="G36" s="3">
        <v>86.375434999999996</v>
      </c>
    </row>
    <row r="37" spans="2:7" x14ac:dyDescent="0.45">
      <c r="B37" s="2" t="s">
        <v>25</v>
      </c>
      <c r="C37" s="2" t="s">
        <v>0</v>
      </c>
      <c r="D37" s="2" t="s">
        <v>18</v>
      </c>
      <c r="E37" s="2" t="s">
        <v>5</v>
      </c>
      <c r="F37" s="2">
        <v>20</v>
      </c>
      <c r="G37" s="2">
        <v>73.886529999999993</v>
      </c>
    </row>
    <row r="38" spans="2:7" x14ac:dyDescent="0.45">
      <c r="B38" s="3" t="s">
        <v>25</v>
      </c>
      <c r="C38" s="3" t="s">
        <v>0</v>
      </c>
      <c r="D38" s="3" t="s">
        <v>18</v>
      </c>
      <c r="E38" s="3" t="s">
        <v>8</v>
      </c>
      <c r="F38" s="3">
        <v>26</v>
      </c>
      <c r="G38" s="3">
        <v>79.399506000000002</v>
      </c>
    </row>
    <row r="39" spans="2:7" x14ac:dyDescent="0.45">
      <c r="B39" s="2" t="s">
        <v>25</v>
      </c>
      <c r="C39" s="2" t="s">
        <v>0</v>
      </c>
      <c r="D39" s="2" t="s">
        <v>1</v>
      </c>
      <c r="E39" s="2" t="s">
        <v>2</v>
      </c>
      <c r="F39" s="2">
        <v>80.066444000000004</v>
      </c>
      <c r="G39" s="2">
        <v>95.657859999999999</v>
      </c>
    </row>
    <row r="40" spans="2:7" x14ac:dyDescent="0.45">
      <c r="B40" s="3" t="s">
        <v>25</v>
      </c>
      <c r="C40" s="3" t="s">
        <v>0</v>
      </c>
      <c r="D40" s="3" t="s">
        <v>1</v>
      </c>
      <c r="E40" s="3" t="s">
        <v>5</v>
      </c>
      <c r="F40" s="3">
        <v>60.396037999999997</v>
      </c>
      <c r="G40" s="3">
        <v>92.4</v>
      </c>
    </row>
    <row r="41" spans="2:7" x14ac:dyDescent="0.45">
      <c r="B41" s="2" t="s">
        <v>25</v>
      </c>
      <c r="C41" s="2" t="s">
        <v>0</v>
      </c>
      <c r="D41" s="2" t="s">
        <v>1</v>
      </c>
      <c r="E41" s="2" t="s">
        <v>8</v>
      </c>
      <c r="F41" s="2">
        <v>81.188119999999998</v>
      </c>
      <c r="G41" s="2">
        <v>96.161010000000005</v>
      </c>
    </row>
    <row r="42" spans="2:7" x14ac:dyDescent="0.45">
      <c r="B42" s="3" t="s">
        <v>25</v>
      </c>
      <c r="C42" s="3" t="s">
        <v>0</v>
      </c>
      <c r="D42" s="3" t="s">
        <v>11</v>
      </c>
      <c r="E42" s="3" t="s">
        <v>2</v>
      </c>
      <c r="F42" s="3">
        <v>57.333331999999999</v>
      </c>
      <c r="G42" s="3">
        <v>89.524230000000003</v>
      </c>
    </row>
    <row r="43" spans="2:7" x14ac:dyDescent="0.45">
      <c r="B43" s="2" t="s">
        <v>25</v>
      </c>
      <c r="C43" s="2" t="s">
        <v>0</v>
      </c>
      <c r="D43" s="2" t="s">
        <v>11</v>
      </c>
      <c r="E43" s="2" t="s">
        <v>5</v>
      </c>
      <c r="F43" s="2">
        <v>51</v>
      </c>
      <c r="G43" s="2">
        <v>88.719279999999998</v>
      </c>
    </row>
    <row r="44" spans="2:7" x14ac:dyDescent="0.45">
      <c r="B44" s="3" t="s">
        <v>25</v>
      </c>
      <c r="C44" s="3" t="s">
        <v>0</v>
      </c>
      <c r="D44" s="3" t="s">
        <v>11</v>
      </c>
      <c r="E44" s="3" t="s">
        <v>8</v>
      </c>
      <c r="F44" s="3">
        <v>44</v>
      </c>
      <c r="G44" s="3">
        <v>85.354420000000005</v>
      </c>
    </row>
    <row r="45" spans="2:7" x14ac:dyDescent="0.45">
      <c r="B45" s="2" t="s">
        <v>25</v>
      </c>
      <c r="C45" s="2" t="s">
        <v>0</v>
      </c>
      <c r="D45" s="2" t="s">
        <v>18</v>
      </c>
      <c r="E45" s="2" t="s">
        <v>2</v>
      </c>
      <c r="F45" s="2">
        <v>49</v>
      </c>
      <c r="G45" s="2">
        <v>87.840209999999999</v>
      </c>
    </row>
    <row r="46" spans="2:7" x14ac:dyDescent="0.45">
      <c r="B46" s="3" t="s">
        <v>25</v>
      </c>
      <c r="C46" s="3" t="s">
        <v>0</v>
      </c>
      <c r="D46" s="3" t="s">
        <v>18</v>
      </c>
      <c r="E46" s="3" t="s">
        <v>5</v>
      </c>
      <c r="F46" s="3">
        <v>16.5</v>
      </c>
      <c r="G46" s="3">
        <v>54.048000000000002</v>
      </c>
    </row>
    <row r="47" spans="2:7" x14ac:dyDescent="0.45">
      <c r="B47" s="2" t="s">
        <v>25</v>
      </c>
      <c r="C47" s="2" t="s">
        <v>0</v>
      </c>
      <c r="D47" s="2" t="s">
        <v>18</v>
      </c>
      <c r="E47" s="2" t="s">
        <v>8</v>
      </c>
      <c r="F47" s="2">
        <v>16</v>
      </c>
      <c r="G47" s="2">
        <v>87.440359999999998</v>
      </c>
    </row>
    <row r="48" spans="2:7" x14ac:dyDescent="0.45">
      <c r="B48" s="3" t="s">
        <v>25</v>
      </c>
      <c r="C48" s="3" t="s">
        <v>0</v>
      </c>
      <c r="D48" s="3" t="s">
        <v>1</v>
      </c>
      <c r="E48" s="3" t="s">
        <v>2</v>
      </c>
      <c r="F48" s="3">
        <v>58.803986000000002</v>
      </c>
      <c r="G48" s="3">
        <v>93.594970000000004</v>
      </c>
    </row>
    <row r="49" spans="2:7" x14ac:dyDescent="0.45">
      <c r="B49" s="2" t="s">
        <v>25</v>
      </c>
      <c r="C49" s="2" t="s">
        <v>0</v>
      </c>
      <c r="D49" s="2" t="s">
        <v>1</v>
      </c>
      <c r="E49" s="2" t="s">
        <v>5</v>
      </c>
      <c r="F49" s="2">
        <v>81.188119999999998</v>
      </c>
      <c r="G49" s="2">
        <v>95.57987</v>
      </c>
    </row>
    <row r="50" spans="2:7" x14ac:dyDescent="0.45">
      <c r="B50" s="3" t="s">
        <v>25</v>
      </c>
      <c r="C50" s="3" t="s">
        <v>0</v>
      </c>
      <c r="D50" s="3" t="s">
        <v>1</v>
      </c>
      <c r="E50" s="3" t="s">
        <v>8</v>
      </c>
      <c r="F50" s="3">
        <v>80.19802</v>
      </c>
      <c r="G50" s="3">
        <v>95.466669999999993</v>
      </c>
    </row>
    <row r="51" spans="2:7" x14ac:dyDescent="0.45">
      <c r="B51" s="2" t="s">
        <v>25</v>
      </c>
      <c r="C51" s="2" t="s">
        <v>0</v>
      </c>
      <c r="D51" s="2" t="s">
        <v>11</v>
      </c>
      <c r="E51" s="2" t="s">
        <v>2</v>
      </c>
      <c r="F51" s="2">
        <v>58.333331999999999</v>
      </c>
      <c r="G51" s="2">
        <v>85.279780000000002</v>
      </c>
    </row>
    <row r="52" spans="2:7" x14ac:dyDescent="0.45">
      <c r="B52" s="3" t="s">
        <v>25</v>
      </c>
      <c r="C52" s="3" t="s">
        <v>0</v>
      </c>
      <c r="D52" s="3" t="s">
        <v>11</v>
      </c>
      <c r="E52" s="3" t="s">
        <v>5</v>
      </c>
      <c r="F52" s="3">
        <v>78</v>
      </c>
      <c r="G52" s="3">
        <v>94.20093</v>
      </c>
    </row>
    <row r="53" spans="2:7" x14ac:dyDescent="0.45">
      <c r="B53" s="2" t="s">
        <v>25</v>
      </c>
      <c r="C53" s="2" t="s">
        <v>0</v>
      </c>
      <c r="D53" s="2" t="s">
        <v>11</v>
      </c>
      <c r="E53" s="2" t="s">
        <v>8</v>
      </c>
      <c r="F53" s="2">
        <v>75</v>
      </c>
      <c r="G53" s="2">
        <v>92.300299999999993</v>
      </c>
    </row>
    <row r="54" spans="2:7" x14ac:dyDescent="0.45">
      <c r="B54" s="3" t="s">
        <v>25</v>
      </c>
      <c r="C54" s="3" t="s">
        <v>0</v>
      </c>
      <c r="D54" s="3" t="s">
        <v>18</v>
      </c>
      <c r="E54" s="3" t="s">
        <v>2</v>
      </c>
      <c r="F54" s="3">
        <v>43</v>
      </c>
      <c r="G54" s="3">
        <v>86.190780000000004</v>
      </c>
    </row>
    <row r="55" spans="2:7" x14ac:dyDescent="0.45">
      <c r="B55" s="2" t="s">
        <v>25</v>
      </c>
      <c r="C55" s="2" t="s">
        <v>0</v>
      </c>
      <c r="D55" s="2" t="s">
        <v>18</v>
      </c>
      <c r="E55" s="2" t="s">
        <v>5</v>
      </c>
      <c r="F55" s="2">
        <v>19</v>
      </c>
      <c r="G55" s="2">
        <v>71.390656000000007</v>
      </c>
    </row>
    <row r="56" spans="2:7" x14ac:dyDescent="0.45">
      <c r="B56" s="3" t="s">
        <v>25</v>
      </c>
      <c r="C56" s="3" t="s">
        <v>0</v>
      </c>
      <c r="D56" s="3" t="s">
        <v>18</v>
      </c>
      <c r="E56" s="3" t="s">
        <v>8</v>
      </c>
      <c r="F56" s="3">
        <v>34.5</v>
      </c>
      <c r="G56" s="3">
        <v>88.668625000000006</v>
      </c>
    </row>
    <row r="57" spans="2:7" x14ac:dyDescent="0.45">
      <c r="B57" s="2" t="s">
        <v>25</v>
      </c>
      <c r="C57" s="2" t="s">
        <v>0</v>
      </c>
      <c r="D57" s="2" t="s">
        <v>1</v>
      </c>
      <c r="E57" s="2" t="s">
        <v>2</v>
      </c>
      <c r="F57" s="2">
        <v>75.083060000000003</v>
      </c>
      <c r="G57" s="2">
        <v>90.8</v>
      </c>
    </row>
    <row r="58" spans="2:7" x14ac:dyDescent="0.45">
      <c r="B58" s="3" t="s">
        <v>25</v>
      </c>
      <c r="C58" s="3" t="s">
        <v>0</v>
      </c>
      <c r="D58" s="3" t="s">
        <v>1</v>
      </c>
      <c r="E58" s="3" t="s">
        <v>5</v>
      </c>
      <c r="F58" s="3">
        <v>100</v>
      </c>
      <c r="G58" s="3">
        <v>97.864149999999995</v>
      </c>
    </row>
    <row r="59" spans="2:7" x14ac:dyDescent="0.45">
      <c r="B59" s="2" t="s">
        <v>25</v>
      </c>
      <c r="C59" s="2" t="s">
        <v>0</v>
      </c>
      <c r="D59" s="2" t="s">
        <v>1</v>
      </c>
      <c r="E59" s="2" t="s">
        <v>8</v>
      </c>
      <c r="F59" s="2">
        <v>32.673267000000003</v>
      </c>
      <c r="G59" s="2">
        <v>94.329560000000001</v>
      </c>
    </row>
    <row r="60" spans="2:7" x14ac:dyDescent="0.45">
      <c r="B60" s="3" t="s">
        <v>25</v>
      </c>
      <c r="C60" s="3" t="s">
        <v>0</v>
      </c>
      <c r="D60" s="3" t="s">
        <v>11</v>
      </c>
      <c r="E60" s="3" t="s">
        <v>2</v>
      </c>
      <c r="F60" s="3">
        <v>53.333336000000003</v>
      </c>
      <c r="G60" s="3">
        <v>93.389679999999998</v>
      </c>
    </row>
    <row r="61" spans="2:7" x14ac:dyDescent="0.45">
      <c r="B61" s="2" t="s">
        <v>25</v>
      </c>
      <c r="C61" s="2" t="s">
        <v>0</v>
      </c>
      <c r="D61" s="2" t="s">
        <v>11</v>
      </c>
      <c r="E61" s="2" t="s">
        <v>5</v>
      </c>
      <c r="F61" s="2">
        <v>57</v>
      </c>
      <c r="G61" s="2">
        <v>88.3947</v>
      </c>
    </row>
    <row r="62" spans="2:7" x14ac:dyDescent="0.45">
      <c r="B62" s="3" t="s">
        <v>25</v>
      </c>
      <c r="C62" s="3" t="s">
        <v>0</v>
      </c>
      <c r="D62" s="3" t="s">
        <v>11</v>
      </c>
      <c r="E62" s="3" t="s">
        <v>8</v>
      </c>
      <c r="F62" s="3">
        <v>71</v>
      </c>
      <c r="G62" s="3">
        <v>91.304019999999994</v>
      </c>
    </row>
    <row r="63" spans="2:7" x14ac:dyDescent="0.45">
      <c r="B63" s="2" t="s">
        <v>25</v>
      </c>
      <c r="C63" s="2" t="s">
        <v>0</v>
      </c>
      <c r="D63" s="2" t="s">
        <v>18</v>
      </c>
      <c r="E63" s="2" t="s">
        <v>2</v>
      </c>
      <c r="F63" s="2">
        <v>52.333331999999999</v>
      </c>
      <c r="G63" s="2">
        <v>90.734084999999993</v>
      </c>
    </row>
    <row r="64" spans="2:7" x14ac:dyDescent="0.45">
      <c r="B64" s="3" t="s">
        <v>25</v>
      </c>
      <c r="C64" s="3" t="s">
        <v>0</v>
      </c>
      <c r="D64" s="3" t="s">
        <v>18</v>
      </c>
      <c r="E64" s="3" t="s">
        <v>5</v>
      </c>
      <c r="F64" s="3">
        <v>19</v>
      </c>
      <c r="G64" s="3">
        <v>78.460400000000007</v>
      </c>
    </row>
    <row r="65" spans="2:7" x14ac:dyDescent="0.45">
      <c r="B65" s="2" t="s">
        <v>25</v>
      </c>
      <c r="C65" s="2" t="s">
        <v>0</v>
      </c>
      <c r="D65" s="2" t="s">
        <v>18</v>
      </c>
      <c r="E65" s="2" t="s">
        <v>8</v>
      </c>
      <c r="F65" s="2">
        <v>19.5</v>
      </c>
      <c r="G65" s="2">
        <v>60.903584000000002</v>
      </c>
    </row>
    <row r="66" spans="2:7" x14ac:dyDescent="0.45">
      <c r="B66" s="3" t="s">
        <v>25</v>
      </c>
      <c r="C66" s="3" t="s">
        <v>0</v>
      </c>
      <c r="D66" s="3" t="s">
        <v>1</v>
      </c>
      <c r="E66" s="3" t="s">
        <v>2</v>
      </c>
      <c r="F66" s="3">
        <v>71.096344000000002</v>
      </c>
      <c r="G66" s="3">
        <v>93.866659999999996</v>
      </c>
    </row>
    <row r="67" spans="2:7" x14ac:dyDescent="0.45">
      <c r="B67" s="2" t="s">
        <v>25</v>
      </c>
      <c r="C67" s="2" t="s">
        <v>0</v>
      </c>
      <c r="D67" s="2" t="s">
        <v>1</v>
      </c>
      <c r="E67" s="2" t="s">
        <v>5</v>
      </c>
      <c r="F67" s="2">
        <v>62.376235999999999</v>
      </c>
      <c r="G67" s="2">
        <v>92.133330000000001</v>
      </c>
    </row>
    <row r="68" spans="2:7" x14ac:dyDescent="0.45">
      <c r="B68" s="3" t="s">
        <v>25</v>
      </c>
      <c r="C68" s="3" t="s">
        <v>0</v>
      </c>
      <c r="D68" s="3" t="s">
        <v>1</v>
      </c>
      <c r="E68" s="3" t="s">
        <v>8</v>
      </c>
      <c r="F68" s="3">
        <v>80.19802</v>
      </c>
      <c r="G68" s="3">
        <v>93.6</v>
      </c>
    </row>
    <row r="69" spans="2:7" x14ac:dyDescent="0.45">
      <c r="B69" s="2" t="s">
        <v>25</v>
      </c>
      <c r="C69" s="2" t="s">
        <v>0</v>
      </c>
      <c r="D69" s="2" t="s">
        <v>11</v>
      </c>
      <c r="E69" s="2" t="s">
        <v>2</v>
      </c>
      <c r="F69" s="2">
        <v>42.666668000000001</v>
      </c>
      <c r="G69" s="2">
        <v>89.938130000000001</v>
      </c>
    </row>
    <row r="70" spans="2:7" x14ac:dyDescent="0.45">
      <c r="B70" s="3" t="s">
        <v>25</v>
      </c>
      <c r="C70" s="3" t="s">
        <v>0</v>
      </c>
      <c r="D70" s="3" t="s">
        <v>11</v>
      </c>
      <c r="E70" s="3" t="s">
        <v>5</v>
      </c>
      <c r="F70" s="3">
        <v>81</v>
      </c>
      <c r="G70" s="3">
        <v>94.849180000000004</v>
      </c>
    </row>
    <row r="71" spans="2:7" x14ac:dyDescent="0.45">
      <c r="B71" s="2" t="s">
        <v>25</v>
      </c>
      <c r="C71" s="2" t="s">
        <v>0</v>
      </c>
      <c r="D71" s="2" t="s">
        <v>11</v>
      </c>
      <c r="E71" s="2" t="s">
        <v>8</v>
      </c>
      <c r="F71" s="2">
        <v>76</v>
      </c>
      <c r="G71" s="2">
        <v>93.370289999999997</v>
      </c>
    </row>
    <row r="72" spans="2:7" x14ac:dyDescent="0.45">
      <c r="B72" s="3" t="s">
        <v>25</v>
      </c>
      <c r="C72" s="3" t="s">
        <v>0</v>
      </c>
      <c r="D72" s="3" t="s">
        <v>18</v>
      </c>
      <c r="E72" s="3" t="s">
        <v>2</v>
      </c>
      <c r="F72" s="3">
        <v>42</v>
      </c>
      <c r="G72" s="3">
        <v>87.826189999999997</v>
      </c>
    </row>
    <row r="73" spans="2:7" x14ac:dyDescent="0.45">
      <c r="B73" s="2" t="s">
        <v>25</v>
      </c>
      <c r="C73" s="2" t="s">
        <v>0</v>
      </c>
      <c r="D73" s="2" t="s">
        <v>18</v>
      </c>
      <c r="E73" s="2" t="s">
        <v>5</v>
      </c>
      <c r="F73" s="2">
        <v>19</v>
      </c>
      <c r="G73" s="2">
        <v>64.118470000000002</v>
      </c>
    </row>
    <row r="74" spans="2:7" x14ac:dyDescent="0.45">
      <c r="B74" s="3" t="s">
        <v>25</v>
      </c>
      <c r="C74" s="3" t="s">
        <v>0</v>
      </c>
      <c r="D74" s="3" t="s">
        <v>18</v>
      </c>
      <c r="E74" s="3" t="s">
        <v>8</v>
      </c>
      <c r="F74" s="3">
        <v>26.499998000000001</v>
      </c>
      <c r="G74" s="3">
        <v>80.601950000000002</v>
      </c>
    </row>
    <row r="75" spans="2:7" x14ac:dyDescent="0.45">
      <c r="B75" s="2" t="s">
        <v>25</v>
      </c>
      <c r="C75" s="2" t="s">
        <v>0</v>
      </c>
      <c r="D75" s="2" t="s">
        <v>1</v>
      </c>
      <c r="E75" s="2" t="s">
        <v>2</v>
      </c>
      <c r="F75" s="2">
        <v>100</v>
      </c>
      <c r="G75" s="2">
        <v>97.6</v>
      </c>
    </row>
    <row r="76" spans="2:7" x14ac:dyDescent="0.45">
      <c r="B76" s="3" t="s">
        <v>25</v>
      </c>
      <c r="C76" s="3" t="s">
        <v>0</v>
      </c>
      <c r="D76" s="3" t="s">
        <v>1</v>
      </c>
      <c r="E76" s="3" t="s">
        <v>5</v>
      </c>
      <c r="F76" s="3">
        <v>100</v>
      </c>
      <c r="G76" s="3">
        <v>98.42013</v>
      </c>
    </row>
    <row r="77" spans="2:7" x14ac:dyDescent="0.45">
      <c r="B77" s="2" t="s">
        <v>25</v>
      </c>
      <c r="C77" s="2" t="s">
        <v>0</v>
      </c>
      <c r="D77" s="2" t="s">
        <v>1</v>
      </c>
      <c r="E77" s="2" t="s">
        <v>8</v>
      </c>
      <c r="F77" s="2">
        <v>100</v>
      </c>
      <c r="G77" s="2">
        <v>99.866659999999996</v>
      </c>
    </row>
    <row r="78" spans="2:7" x14ac:dyDescent="0.45">
      <c r="B78" s="3" t="s">
        <v>25</v>
      </c>
      <c r="C78" s="3" t="s">
        <v>0</v>
      </c>
      <c r="D78" s="3" t="s">
        <v>11</v>
      </c>
      <c r="E78" s="3" t="s">
        <v>2</v>
      </c>
      <c r="F78" s="3">
        <v>79</v>
      </c>
      <c r="G78" s="3">
        <v>94.56568</v>
      </c>
    </row>
    <row r="79" spans="2:7" x14ac:dyDescent="0.45">
      <c r="B79" s="2" t="s">
        <v>25</v>
      </c>
      <c r="C79" s="2" t="s">
        <v>0</v>
      </c>
      <c r="D79" s="2" t="s">
        <v>11</v>
      </c>
      <c r="E79" s="2" t="s">
        <v>5</v>
      </c>
      <c r="F79" s="2">
        <v>52.999996000000003</v>
      </c>
      <c r="G79" s="2">
        <v>90.111040000000003</v>
      </c>
    </row>
    <row r="80" spans="2:7" x14ac:dyDescent="0.45">
      <c r="B80" s="3" t="s">
        <v>25</v>
      </c>
      <c r="C80" s="3" t="s">
        <v>0</v>
      </c>
      <c r="D80" s="3" t="s">
        <v>11</v>
      </c>
      <c r="E80" s="3" t="s">
        <v>8</v>
      </c>
      <c r="F80" s="3">
        <v>36</v>
      </c>
      <c r="G80" s="3">
        <v>81.885080000000002</v>
      </c>
    </row>
    <row r="81" spans="2:7" x14ac:dyDescent="0.45">
      <c r="B81" s="2" t="s">
        <v>25</v>
      </c>
      <c r="C81" s="2" t="s">
        <v>0</v>
      </c>
      <c r="D81" s="2" t="s">
        <v>18</v>
      </c>
      <c r="E81" s="2" t="s">
        <v>2</v>
      </c>
      <c r="F81" s="2">
        <v>76.666663999999997</v>
      </c>
      <c r="G81" s="2">
        <v>94.768109999999993</v>
      </c>
    </row>
    <row r="82" spans="2:7" x14ac:dyDescent="0.45">
      <c r="B82" s="3" t="s">
        <v>25</v>
      </c>
      <c r="C82" s="3" t="s">
        <v>0</v>
      </c>
      <c r="D82" s="3" t="s">
        <v>18</v>
      </c>
      <c r="E82" s="3" t="s">
        <v>5</v>
      </c>
      <c r="F82" s="3">
        <v>33.5</v>
      </c>
      <c r="G82" s="3">
        <v>81.096146000000005</v>
      </c>
    </row>
    <row r="83" spans="2:7" x14ac:dyDescent="0.45">
      <c r="B83" s="2" t="s">
        <v>25</v>
      </c>
      <c r="C83" s="2" t="s">
        <v>0</v>
      </c>
      <c r="D83" s="2" t="s">
        <v>18</v>
      </c>
      <c r="E83" s="2" t="s">
        <v>8</v>
      </c>
      <c r="F83" s="2">
        <v>20</v>
      </c>
      <c r="G83" s="2">
        <v>73.320594999999997</v>
      </c>
    </row>
    <row r="84" spans="2:7" x14ac:dyDescent="0.45">
      <c r="B84" s="3" t="s">
        <v>25</v>
      </c>
      <c r="C84" s="3" t="s">
        <v>0</v>
      </c>
      <c r="D84" s="3" t="s">
        <v>1</v>
      </c>
      <c r="E84" s="3" t="s">
        <v>2</v>
      </c>
      <c r="F84" s="3">
        <v>0</v>
      </c>
      <c r="G84" s="3">
        <v>85.979870000000005</v>
      </c>
    </row>
    <row r="85" spans="2:7" x14ac:dyDescent="0.45">
      <c r="B85" s="2" t="s">
        <v>25</v>
      </c>
      <c r="C85" s="2" t="s">
        <v>0</v>
      </c>
      <c r="D85" s="2" t="s">
        <v>1</v>
      </c>
      <c r="E85" s="2" t="s">
        <v>5</v>
      </c>
      <c r="F85" s="2">
        <v>100</v>
      </c>
      <c r="G85" s="2">
        <v>96.533330000000007</v>
      </c>
    </row>
    <row r="86" spans="2:7" x14ac:dyDescent="0.45">
      <c r="B86" s="3" t="s">
        <v>25</v>
      </c>
      <c r="C86" s="3" t="s">
        <v>0</v>
      </c>
      <c r="D86" s="3" t="s">
        <v>1</v>
      </c>
      <c r="E86" s="3" t="s">
        <v>8</v>
      </c>
      <c r="F86" s="3">
        <v>97.029700000000005</v>
      </c>
      <c r="G86" s="3">
        <v>95.733329999999995</v>
      </c>
    </row>
    <row r="87" spans="2:7" x14ac:dyDescent="0.45">
      <c r="B87" s="2" t="s">
        <v>25</v>
      </c>
      <c r="C87" s="2" t="s">
        <v>0</v>
      </c>
      <c r="D87" s="2" t="s">
        <v>11</v>
      </c>
      <c r="E87" s="2" t="s">
        <v>2</v>
      </c>
      <c r="F87" s="2">
        <v>89.666663999999997</v>
      </c>
      <c r="G87" s="2">
        <v>95.047799999999995</v>
      </c>
    </row>
    <row r="88" spans="2:7" x14ac:dyDescent="0.45">
      <c r="B88" s="3" t="s">
        <v>25</v>
      </c>
      <c r="C88" s="3" t="s">
        <v>0</v>
      </c>
      <c r="D88" s="3" t="s">
        <v>11</v>
      </c>
      <c r="E88" s="3" t="s">
        <v>5</v>
      </c>
      <c r="F88" s="3">
        <v>56</v>
      </c>
      <c r="G88" s="3">
        <v>91.364170000000001</v>
      </c>
    </row>
    <row r="89" spans="2:7" x14ac:dyDescent="0.45">
      <c r="B89" s="2" t="s">
        <v>25</v>
      </c>
      <c r="C89" s="2" t="s">
        <v>0</v>
      </c>
      <c r="D89" s="2" t="s">
        <v>11</v>
      </c>
      <c r="E89" s="2" t="s">
        <v>8</v>
      </c>
      <c r="F89" s="2">
        <v>55</v>
      </c>
      <c r="G89" s="2">
        <v>87.207015999999996</v>
      </c>
    </row>
    <row r="90" spans="2:7" x14ac:dyDescent="0.45">
      <c r="B90" s="3" t="s">
        <v>25</v>
      </c>
      <c r="C90" s="3" t="s">
        <v>0</v>
      </c>
      <c r="D90" s="3" t="s">
        <v>18</v>
      </c>
      <c r="E90" s="3" t="s">
        <v>2</v>
      </c>
      <c r="F90" s="3">
        <v>42.666668000000001</v>
      </c>
      <c r="G90" s="3">
        <v>82.951930000000004</v>
      </c>
    </row>
    <row r="91" spans="2:7" x14ac:dyDescent="0.45">
      <c r="B91" s="2" t="s">
        <v>25</v>
      </c>
      <c r="C91" s="2" t="s">
        <v>0</v>
      </c>
      <c r="D91" s="2" t="s">
        <v>18</v>
      </c>
      <c r="E91" s="2" t="s">
        <v>5</v>
      </c>
      <c r="F91" s="2">
        <v>21.5</v>
      </c>
      <c r="G91" s="2">
        <v>75.236789999999999</v>
      </c>
    </row>
    <row r="92" spans="2:7" x14ac:dyDescent="0.45">
      <c r="B92" s="3" t="s">
        <v>25</v>
      </c>
      <c r="C92" s="3" t="s">
        <v>0</v>
      </c>
      <c r="D92" s="3" t="s">
        <v>18</v>
      </c>
      <c r="E92" s="3" t="s">
        <v>8</v>
      </c>
      <c r="F92" s="3">
        <v>26</v>
      </c>
      <c r="G92" s="3">
        <v>78.396330000000006</v>
      </c>
    </row>
    <row r="93" spans="2:7" x14ac:dyDescent="0.45">
      <c r="B93" s="2" t="s">
        <v>25</v>
      </c>
      <c r="C93" s="2" t="s">
        <v>0</v>
      </c>
      <c r="D93" s="2" t="s">
        <v>1</v>
      </c>
      <c r="E93" s="2" t="s">
        <v>2</v>
      </c>
      <c r="F93" s="2">
        <v>44.850499999999997</v>
      </c>
      <c r="G93" s="2">
        <v>88.641509999999997</v>
      </c>
    </row>
    <row r="94" spans="2:7" x14ac:dyDescent="0.45">
      <c r="B94" s="3" t="s">
        <v>25</v>
      </c>
      <c r="C94" s="3" t="s">
        <v>0</v>
      </c>
      <c r="D94" s="3" t="s">
        <v>1</v>
      </c>
      <c r="E94" s="3" t="s">
        <v>5</v>
      </c>
      <c r="F94" s="3">
        <v>51.485149999999997</v>
      </c>
      <c r="G94" s="3">
        <v>88.241510000000005</v>
      </c>
    </row>
    <row r="95" spans="2:7" x14ac:dyDescent="0.45">
      <c r="B95" s="2" t="s">
        <v>25</v>
      </c>
      <c r="C95" s="2" t="s">
        <v>0</v>
      </c>
      <c r="D95" s="2" t="s">
        <v>1</v>
      </c>
      <c r="E95" s="2" t="s">
        <v>8</v>
      </c>
      <c r="F95" s="2">
        <v>100</v>
      </c>
      <c r="G95" s="2">
        <v>96.266670000000005</v>
      </c>
    </row>
    <row r="96" spans="2:7" x14ac:dyDescent="0.45">
      <c r="B96" s="3" t="s">
        <v>25</v>
      </c>
      <c r="C96" s="3" t="s">
        <v>0</v>
      </c>
      <c r="D96" s="3" t="s">
        <v>11</v>
      </c>
      <c r="E96" s="3" t="s">
        <v>2</v>
      </c>
      <c r="F96" s="3">
        <v>49.666668000000001</v>
      </c>
      <c r="G96" s="3">
        <v>92.452385000000007</v>
      </c>
    </row>
    <row r="97" spans="2:7" x14ac:dyDescent="0.45">
      <c r="B97" s="2" t="s">
        <v>25</v>
      </c>
      <c r="C97" s="2" t="s">
        <v>0</v>
      </c>
      <c r="D97" s="2" t="s">
        <v>11</v>
      </c>
      <c r="E97" s="2" t="s">
        <v>5</v>
      </c>
      <c r="F97" s="2">
        <v>30.000001999999999</v>
      </c>
      <c r="G97" s="2">
        <v>81.322929999999999</v>
      </c>
    </row>
    <row r="98" spans="2:7" x14ac:dyDescent="0.45">
      <c r="B98" s="3" t="s">
        <v>25</v>
      </c>
      <c r="C98" s="3" t="s">
        <v>0</v>
      </c>
      <c r="D98" s="3" t="s">
        <v>11</v>
      </c>
      <c r="E98" s="3" t="s">
        <v>8</v>
      </c>
      <c r="F98" s="3">
        <v>63</v>
      </c>
      <c r="G98" s="3">
        <v>89.461479999999995</v>
      </c>
    </row>
    <row r="99" spans="2:7" x14ac:dyDescent="0.45">
      <c r="B99" s="2" t="s">
        <v>25</v>
      </c>
      <c r="C99" s="2" t="s">
        <v>0</v>
      </c>
      <c r="D99" s="2" t="s">
        <v>18</v>
      </c>
      <c r="E99" s="2" t="s">
        <v>2</v>
      </c>
      <c r="F99" s="2">
        <v>38.666663999999997</v>
      </c>
      <c r="G99" s="2">
        <v>79.02431</v>
      </c>
    </row>
    <row r="100" spans="2:7" x14ac:dyDescent="0.45">
      <c r="B100" s="3" t="s">
        <v>25</v>
      </c>
      <c r="C100" s="3" t="s">
        <v>0</v>
      </c>
      <c r="D100" s="3" t="s">
        <v>18</v>
      </c>
      <c r="E100" s="3" t="s">
        <v>5</v>
      </c>
      <c r="F100" s="3">
        <v>46.5</v>
      </c>
      <c r="G100" s="3">
        <v>84.952380000000005</v>
      </c>
    </row>
    <row r="101" spans="2:7" x14ac:dyDescent="0.45">
      <c r="B101" s="2" t="s">
        <v>25</v>
      </c>
      <c r="C101" s="2" t="s">
        <v>0</v>
      </c>
      <c r="D101" s="2" t="s">
        <v>18</v>
      </c>
      <c r="E101" s="2" t="s">
        <v>8</v>
      </c>
      <c r="F101" s="2">
        <v>51</v>
      </c>
      <c r="G101" s="2">
        <v>86.898300000000006</v>
      </c>
    </row>
    <row r="102" spans="2:7" x14ac:dyDescent="0.45">
      <c r="B102" s="3" t="s">
        <v>25</v>
      </c>
      <c r="C102" s="3" t="s">
        <v>0</v>
      </c>
      <c r="D102" s="3" t="s">
        <v>1</v>
      </c>
      <c r="E102" s="3" t="s">
        <v>2</v>
      </c>
      <c r="F102" s="3">
        <v>62.458472999999998</v>
      </c>
      <c r="G102" s="3">
        <v>92.022639999999996</v>
      </c>
    </row>
    <row r="103" spans="2:7" x14ac:dyDescent="0.45">
      <c r="B103" s="2" t="s">
        <v>25</v>
      </c>
      <c r="C103" s="2" t="s">
        <v>0</v>
      </c>
      <c r="D103" s="2" t="s">
        <v>1</v>
      </c>
      <c r="E103" s="2" t="s">
        <v>5</v>
      </c>
      <c r="F103" s="2">
        <v>55.445545000000003</v>
      </c>
      <c r="G103" s="2">
        <v>90</v>
      </c>
    </row>
    <row r="104" spans="2:7" x14ac:dyDescent="0.45">
      <c r="B104" s="3" t="s">
        <v>25</v>
      </c>
      <c r="C104" s="3" t="s">
        <v>0</v>
      </c>
      <c r="D104" s="3" t="s">
        <v>1</v>
      </c>
      <c r="E104" s="3" t="s">
        <v>8</v>
      </c>
      <c r="F104" s="3">
        <v>80.19802</v>
      </c>
      <c r="G104" s="3">
        <v>95.733329999999995</v>
      </c>
    </row>
    <row r="105" spans="2:7" x14ac:dyDescent="0.45">
      <c r="B105" s="2" t="s">
        <v>25</v>
      </c>
      <c r="C105" s="2" t="s">
        <v>0</v>
      </c>
      <c r="D105" s="2" t="s">
        <v>11</v>
      </c>
      <c r="E105" s="2" t="s">
        <v>2</v>
      </c>
      <c r="F105" s="2">
        <v>50.666663999999997</v>
      </c>
      <c r="G105" s="2">
        <v>89.659170000000003</v>
      </c>
    </row>
    <row r="106" spans="2:7" x14ac:dyDescent="0.45">
      <c r="B106" s="3" t="s">
        <v>25</v>
      </c>
      <c r="C106" s="3" t="s">
        <v>0</v>
      </c>
      <c r="D106" s="3" t="s">
        <v>11</v>
      </c>
      <c r="E106" s="3" t="s">
        <v>5</v>
      </c>
      <c r="F106" s="3">
        <v>32</v>
      </c>
      <c r="G106" s="3">
        <v>76.67756</v>
      </c>
    </row>
    <row r="107" spans="2:7" x14ac:dyDescent="0.45">
      <c r="B107" s="2" t="s">
        <v>25</v>
      </c>
      <c r="C107" s="2" t="s">
        <v>0</v>
      </c>
      <c r="D107" s="2" t="s">
        <v>11</v>
      </c>
      <c r="E107" s="2" t="s">
        <v>8</v>
      </c>
      <c r="F107" s="2">
        <v>63</v>
      </c>
      <c r="G107" s="2">
        <v>88.451890000000006</v>
      </c>
    </row>
    <row r="108" spans="2:7" x14ac:dyDescent="0.45">
      <c r="B108" s="3" t="s">
        <v>25</v>
      </c>
      <c r="C108" s="3" t="s">
        <v>0</v>
      </c>
      <c r="D108" s="3" t="s">
        <v>18</v>
      </c>
      <c r="E108" s="3" t="s">
        <v>2</v>
      </c>
      <c r="F108" s="3">
        <v>31</v>
      </c>
      <c r="G108" s="3">
        <v>80.473693999999995</v>
      </c>
    </row>
    <row r="109" spans="2:7" x14ac:dyDescent="0.45">
      <c r="B109" s="2" t="s">
        <v>25</v>
      </c>
      <c r="C109" s="2" t="s">
        <v>0</v>
      </c>
      <c r="D109" s="2" t="s">
        <v>18</v>
      </c>
      <c r="E109" s="2" t="s">
        <v>5</v>
      </c>
      <c r="F109" s="2">
        <v>25</v>
      </c>
      <c r="G109" s="2">
        <v>77.021270000000001</v>
      </c>
    </row>
    <row r="110" spans="2:7" x14ac:dyDescent="0.45">
      <c r="B110" s="3" t="s">
        <v>25</v>
      </c>
      <c r="C110" s="3" t="s">
        <v>0</v>
      </c>
      <c r="D110" s="3" t="s">
        <v>18</v>
      </c>
      <c r="E110" s="3" t="s">
        <v>8</v>
      </c>
      <c r="F110" s="3">
        <v>21</v>
      </c>
      <c r="G110" s="3">
        <v>77.903760000000005</v>
      </c>
    </row>
    <row r="111" spans="2:7" x14ac:dyDescent="0.45">
      <c r="B111" s="2" t="s">
        <v>25</v>
      </c>
      <c r="C111" s="2" t="s">
        <v>0</v>
      </c>
      <c r="D111" s="2" t="s">
        <v>1</v>
      </c>
      <c r="E111" s="2" t="s">
        <v>2</v>
      </c>
      <c r="F111" s="2">
        <v>72.425250000000005</v>
      </c>
      <c r="G111" s="2">
        <v>94.133340000000004</v>
      </c>
    </row>
    <row r="112" spans="2:7" x14ac:dyDescent="0.45">
      <c r="B112" s="3" t="s">
        <v>25</v>
      </c>
      <c r="C112" s="3" t="s">
        <v>0</v>
      </c>
      <c r="D112" s="3" t="s">
        <v>1</v>
      </c>
      <c r="E112" s="3" t="s">
        <v>5</v>
      </c>
      <c r="F112" s="3">
        <v>58.415840000000003</v>
      </c>
      <c r="G112" s="3">
        <v>92.933334000000002</v>
      </c>
    </row>
    <row r="113" spans="2:7" x14ac:dyDescent="0.45">
      <c r="B113" s="2" t="s">
        <v>25</v>
      </c>
      <c r="C113" s="2" t="s">
        <v>0</v>
      </c>
      <c r="D113" s="2" t="s">
        <v>1</v>
      </c>
      <c r="E113" s="2" t="s">
        <v>8</v>
      </c>
      <c r="F113" s="2">
        <v>94.05941</v>
      </c>
      <c r="G113" s="2">
        <v>97.466669999999993</v>
      </c>
    </row>
    <row r="114" spans="2:7" x14ac:dyDescent="0.45">
      <c r="B114" s="3" t="s">
        <v>25</v>
      </c>
      <c r="C114" s="3" t="s">
        <v>0</v>
      </c>
      <c r="D114" s="3" t="s">
        <v>11</v>
      </c>
      <c r="E114" s="3" t="s">
        <v>2</v>
      </c>
      <c r="F114" s="3">
        <v>35.666663999999997</v>
      </c>
      <c r="G114" s="3">
        <v>93.619445999999996</v>
      </c>
    </row>
    <row r="115" spans="2:7" x14ac:dyDescent="0.45">
      <c r="B115" s="2" t="s">
        <v>25</v>
      </c>
      <c r="C115" s="2" t="s">
        <v>0</v>
      </c>
      <c r="D115" s="2" t="s">
        <v>11</v>
      </c>
      <c r="E115" s="2" t="s">
        <v>5</v>
      </c>
      <c r="F115" s="2">
        <v>55</v>
      </c>
      <c r="G115" s="2">
        <v>90.20693</v>
      </c>
    </row>
    <row r="116" spans="2:7" x14ac:dyDescent="0.45">
      <c r="B116" s="3" t="s">
        <v>25</v>
      </c>
      <c r="C116" s="3" t="s">
        <v>0</v>
      </c>
      <c r="D116" s="3" t="s">
        <v>11</v>
      </c>
      <c r="E116" s="3" t="s">
        <v>8</v>
      </c>
      <c r="F116" s="3">
        <v>78</v>
      </c>
      <c r="G116" s="3">
        <v>94.067599999999999</v>
      </c>
    </row>
    <row r="117" spans="2:7" x14ac:dyDescent="0.45">
      <c r="B117" s="2" t="s">
        <v>25</v>
      </c>
      <c r="C117" s="2" t="s">
        <v>0</v>
      </c>
      <c r="D117" s="2" t="s">
        <v>18</v>
      </c>
      <c r="E117" s="2" t="s">
        <v>2</v>
      </c>
      <c r="F117" s="2">
        <v>16</v>
      </c>
      <c r="G117" s="2">
        <v>78.807190000000006</v>
      </c>
    </row>
    <row r="118" spans="2:7" x14ac:dyDescent="0.45">
      <c r="B118" s="3" t="s">
        <v>25</v>
      </c>
      <c r="C118" s="3" t="s">
        <v>0</v>
      </c>
      <c r="D118" s="3" t="s">
        <v>18</v>
      </c>
      <c r="E118" s="3" t="s">
        <v>5</v>
      </c>
      <c r="F118" s="3">
        <v>20</v>
      </c>
      <c r="G118" s="3">
        <v>70</v>
      </c>
    </row>
    <row r="119" spans="2:7" x14ac:dyDescent="0.45">
      <c r="B119" s="2" t="s">
        <v>25</v>
      </c>
      <c r="C119" s="2" t="s">
        <v>0</v>
      </c>
      <c r="D119" s="2" t="s">
        <v>18</v>
      </c>
      <c r="E119" s="2" t="s">
        <v>8</v>
      </c>
      <c r="F119" s="2">
        <v>35</v>
      </c>
      <c r="G119" s="2">
        <v>73.668719999999993</v>
      </c>
    </row>
    <row r="120" spans="2:7" x14ac:dyDescent="0.45">
      <c r="B120" s="3" t="s">
        <v>25</v>
      </c>
      <c r="C120" s="3" t="s">
        <v>0</v>
      </c>
      <c r="D120" s="3" t="s">
        <v>1</v>
      </c>
      <c r="E120" s="3" t="s">
        <v>2</v>
      </c>
      <c r="F120" s="3">
        <v>31.56146</v>
      </c>
      <c r="G120" s="3">
        <v>86</v>
      </c>
    </row>
    <row r="121" spans="2:7" x14ac:dyDescent="0.45">
      <c r="B121" s="2" t="s">
        <v>25</v>
      </c>
      <c r="C121" s="2" t="s">
        <v>0</v>
      </c>
      <c r="D121" s="2" t="s">
        <v>1</v>
      </c>
      <c r="E121" s="2" t="s">
        <v>5</v>
      </c>
      <c r="F121" s="2">
        <v>37.623764000000001</v>
      </c>
      <c r="G121" s="2">
        <v>91.2</v>
      </c>
    </row>
    <row r="122" spans="2:7" x14ac:dyDescent="0.45">
      <c r="B122" s="3" t="s">
        <v>25</v>
      </c>
      <c r="C122" s="3" t="s">
        <v>0</v>
      </c>
      <c r="D122" s="3" t="s">
        <v>1</v>
      </c>
      <c r="E122" s="3" t="s">
        <v>8</v>
      </c>
      <c r="F122" s="3">
        <v>26.732673999999999</v>
      </c>
      <c r="G122" s="3">
        <v>80.759749999999997</v>
      </c>
    </row>
    <row r="123" spans="2:7" x14ac:dyDescent="0.45">
      <c r="B123" s="2" t="s">
        <v>25</v>
      </c>
      <c r="C123" s="2" t="s">
        <v>0</v>
      </c>
      <c r="D123" s="2" t="s">
        <v>11</v>
      </c>
      <c r="E123" s="2" t="s">
        <v>2</v>
      </c>
      <c r="F123" s="2">
        <v>13</v>
      </c>
      <c r="G123" s="2">
        <v>65.722489999999993</v>
      </c>
    </row>
    <row r="124" spans="2:7" x14ac:dyDescent="0.45">
      <c r="B124" s="3" t="s">
        <v>25</v>
      </c>
      <c r="C124" s="3" t="s">
        <v>0</v>
      </c>
      <c r="D124" s="3" t="s">
        <v>11</v>
      </c>
      <c r="E124" s="3" t="s">
        <v>5</v>
      </c>
      <c r="F124" s="3">
        <v>20</v>
      </c>
      <c r="G124" s="3">
        <v>65.275239999999997</v>
      </c>
    </row>
    <row r="125" spans="2:7" x14ac:dyDescent="0.45">
      <c r="B125" s="2" t="s">
        <v>25</v>
      </c>
      <c r="C125" s="2" t="s">
        <v>0</v>
      </c>
      <c r="D125" s="2" t="s">
        <v>11</v>
      </c>
      <c r="E125" s="2" t="s">
        <v>8</v>
      </c>
      <c r="F125" s="2">
        <v>18</v>
      </c>
      <c r="G125" s="2">
        <v>83.343829999999997</v>
      </c>
    </row>
    <row r="126" spans="2:7" x14ac:dyDescent="0.45">
      <c r="B126" s="3" t="s">
        <v>25</v>
      </c>
      <c r="C126" s="3" t="s">
        <v>0</v>
      </c>
      <c r="D126" s="3" t="s">
        <v>18</v>
      </c>
      <c r="E126" s="3" t="s">
        <v>2</v>
      </c>
      <c r="F126" s="3">
        <v>28.666665999999999</v>
      </c>
      <c r="G126" s="3">
        <v>84.346755999999999</v>
      </c>
    </row>
    <row r="127" spans="2:7" x14ac:dyDescent="0.45">
      <c r="B127" s="2" t="s">
        <v>25</v>
      </c>
      <c r="C127" s="2" t="s">
        <v>0</v>
      </c>
      <c r="D127" s="2" t="s">
        <v>18</v>
      </c>
      <c r="E127" s="2" t="s">
        <v>5</v>
      </c>
      <c r="F127" s="2">
        <v>20.5</v>
      </c>
      <c r="G127" s="2">
        <v>63.747127999999996</v>
      </c>
    </row>
    <row r="128" spans="2:7" x14ac:dyDescent="0.45">
      <c r="B128" s="3" t="s">
        <v>25</v>
      </c>
      <c r="C128" s="3" t="s">
        <v>0</v>
      </c>
      <c r="D128" s="3" t="s">
        <v>18</v>
      </c>
      <c r="E128" s="3" t="s">
        <v>8</v>
      </c>
      <c r="F128" s="3">
        <v>17</v>
      </c>
      <c r="G128" s="3">
        <v>85.733329999999995</v>
      </c>
    </row>
    <row r="129" spans="2:7" x14ac:dyDescent="0.45">
      <c r="B129" s="2" t="s">
        <v>25</v>
      </c>
      <c r="C129" s="2" t="s">
        <v>0</v>
      </c>
      <c r="D129" s="2" t="s">
        <v>1</v>
      </c>
      <c r="E129" s="2" t="s">
        <v>2</v>
      </c>
      <c r="F129" s="2">
        <v>100</v>
      </c>
      <c r="G129" s="2">
        <v>95.738365000000002</v>
      </c>
    </row>
    <row r="130" spans="2:7" x14ac:dyDescent="0.45">
      <c r="B130" s="3" t="s">
        <v>25</v>
      </c>
      <c r="C130" s="3" t="s">
        <v>0</v>
      </c>
      <c r="D130" s="3" t="s">
        <v>1</v>
      </c>
      <c r="E130" s="3" t="s">
        <v>5</v>
      </c>
      <c r="F130" s="3">
        <v>46.534652999999999</v>
      </c>
      <c r="G130" s="3">
        <v>91.6</v>
      </c>
    </row>
    <row r="131" spans="2:7" x14ac:dyDescent="0.45">
      <c r="B131" s="2" t="s">
        <v>25</v>
      </c>
      <c r="C131" s="2" t="s">
        <v>0</v>
      </c>
      <c r="D131" s="2" t="s">
        <v>1</v>
      </c>
      <c r="E131" s="2" t="s">
        <v>8</v>
      </c>
      <c r="F131" s="2">
        <v>60.396037999999997</v>
      </c>
      <c r="G131" s="2">
        <v>88.4</v>
      </c>
    </row>
    <row r="132" spans="2:7" x14ac:dyDescent="0.45">
      <c r="B132" s="3" t="s">
        <v>25</v>
      </c>
      <c r="C132" s="3" t="s">
        <v>0</v>
      </c>
      <c r="D132" s="3" t="s">
        <v>11</v>
      </c>
      <c r="E132" s="3" t="s">
        <v>2</v>
      </c>
      <c r="F132" s="3">
        <v>85</v>
      </c>
      <c r="G132" s="3">
        <v>95.137389999999996</v>
      </c>
    </row>
    <row r="133" spans="2:7" x14ac:dyDescent="0.45">
      <c r="B133" s="2" t="s">
        <v>25</v>
      </c>
      <c r="C133" s="2" t="s">
        <v>0</v>
      </c>
      <c r="D133" s="2" t="s">
        <v>11</v>
      </c>
      <c r="E133" s="2" t="s">
        <v>5</v>
      </c>
      <c r="F133" s="2">
        <v>45</v>
      </c>
      <c r="G133" s="2">
        <v>90.170165999999995</v>
      </c>
    </row>
    <row r="134" spans="2:7" x14ac:dyDescent="0.45">
      <c r="B134" s="3" t="s">
        <v>25</v>
      </c>
      <c r="C134" s="3" t="s">
        <v>0</v>
      </c>
      <c r="D134" s="3" t="s">
        <v>11</v>
      </c>
      <c r="E134" s="3" t="s">
        <v>8</v>
      </c>
      <c r="F134" s="3">
        <v>97</v>
      </c>
      <c r="G134" s="3">
        <v>98.227559999999997</v>
      </c>
    </row>
    <row r="135" spans="2:7" x14ac:dyDescent="0.45">
      <c r="B135" s="2" t="s">
        <v>25</v>
      </c>
      <c r="C135" s="2" t="s">
        <v>0</v>
      </c>
      <c r="D135" s="2" t="s">
        <v>18</v>
      </c>
      <c r="E135" s="2" t="s">
        <v>2</v>
      </c>
      <c r="F135" s="2">
        <v>48</v>
      </c>
      <c r="G135" s="2">
        <v>91.903480000000002</v>
      </c>
    </row>
    <row r="136" spans="2:7" x14ac:dyDescent="0.45">
      <c r="B136" s="3" t="s">
        <v>25</v>
      </c>
      <c r="C136" s="3" t="s">
        <v>0</v>
      </c>
      <c r="D136" s="3" t="s">
        <v>18</v>
      </c>
      <c r="E136" s="3" t="s">
        <v>5</v>
      </c>
      <c r="F136" s="3">
        <v>4.5</v>
      </c>
      <c r="G136" s="3">
        <v>96.779724000000002</v>
      </c>
    </row>
    <row r="137" spans="2:7" x14ac:dyDescent="0.45">
      <c r="B137" s="2" t="s">
        <v>25</v>
      </c>
      <c r="C137" s="2" t="s">
        <v>0</v>
      </c>
      <c r="D137" s="2" t="s">
        <v>18</v>
      </c>
      <c r="E137" s="2" t="s">
        <v>8</v>
      </c>
      <c r="F137" s="2">
        <v>23.5</v>
      </c>
      <c r="G137" s="2">
        <v>82.508330000000001</v>
      </c>
    </row>
    <row r="138" spans="2:7" x14ac:dyDescent="0.45">
      <c r="B138" s="3" t="s">
        <v>25</v>
      </c>
      <c r="C138" s="3" t="s">
        <v>0</v>
      </c>
      <c r="D138" s="3" t="s">
        <v>1</v>
      </c>
      <c r="E138" s="3" t="s">
        <v>2</v>
      </c>
      <c r="F138" s="3">
        <v>75.415279999999996</v>
      </c>
      <c r="G138" s="3">
        <v>94.666663999999997</v>
      </c>
    </row>
    <row r="139" spans="2:7" x14ac:dyDescent="0.45">
      <c r="B139" s="2" t="s">
        <v>25</v>
      </c>
      <c r="C139" s="2" t="s">
        <v>0</v>
      </c>
      <c r="D139" s="2" t="s">
        <v>1</v>
      </c>
      <c r="E139" s="2" t="s">
        <v>5</v>
      </c>
      <c r="F139" s="2">
        <v>100</v>
      </c>
      <c r="G139" s="2">
        <v>98.402510000000007</v>
      </c>
    </row>
    <row r="140" spans="2:7" x14ac:dyDescent="0.45">
      <c r="B140" s="3" t="s">
        <v>25</v>
      </c>
      <c r="C140" s="3" t="s">
        <v>0</v>
      </c>
      <c r="D140" s="3" t="s">
        <v>1</v>
      </c>
      <c r="E140" s="3" t="s">
        <v>8</v>
      </c>
      <c r="F140" s="3">
        <v>64.356440000000006</v>
      </c>
      <c r="G140" s="3">
        <v>91.049059999999997</v>
      </c>
    </row>
    <row r="141" spans="2:7" x14ac:dyDescent="0.45">
      <c r="B141" s="2" t="s">
        <v>25</v>
      </c>
      <c r="C141" s="2" t="s">
        <v>0</v>
      </c>
      <c r="D141" s="2" t="s">
        <v>11</v>
      </c>
      <c r="E141" s="2" t="s">
        <v>2</v>
      </c>
      <c r="F141" s="2">
        <v>100</v>
      </c>
      <c r="G141" s="2">
        <v>93.659620000000004</v>
      </c>
    </row>
    <row r="142" spans="2:7" x14ac:dyDescent="0.45">
      <c r="B142" s="3" t="s">
        <v>25</v>
      </c>
      <c r="C142" s="3" t="s">
        <v>0</v>
      </c>
      <c r="D142" s="3" t="s">
        <v>11</v>
      </c>
      <c r="E142" s="3" t="s">
        <v>5</v>
      </c>
      <c r="F142" s="3">
        <v>100</v>
      </c>
      <c r="G142" s="3">
        <v>96.185220000000001</v>
      </c>
    </row>
    <row r="143" spans="2:7" x14ac:dyDescent="0.45">
      <c r="B143" s="2" t="s">
        <v>25</v>
      </c>
      <c r="C143" s="2" t="s">
        <v>0</v>
      </c>
      <c r="D143" s="2" t="s">
        <v>11</v>
      </c>
      <c r="E143" s="2" t="s">
        <v>8</v>
      </c>
      <c r="F143" s="2">
        <v>60.000003999999997</v>
      </c>
      <c r="G143" s="2">
        <v>89.966750000000005</v>
      </c>
    </row>
    <row r="144" spans="2:7" x14ac:dyDescent="0.45">
      <c r="B144" s="3" t="s">
        <v>25</v>
      </c>
      <c r="C144" s="3" t="s">
        <v>0</v>
      </c>
      <c r="D144" s="3" t="s">
        <v>18</v>
      </c>
      <c r="E144" s="3" t="s">
        <v>2</v>
      </c>
      <c r="F144" s="3">
        <v>17.333334000000001</v>
      </c>
      <c r="G144" s="3">
        <v>77.463390000000004</v>
      </c>
    </row>
    <row r="145" spans="2:7" x14ac:dyDescent="0.45">
      <c r="B145" s="2" t="s">
        <v>25</v>
      </c>
      <c r="C145" s="2" t="s">
        <v>0</v>
      </c>
      <c r="D145" s="2" t="s">
        <v>18</v>
      </c>
      <c r="E145" s="2" t="s">
        <v>5</v>
      </c>
      <c r="F145" s="2">
        <v>12.5</v>
      </c>
      <c r="G145" s="2">
        <v>74.348950000000002</v>
      </c>
    </row>
    <row r="146" spans="2:7" x14ac:dyDescent="0.45">
      <c r="B146" s="3" t="s">
        <v>25</v>
      </c>
      <c r="C146" s="3" t="s">
        <v>0</v>
      </c>
      <c r="D146" s="3" t="s">
        <v>18</v>
      </c>
      <c r="E146" s="3" t="s">
        <v>8</v>
      </c>
      <c r="F146" s="3">
        <v>50.5</v>
      </c>
      <c r="G146" s="3">
        <v>90.495000000000005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7D35-05A2-46AB-83CE-DD36F88C4F11}">
  <dimension ref="B2:N146"/>
  <sheetViews>
    <sheetView topLeftCell="A17" workbookViewId="0">
      <selection activeCell="P27" sqref="P27"/>
    </sheetView>
  </sheetViews>
  <sheetFormatPr baseColWidth="10" defaultRowHeight="14.25" x14ac:dyDescent="0.45"/>
  <cols>
    <col min="10" max="10" width="14.46484375" bestFit="1" customWidth="1"/>
  </cols>
  <sheetData>
    <row r="2" spans="2:14" x14ac:dyDescent="0.45">
      <c r="B2" s="1" t="s">
        <v>657</v>
      </c>
      <c r="C2" s="1" t="s">
        <v>658</v>
      </c>
      <c r="D2" s="1" t="s">
        <v>659</v>
      </c>
      <c r="E2" s="1" t="s">
        <v>660</v>
      </c>
      <c r="F2" s="1" t="s">
        <v>661</v>
      </c>
      <c r="G2" s="1" t="s">
        <v>662</v>
      </c>
    </row>
    <row r="3" spans="2:14" x14ac:dyDescent="0.45">
      <c r="B3" s="2" t="s">
        <v>0</v>
      </c>
      <c r="C3" s="2" t="s">
        <v>25</v>
      </c>
      <c r="D3" s="2" t="s">
        <v>1</v>
      </c>
      <c r="E3" s="2" t="s">
        <v>2</v>
      </c>
      <c r="F3" s="4">
        <v>50.830565999999997</v>
      </c>
      <c r="G3" s="4">
        <v>91.542140000000003</v>
      </c>
    </row>
    <row r="4" spans="2:14" x14ac:dyDescent="0.45">
      <c r="B4" s="3" t="s">
        <v>0</v>
      </c>
      <c r="C4" s="3" t="s">
        <v>25</v>
      </c>
      <c r="D4" s="3" t="s">
        <v>1</v>
      </c>
      <c r="E4" s="3" t="s">
        <v>5</v>
      </c>
      <c r="F4" s="5">
        <v>18.811882000000001</v>
      </c>
      <c r="G4" s="5">
        <v>94.067920000000001</v>
      </c>
    </row>
    <row r="5" spans="2:14" x14ac:dyDescent="0.45">
      <c r="B5" s="2" t="s">
        <v>0</v>
      </c>
      <c r="C5" s="2" t="s">
        <v>25</v>
      </c>
      <c r="D5" s="2" t="s">
        <v>1</v>
      </c>
      <c r="E5" s="2" t="s">
        <v>8</v>
      </c>
      <c r="F5" s="4">
        <v>100</v>
      </c>
      <c r="G5" s="4">
        <v>99.028930000000003</v>
      </c>
      <c r="J5" t="s">
        <v>661</v>
      </c>
      <c r="K5" t="s">
        <v>663</v>
      </c>
      <c r="L5" t="s">
        <v>664</v>
      </c>
      <c r="M5" t="s">
        <v>665</v>
      </c>
      <c r="N5" t="s">
        <v>671</v>
      </c>
    </row>
    <row r="6" spans="2:14" x14ac:dyDescent="0.45">
      <c r="B6" s="3" t="s">
        <v>0</v>
      </c>
      <c r="C6" s="3" t="s">
        <v>25</v>
      </c>
      <c r="D6" s="3" t="s">
        <v>11</v>
      </c>
      <c r="E6" s="3" t="s">
        <v>2</v>
      </c>
      <c r="F6" s="5">
        <v>84</v>
      </c>
      <c r="G6" s="5">
        <v>97.642690000000002</v>
      </c>
      <c r="J6" s="6"/>
      <c r="K6" s="6">
        <f>AVERAGE(F3:F146)</f>
        <v>53.912432875</v>
      </c>
      <c r="L6">
        <f>QUARTILE(F4:F147,3)-QUARTILE(F4:F147,1)</f>
        <v>45.457640999999995</v>
      </c>
      <c r="M6">
        <f>_xlfn.VAR.P(F4:F147)</f>
        <v>741.50606414567756</v>
      </c>
      <c r="N6">
        <f>SQRT(M6)</f>
        <v>27.230608956570869</v>
      </c>
    </row>
    <row r="7" spans="2:14" x14ac:dyDescent="0.45">
      <c r="B7" s="2" t="s">
        <v>0</v>
      </c>
      <c r="C7" s="2" t="s">
        <v>25</v>
      </c>
      <c r="D7" s="2" t="s">
        <v>11</v>
      </c>
      <c r="E7" s="2" t="s">
        <v>5</v>
      </c>
      <c r="F7" s="4">
        <v>49</v>
      </c>
      <c r="G7" s="4">
        <v>87.735054000000005</v>
      </c>
    </row>
    <row r="8" spans="2:14" x14ac:dyDescent="0.45">
      <c r="B8" s="3" t="s">
        <v>0</v>
      </c>
      <c r="C8" s="3" t="s">
        <v>25</v>
      </c>
      <c r="D8" s="3" t="s">
        <v>11</v>
      </c>
      <c r="E8" s="3" t="s">
        <v>8</v>
      </c>
      <c r="F8" s="5">
        <v>50</v>
      </c>
      <c r="G8" s="5">
        <v>85.943709999999996</v>
      </c>
    </row>
    <row r="9" spans="2:14" x14ac:dyDescent="0.45">
      <c r="B9" s="2" t="s">
        <v>0</v>
      </c>
      <c r="C9" s="2" t="s">
        <v>25</v>
      </c>
      <c r="D9" s="2" t="s">
        <v>18</v>
      </c>
      <c r="E9" s="2" t="s">
        <v>2</v>
      </c>
      <c r="F9" s="4">
        <v>30.000001999999999</v>
      </c>
      <c r="G9" s="4">
        <v>78.547614999999993</v>
      </c>
      <c r="J9" t="s">
        <v>662</v>
      </c>
      <c r="K9" t="s">
        <v>663</v>
      </c>
      <c r="L9" t="s">
        <v>664</v>
      </c>
      <c r="M9" t="s">
        <v>665</v>
      </c>
      <c r="N9" t="s">
        <v>671</v>
      </c>
    </row>
    <row r="10" spans="2:14" x14ac:dyDescent="0.45">
      <c r="B10" s="3" t="s">
        <v>0</v>
      </c>
      <c r="C10" s="3" t="s">
        <v>25</v>
      </c>
      <c r="D10" s="3" t="s">
        <v>18</v>
      </c>
      <c r="E10" s="3" t="s">
        <v>5</v>
      </c>
      <c r="F10" s="5">
        <v>29.499998000000001</v>
      </c>
      <c r="G10" s="5">
        <v>74.220725999999999</v>
      </c>
      <c r="K10" s="6">
        <f>AVERAGE(G3:G146)</f>
        <v>88.172899875000027</v>
      </c>
      <c r="L10">
        <f>QUARTILE(G4:G147,3)-QUARTILE(G4:G147,1)</f>
        <v>12.901207999999997</v>
      </c>
      <c r="M10">
        <f>_xlfn.VAR.P(G4:G147)</f>
        <v>79.47800820287361</v>
      </c>
      <c r="N10">
        <f t="shared" ref="N10" si="0">SQRT(M10)</f>
        <v>8.9150439260204219</v>
      </c>
    </row>
    <row r="11" spans="2:14" x14ac:dyDescent="0.45">
      <c r="B11" s="2" t="s">
        <v>0</v>
      </c>
      <c r="C11" s="2" t="s">
        <v>25</v>
      </c>
      <c r="D11" s="2" t="s">
        <v>18</v>
      </c>
      <c r="E11" s="2" t="s">
        <v>8</v>
      </c>
      <c r="F11" s="4">
        <v>58.999996000000003</v>
      </c>
      <c r="G11" s="4">
        <v>90.557739999999995</v>
      </c>
    </row>
    <row r="12" spans="2:14" x14ac:dyDescent="0.45">
      <c r="B12" s="3" t="s">
        <v>0</v>
      </c>
      <c r="C12" s="3" t="s">
        <v>25</v>
      </c>
      <c r="D12" s="3" t="s">
        <v>1</v>
      </c>
      <c r="E12" s="3" t="s">
        <v>2</v>
      </c>
      <c r="F12" s="5">
        <v>20.930233000000001</v>
      </c>
      <c r="G12" s="5">
        <v>95.333330000000004</v>
      </c>
    </row>
    <row r="13" spans="2:14" x14ac:dyDescent="0.45">
      <c r="B13" s="2" t="s">
        <v>0</v>
      </c>
      <c r="C13" s="2" t="s">
        <v>25</v>
      </c>
      <c r="D13" s="2" t="s">
        <v>1</v>
      </c>
      <c r="E13" s="2" t="s">
        <v>5</v>
      </c>
      <c r="F13" s="4">
        <v>88.118809999999996</v>
      </c>
      <c r="G13" s="4">
        <v>97.333336000000003</v>
      </c>
    </row>
    <row r="14" spans="2:14" x14ac:dyDescent="0.45">
      <c r="B14" s="3" t="s">
        <v>0</v>
      </c>
      <c r="C14" s="3" t="s">
        <v>25</v>
      </c>
      <c r="D14" s="3" t="s">
        <v>1</v>
      </c>
      <c r="E14" s="3" t="s">
        <v>8</v>
      </c>
      <c r="F14" s="5">
        <v>70.297034999999994</v>
      </c>
      <c r="G14" s="5">
        <v>94</v>
      </c>
    </row>
    <row r="15" spans="2:14" x14ac:dyDescent="0.45">
      <c r="B15" s="2" t="s">
        <v>0</v>
      </c>
      <c r="C15" s="2" t="s">
        <v>25</v>
      </c>
      <c r="D15" s="2" t="s">
        <v>11</v>
      </c>
      <c r="E15" s="2" t="s">
        <v>2</v>
      </c>
      <c r="F15" s="4">
        <v>35</v>
      </c>
      <c r="G15" s="4">
        <v>83.248244999999997</v>
      </c>
    </row>
    <row r="16" spans="2:14" x14ac:dyDescent="0.45">
      <c r="B16" s="3" t="s">
        <v>0</v>
      </c>
      <c r="C16" s="3" t="s">
        <v>25</v>
      </c>
      <c r="D16" s="3" t="s">
        <v>11</v>
      </c>
      <c r="E16" s="3" t="s">
        <v>5</v>
      </c>
      <c r="F16" s="5">
        <v>72</v>
      </c>
      <c r="G16" s="5">
        <v>93.878174000000001</v>
      </c>
    </row>
    <row r="17" spans="2:7" x14ac:dyDescent="0.45">
      <c r="B17" s="2" t="s">
        <v>0</v>
      </c>
      <c r="C17" s="2" t="s">
        <v>25</v>
      </c>
      <c r="D17" s="2" t="s">
        <v>11</v>
      </c>
      <c r="E17" s="2" t="s">
        <v>8</v>
      </c>
      <c r="F17" s="4">
        <v>47</v>
      </c>
      <c r="G17" s="4">
        <v>91.363249999999994</v>
      </c>
    </row>
    <row r="18" spans="2:7" x14ac:dyDescent="0.45">
      <c r="B18" s="3" t="s">
        <v>0</v>
      </c>
      <c r="C18" s="3" t="s">
        <v>25</v>
      </c>
      <c r="D18" s="3" t="s">
        <v>18</v>
      </c>
      <c r="E18" s="3" t="s">
        <v>2</v>
      </c>
      <c r="F18" s="5">
        <v>37</v>
      </c>
      <c r="G18" s="5">
        <v>83.177216000000001</v>
      </c>
    </row>
    <row r="19" spans="2:7" x14ac:dyDescent="0.45">
      <c r="B19" s="2" t="s">
        <v>0</v>
      </c>
      <c r="C19" s="2" t="s">
        <v>25</v>
      </c>
      <c r="D19" s="2" t="s">
        <v>18</v>
      </c>
      <c r="E19" s="2" t="s">
        <v>5</v>
      </c>
      <c r="F19" s="4">
        <v>23</v>
      </c>
      <c r="G19" s="4">
        <v>76.436539999999994</v>
      </c>
    </row>
    <row r="20" spans="2:7" x14ac:dyDescent="0.45">
      <c r="B20" s="3" t="s">
        <v>0</v>
      </c>
      <c r="C20" s="3" t="s">
        <v>25</v>
      </c>
      <c r="D20" s="3" t="s">
        <v>18</v>
      </c>
      <c r="E20" s="3" t="s">
        <v>8</v>
      </c>
      <c r="F20" s="5">
        <v>26</v>
      </c>
      <c r="G20" s="5">
        <v>87.390015000000005</v>
      </c>
    </row>
    <row r="21" spans="2:7" x14ac:dyDescent="0.45">
      <c r="B21" s="2" t="s">
        <v>0</v>
      </c>
      <c r="C21" s="2" t="s">
        <v>25</v>
      </c>
      <c r="D21" s="2" t="s">
        <v>1</v>
      </c>
      <c r="E21" s="2" t="s">
        <v>2</v>
      </c>
      <c r="F21" s="4">
        <v>92.358800000000002</v>
      </c>
      <c r="G21" s="4">
        <v>96.933334000000002</v>
      </c>
    </row>
    <row r="22" spans="2:7" x14ac:dyDescent="0.45">
      <c r="B22" s="3" t="s">
        <v>0</v>
      </c>
      <c r="C22" s="3" t="s">
        <v>25</v>
      </c>
      <c r="D22" s="3" t="s">
        <v>1</v>
      </c>
      <c r="E22" s="3" t="s">
        <v>5</v>
      </c>
      <c r="F22" s="5">
        <v>50.495052000000001</v>
      </c>
      <c r="G22" s="5">
        <v>89.672960000000003</v>
      </c>
    </row>
    <row r="23" spans="2:7" x14ac:dyDescent="0.45">
      <c r="B23" s="2" t="s">
        <v>0</v>
      </c>
      <c r="C23" s="2" t="s">
        <v>25</v>
      </c>
      <c r="D23" s="2" t="s">
        <v>1</v>
      </c>
      <c r="E23" s="2" t="s">
        <v>8</v>
      </c>
      <c r="F23" s="4">
        <v>94.05941</v>
      </c>
      <c r="G23" s="4">
        <v>96.020129999999995</v>
      </c>
    </row>
    <row r="24" spans="2:7" x14ac:dyDescent="0.45">
      <c r="B24" s="3" t="s">
        <v>0</v>
      </c>
      <c r="C24" s="3" t="s">
        <v>25</v>
      </c>
      <c r="D24" s="3" t="s">
        <v>11</v>
      </c>
      <c r="E24" s="3" t="s">
        <v>2</v>
      </c>
      <c r="F24" s="5">
        <v>88.666663999999997</v>
      </c>
      <c r="G24" s="5">
        <v>96.266045000000005</v>
      </c>
    </row>
    <row r="25" spans="2:7" x14ac:dyDescent="0.45">
      <c r="B25" s="2" t="s">
        <v>0</v>
      </c>
      <c r="C25" s="2" t="s">
        <v>25</v>
      </c>
      <c r="D25" s="2" t="s">
        <v>11</v>
      </c>
      <c r="E25" s="2" t="s">
        <v>5</v>
      </c>
      <c r="F25" s="4">
        <v>40</v>
      </c>
      <c r="G25" s="4">
        <v>84.227789999999999</v>
      </c>
    </row>
    <row r="26" spans="2:7" x14ac:dyDescent="0.45">
      <c r="B26" s="3" t="s">
        <v>0</v>
      </c>
      <c r="C26" s="3" t="s">
        <v>25</v>
      </c>
      <c r="D26" s="3" t="s">
        <v>11</v>
      </c>
      <c r="E26" s="3" t="s">
        <v>8</v>
      </c>
      <c r="F26" s="5">
        <v>52</v>
      </c>
      <c r="G26" s="5">
        <v>89.51585</v>
      </c>
    </row>
    <row r="27" spans="2:7" x14ac:dyDescent="0.45">
      <c r="B27" s="2" t="s">
        <v>0</v>
      </c>
      <c r="C27" s="2" t="s">
        <v>25</v>
      </c>
      <c r="D27" s="2" t="s">
        <v>18</v>
      </c>
      <c r="E27" s="2" t="s">
        <v>2</v>
      </c>
      <c r="F27" s="4">
        <v>46.666668000000001</v>
      </c>
      <c r="G27" s="4">
        <v>86.824380000000005</v>
      </c>
    </row>
    <row r="28" spans="2:7" x14ac:dyDescent="0.45">
      <c r="B28" s="3" t="s">
        <v>0</v>
      </c>
      <c r="C28" s="3" t="s">
        <v>25</v>
      </c>
      <c r="D28" s="3" t="s">
        <v>18</v>
      </c>
      <c r="E28" s="3" t="s">
        <v>5</v>
      </c>
      <c r="F28" s="5">
        <v>15.000000999999999</v>
      </c>
      <c r="G28" s="5">
        <v>81.273253999999994</v>
      </c>
    </row>
    <row r="29" spans="2:7" x14ac:dyDescent="0.45">
      <c r="B29" s="2" t="s">
        <v>0</v>
      </c>
      <c r="C29" s="2" t="s">
        <v>25</v>
      </c>
      <c r="D29" s="2" t="s">
        <v>18</v>
      </c>
      <c r="E29" s="2" t="s">
        <v>8</v>
      </c>
      <c r="F29" s="4">
        <v>17.5</v>
      </c>
      <c r="G29" s="4">
        <v>68.58775</v>
      </c>
    </row>
    <row r="30" spans="2:7" x14ac:dyDescent="0.45">
      <c r="B30" s="3" t="s">
        <v>0</v>
      </c>
      <c r="C30" s="3" t="s">
        <v>25</v>
      </c>
      <c r="D30" s="3" t="s">
        <v>1</v>
      </c>
      <c r="E30" s="3" t="s">
        <v>2</v>
      </c>
      <c r="F30" s="5">
        <v>75.415279999999996</v>
      </c>
      <c r="G30" s="5">
        <v>96.377359999999996</v>
      </c>
    </row>
    <row r="31" spans="2:7" x14ac:dyDescent="0.45">
      <c r="B31" s="2" t="s">
        <v>0</v>
      </c>
      <c r="C31" s="2" t="s">
        <v>25</v>
      </c>
      <c r="D31" s="2" t="s">
        <v>1</v>
      </c>
      <c r="E31" s="2" t="s">
        <v>5</v>
      </c>
      <c r="F31" s="4">
        <v>100</v>
      </c>
      <c r="G31" s="4">
        <v>98.935850000000002</v>
      </c>
    </row>
    <row r="32" spans="2:7" x14ac:dyDescent="0.45">
      <c r="B32" s="3" t="s">
        <v>0</v>
      </c>
      <c r="C32" s="3" t="s">
        <v>25</v>
      </c>
      <c r="D32" s="3" t="s">
        <v>1</v>
      </c>
      <c r="E32" s="3" t="s">
        <v>8</v>
      </c>
      <c r="F32" s="5">
        <v>100</v>
      </c>
      <c r="G32" s="5">
        <v>97.406295999999998</v>
      </c>
    </row>
    <row r="33" spans="2:7" x14ac:dyDescent="0.45">
      <c r="B33" s="2" t="s">
        <v>0</v>
      </c>
      <c r="C33" s="2" t="s">
        <v>25</v>
      </c>
      <c r="D33" s="2" t="s">
        <v>11</v>
      </c>
      <c r="E33" s="2" t="s">
        <v>2</v>
      </c>
      <c r="F33" s="4">
        <v>49</v>
      </c>
      <c r="G33" s="4">
        <v>89.348179999999999</v>
      </c>
    </row>
    <row r="34" spans="2:7" x14ac:dyDescent="0.45">
      <c r="B34" s="3" t="s">
        <v>0</v>
      </c>
      <c r="C34" s="3" t="s">
        <v>25</v>
      </c>
      <c r="D34" s="3" t="s">
        <v>11</v>
      </c>
      <c r="E34" s="3" t="s">
        <v>5</v>
      </c>
      <c r="F34" s="5">
        <v>29</v>
      </c>
      <c r="G34" s="5">
        <v>81.344229999999996</v>
      </c>
    </row>
    <row r="35" spans="2:7" x14ac:dyDescent="0.45">
      <c r="B35" s="2" t="s">
        <v>0</v>
      </c>
      <c r="C35" s="2" t="s">
        <v>25</v>
      </c>
      <c r="D35" s="2" t="s">
        <v>11</v>
      </c>
      <c r="E35" s="2" t="s">
        <v>8</v>
      </c>
      <c r="F35" s="4">
        <v>46</v>
      </c>
      <c r="G35" s="4">
        <v>87.545940000000002</v>
      </c>
    </row>
    <row r="36" spans="2:7" x14ac:dyDescent="0.45">
      <c r="B36" s="3" t="s">
        <v>0</v>
      </c>
      <c r="C36" s="3" t="s">
        <v>25</v>
      </c>
      <c r="D36" s="3" t="s">
        <v>18</v>
      </c>
      <c r="E36" s="3" t="s">
        <v>2</v>
      </c>
      <c r="F36" s="5">
        <v>40.666668000000001</v>
      </c>
      <c r="G36" s="5">
        <v>86.842765999999997</v>
      </c>
    </row>
    <row r="37" spans="2:7" x14ac:dyDescent="0.45">
      <c r="B37" s="2" t="s">
        <v>0</v>
      </c>
      <c r="C37" s="2" t="s">
        <v>25</v>
      </c>
      <c r="D37" s="2" t="s">
        <v>18</v>
      </c>
      <c r="E37" s="2" t="s">
        <v>5</v>
      </c>
      <c r="F37" s="4">
        <v>18</v>
      </c>
      <c r="G37" s="4">
        <v>63.393256999999998</v>
      </c>
    </row>
    <row r="38" spans="2:7" x14ac:dyDescent="0.45">
      <c r="B38" s="3" t="s">
        <v>0</v>
      </c>
      <c r="C38" s="3" t="s">
        <v>25</v>
      </c>
      <c r="D38" s="3" t="s">
        <v>18</v>
      </c>
      <c r="E38" s="3" t="s">
        <v>8</v>
      </c>
      <c r="F38" s="5">
        <v>27.5</v>
      </c>
      <c r="G38" s="5">
        <v>82.285070000000005</v>
      </c>
    </row>
    <row r="39" spans="2:7" x14ac:dyDescent="0.45">
      <c r="B39" s="2" t="s">
        <v>0</v>
      </c>
      <c r="C39" s="2" t="s">
        <v>25</v>
      </c>
      <c r="D39" s="2" t="s">
        <v>1</v>
      </c>
      <c r="E39" s="2" t="s">
        <v>2</v>
      </c>
      <c r="F39" s="4">
        <v>86.710970000000003</v>
      </c>
      <c r="G39" s="4">
        <v>92.860373999999993</v>
      </c>
    </row>
    <row r="40" spans="2:7" x14ac:dyDescent="0.45">
      <c r="B40" s="3" t="s">
        <v>0</v>
      </c>
      <c r="C40" s="3" t="s">
        <v>25</v>
      </c>
      <c r="D40" s="3" t="s">
        <v>1</v>
      </c>
      <c r="E40" s="3" t="s">
        <v>5</v>
      </c>
      <c r="F40" s="5">
        <v>83.168319999999994</v>
      </c>
      <c r="G40" s="5">
        <v>93.046539999999993</v>
      </c>
    </row>
    <row r="41" spans="2:7" x14ac:dyDescent="0.45">
      <c r="B41" s="2" t="s">
        <v>0</v>
      </c>
      <c r="C41" s="2" t="s">
        <v>25</v>
      </c>
      <c r="D41" s="2" t="s">
        <v>1</v>
      </c>
      <c r="E41" s="2" t="s">
        <v>8</v>
      </c>
      <c r="F41" s="4">
        <v>100</v>
      </c>
      <c r="G41" s="4">
        <v>97.733329999999995</v>
      </c>
    </row>
    <row r="42" spans="2:7" x14ac:dyDescent="0.45">
      <c r="B42" s="3" t="s">
        <v>0</v>
      </c>
      <c r="C42" s="3" t="s">
        <v>25</v>
      </c>
      <c r="D42" s="3" t="s">
        <v>11</v>
      </c>
      <c r="E42" s="3" t="s">
        <v>2</v>
      </c>
      <c r="F42" s="5">
        <v>56.666668000000001</v>
      </c>
      <c r="G42" s="5">
        <v>88.124229999999997</v>
      </c>
    </row>
    <row r="43" spans="2:7" x14ac:dyDescent="0.45">
      <c r="B43" s="2" t="s">
        <v>0</v>
      </c>
      <c r="C43" s="2" t="s">
        <v>25</v>
      </c>
      <c r="D43" s="2" t="s">
        <v>11</v>
      </c>
      <c r="E43" s="2" t="s">
        <v>5</v>
      </c>
      <c r="F43" s="4">
        <v>25</v>
      </c>
      <c r="G43" s="4">
        <v>80.712959999999995</v>
      </c>
    </row>
    <row r="44" spans="2:7" x14ac:dyDescent="0.45">
      <c r="B44" s="3" t="s">
        <v>0</v>
      </c>
      <c r="C44" s="3" t="s">
        <v>25</v>
      </c>
      <c r="D44" s="3" t="s">
        <v>11</v>
      </c>
      <c r="E44" s="3" t="s">
        <v>8</v>
      </c>
      <c r="F44" s="5">
        <v>74</v>
      </c>
      <c r="G44" s="5">
        <v>94.308940000000007</v>
      </c>
    </row>
    <row r="45" spans="2:7" x14ac:dyDescent="0.45">
      <c r="B45" s="2" t="s">
        <v>0</v>
      </c>
      <c r="C45" s="2" t="s">
        <v>25</v>
      </c>
      <c r="D45" s="2" t="s">
        <v>18</v>
      </c>
      <c r="E45" s="2" t="s">
        <v>2</v>
      </c>
      <c r="F45" s="4">
        <v>30.333334000000001</v>
      </c>
      <c r="G45" s="4">
        <v>82.469054999999997</v>
      </c>
    </row>
    <row r="46" spans="2:7" x14ac:dyDescent="0.45">
      <c r="B46" s="3" t="s">
        <v>0</v>
      </c>
      <c r="C46" s="3" t="s">
        <v>25</v>
      </c>
      <c r="D46" s="3" t="s">
        <v>18</v>
      </c>
      <c r="E46" s="3" t="s">
        <v>5</v>
      </c>
      <c r="F46" s="5">
        <v>8</v>
      </c>
      <c r="G46" s="5">
        <v>56.283726000000001</v>
      </c>
    </row>
    <row r="47" spans="2:7" x14ac:dyDescent="0.45">
      <c r="B47" s="2" t="s">
        <v>0</v>
      </c>
      <c r="C47" s="2" t="s">
        <v>25</v>
      </c>
      <c r="D47" s="2" t="s">
        <v>18</v>
      </c>
      <c r="E47" s="2" t="s">
        <v>8</v>
      </c>
      <c r="F47" s="4">
        <v>21</v>
      </c>
      <c r="G47" s="4">
        <v>71.480193999999997</v>
      </c>
    </row>
    <row r="48" spans="2:7" x14ac:dyDescent="0.45">
      <c r="B48" s="3" t="s">
        <v>0</v>
      </c>
      <c r="C48" s="3" t="s">
        <v>25</v>
      </c>
      <c r="D48" s="3" t="s">
        <v>1</v>
      </c>
      <c r="E48" s="3" t="s">
        <v>2</v>
      </c>
      <c r="F48" s="5">
        <v>100</v>
      </c>
      <c r="G48" s="5">
        <v>98.533330000000007</v>
      </c>
    </row>
    <row r="49" spans="2:7" x14ac:dyDescent="0.45">
      <c r="B49" s="2" t="s">
        <v>0</v>
      </c>
      <c r="C49" s="2" t="s">
        <v>25</v>
      </c>
      <c r="D49" s="2" t="s">
        <v>1</v>
      </c>
      <c r="E49" s="2" t="s">
        <v>5</v>
      </c>
      <c r="F49" s="4">
        <v>81.188119999999998</v>
      </c>
      <c r="G49" s="4">
        <v>92.110695000000007</v>
      </c>
    </row>
    <row r="50" spans="2:7" x14ac:dyDescent="0.45">
      <c r="B50" s="3" t="s">
        <v>0</v>
      </c>
      <c r="C50" s="3" t="s">
        <v>25</v>
      </c>
      <c r="D50" s="3" t="s">
        <v>1</v>
      </c>
      <c r="E50" s="3" t="s">
        <v>8</v>
      </c>
      <c r="F50" s="5">
        <v>100</v>
      </c>
      <c r="G50" s="5">
        <v>97.866669999999999</v>
      </c>
    </row>
    <row r="51" spans="2:7" x14ac:dyDescent="0.45">
      <c r="B51" s="2" t="s">
        <v>0</v>
      </c>
      <c r="C51" s="2" t="s">
        <v>25</v>
      </c>
      <c r="D51" s="2" t="s">
        <v>11</v>
      </c>
      <c r="E51" s="2" t="s">
        <v>2</v>
      </c>
      <c r="F51" s="4">
        <v>58</v>
      </c>
      <c r="G51" s="4">
        <v>92.332419999999999</v>
      </c>
    </row>
    <row r="52" spans="2:7" x14ac:dyDescent="0.45">
      <c r="B52" s="3" t="s">
        <v>0</v>
      </c>
      <c r="C52" s="3" t="s">
        <v>25</v>
      </c>
      <c r="D52" s="3" t="s">
        <v>11</v>
      </c>
      <c r="E52" s="3" t="s">
        <v>5</v>
      </c>
      <c r="F52" s="5">
        <v>39</v>
      </c>
      <c r="G52" s="5">
        <v>96.004776000000007</v>
      </c>
    </row>
    <row r="53" spans="2:7" x14ac:dyDescent="0.45">
      <c r="B53" s="2" t="s">
        <v>0</v>
      </c>
      <c r="C53" s="2" t="s">
        <v>25</v>
      </c>
      <c r="D53" s="2" t="s">
        <v>11</v>
      </c>
      <c r="E53" s="2" t="s">
        <v>8</v>
      </c>
      <c r="F53" s="4">
        <v>67</v>
      </c>
      <c r="G53" s="4">
        <v>92.918499999999995</v>
      </c>
    </row>
    <row r="54" spans="2:7" x14ac:dyDescent="0.45">
      <c r="B54" s="3" t="s">
        <v>0</v>
      </c>
      <c r="C54" s="3" t="s">
        <v>25</v>
      </c>
      <c r="D54" s="3" t="s">
        <v>18</v>
      </c>
      <c r="E54" s="3" t="s">
        <v>2</v>
      </c>
      <c r="F54" s="5">
        <v>46</v>
      </c>
      <c r="G54" s="5">
        <v>89.85812</v>
      </c>
    </row>
    <row r="55" spans="2:7" x14ac:dyDescent="0.45">
      <c r="B55" s="2" t="s">
        <v>0</v>
      </c>
      <c r="C55" s="2" t="s">
        <v>25</v>
      </c>
      <c r="D55" s="2" t="s">
        <v>18</v>
      </c>
      <c r="E55" s="2" t="s">
        <v>5</v>
      </c>
      <c r="F55" s="4">
        <v>46</v>
      </c>
      <c r="G55" s="4">
        <v>88.825270000000003</v>
      </c>
    </row>
    <row r="56" spans="2:7" x14ac:dyDescent="0.45">
      <c r="B56" s="3" t="s">
        <v>0</v>
      </c>
      <c r="C56" s="3" t="s">
        <v>25</v>
      </c>
      <c r="D56" s="3" t="s">
        <v>18</v>
      </c>
      <c r="E56" s="3" t="s">
        <v>8</v>
      </c>
      <c r="F56" s="5">
        <v>26</v>
      </c>
      <c r="G56" s="5">
        <v>80.973145000000002</v>
      </c>
    </row>
    <row r="57" spans="2:7" x14ac:dyDescent="0.45">
      <c r="B57" s="2" t="s">
        <v>0</v>
      </c>
      <c r="C57" s="2" t="s">
        <v>25</v>
      </c>
      <c r="D57" s="2" t="s">
        <v>1</v>
      </c>
      <c r="E57" s="2" t="s">
        <v>2</v>
      </c>
      <c r="F57" s="4">
        <v>64.451830000000001</v>
      </c>
      <c r="G57" s="4">
        <v>92.389939999999996</v>
      </c>
    </row>
    <row r="58" spans="2:7" x14ac:dyDescent="0.45">
      <c r="B58" s="3" t="s">
        <v>0</v>
      </c>
      <c r="C58" s="3" t="s">
        <v>25</v>
      </c>
      <c r="D58" s="3" t="s">
        <v>1</v>
      </c>
      <c r="E58" s="3" t="s">
        <v>5</v>
      </c>
      <c r="F58" s="5">
        <v>62.376235999999999</v>
      </c>
      <c r="G58" s="5">
        <v>92.108180000000004</v>
      </c>
    </row>
    <row r="59" spans="2:7" x14ac:dyDescent="0.45">
      <c r="B59" s="2" t="s">
        <v>0</v>
      </c>
      <c r="C59" s="2" t="s">
        <v>25</v>
      </c>
      <c r="D59" s="2" t="s">
        <v>1</v>
      </c>
      <c r="E59" s="2" t="s">
        <v>8</v>
      </c>
      <c r="F59" s="4">
        <v>100</v>
      </c>
      <c r="G59" s="4">
        <v>96.895600000000002</v>
      </c>
    </row>
    <row r="60" spans="2:7" x14ac:dyDescent="0.45">
      <c r="B60" s="3" t="s">
        <v>0</v>
      </c>
      <c r="C60" s="3" t="s">
        <v>25</v>
      </c>
      <c r="D60" s="3" t="s">
        <v>11</v>
      </c>
      <c r="E60" s="3" t="s">
        <v>2</v>
      </c>
      <c r="F60" s="5">
        <v>39</v>
      </c>
      <c r="G60" s="5">
        <v>84.778189999999995</v>
      </c>
    </row>
    <row r="61" spans="2:7" x14ac:dyDescent="0.45">
      <c r="B61" s="2" t="s">
        <v>0</v>
      </c>
      <c r="C61" s="2" t="s">
        <v>25</v>
      </c>
      <c r="D61" s="2" t="s">
        <v>11</v>
      </c>
      <c r="E61" s="2" t="s">
        <v>5</v>
      </c>
      <c r="F61" s="4">
        <v>62</v>
      </c>
      <c r="G61" s="4">
        <v>93.102239999999995</v>
      </c>
    </row>
    <row r="62" spans="2:7" x14ac:dyDescent="0.45">
      <c r="B62" s="3" t="s">
        <v>0</v>
      </c>
      <c r="C62" s="3" t="s">
        <v>25</v>
      </c>
      <c r="D62" s="3" t="s">
        <v>11</v>
      </c>
      <c r="E62" s="3" t="s">
        <v>8</v>
      </c>
      <c r="F62" s="5">
        <v>55</v>
      </c>
      <c r="G62" s="5">
        <v>89.288284000000004</v>
      </c>
    </row>
    <row r="63" spans="2:7" x14ac:dyDescent="0.45">
      <c r="B63" s="2" t="s">
        <v>0</v>
      </c>
      <c r="C63" s="2" t="s">
        <v>25</v>
      </c>
      <c r="D63" s="2" t="s">
        <v>18</v>
      </c>
      <c r="E63" s="2" t="s">
        <v>2</v>
      </c>
      <c r="F63" s="4">
        <v>22.333331999999999</v>
      </c>
      <c r="G63" s="4">
        <v>76.933334000000002</v>
      </c>
    </row>
    <row r="64" spans="2:7" x14ac:dyDescent="0.45">
      <c r="B64" s="3" t="s">
        <v>0</v>
      </c>
      <c r="C64" s="3" t="s">
        <v>25</v>
      </c>
      <c r="D64" s="3" t="s">
        <v>18</v>
      </c>
      <c r="E64" s="3" t="s">
        <v>5</v>
      </c>
      <c r="F64" s="5">
        <v>13.500000999999999</v>
      </c>
      <c r="G64" s="5">
        <v>70.363820000000004</v>
      </c>
    </row>
    <row r="65" spans="2:7" x14ac:dyDescent="0.45">
      <c r="B65" s="2" t="s">
        <v>0</v>
      </c>
      <c r="C65" s="2" t="s">
        <v>25</v>
      </c>
      <c r="D65" s="2" t="s">
        <v>18</v>
      </c>
      <c r="E65" s="2" t="s">
        <v>8</v>
      </c>
      <c r="F65" s="4">
        <v>39.5</v>
      </c>
      <c r="G65" s="4">
        <v>81.903274999999994</v>
      </c>
    </row>
    <row r="66" spans="2:7" x14ac:dyDescent="0.45">
      <c r="B66" s="3" t="s">
        <v>0</v>
      </c>
      <c r="C66" s="3" t="s">
        <v>25</v>
      </c>
      <c r="D66" s="3" t="s">
        <v>1</v>
      </c>
      <c r="E66" s="3" t="s">
        <v>2</v>
      </c>
      <c r="F66" s="5">
        <v>91.029899999999998</v>
      </c>
      <c r="G66" s="5">
        <v>95.345920000000007</v>
      </c>
    </row>
    <row r="67" spans="2:7" x14ac:dyDescent="0.45">
      <c r="B67" s="2" t="s">
        <v>0</v>
      </c>
      <c r="C67" s="2" t="s">
        <v>25</v>
      </c>
      <c r="D67" s="2" t="s">
        <v>1</v>
      </c>
      <c r="E67" s="2" t="s">
        <v>5</v>
      </c>
      <c r="F67" s="4">
        <v>86.13861</v>
      </c>
      <c r="G67" s="4">
        <v>95.730819999999994</v>
      </c>
    </row>
    <row r="68" spans="2:7" x14ac:dyDescent="0.45">
      <c r="B68" s="3" t="s">
        <v>0</v>
      </c>
      <c r="C68" s="3" t="s">
        <v>25</v>
      </c>
      <c r="D68" s="3" t="s">
        <v>1</v>
      </c>
      <c r="E68" s="3" t="s">
        <v>8</v>
      </c>
      <c r="F68" s="5">
        <v>100</v>
      </c>
      <c r="G68" s="5">
        <v>99.333336000000003</v>
      </c>
    </row>
    <row r="69" spans="2:7" x14ac:dyDescent="0.45">
      <c r="B69" s="2" t="s">
        <v>0</v>
      </c>
      <c r="C69" s="2" t="s">
        <v>25</v>
      </c>
      <c r="D69" s="2" t="s">
        <v>11</v>
      </c>
      <c r="E69" s="2" t="s">
        <v>2</v>
      </c>
      <c r="F69" s="4">
        <v>63</v>
      </c>
      <c r="G69" s="4">
        <v>94.579139999999995</v>
      </c>
    </row>
    <row r="70" spans="2:7" x14ac:dyDescent="0.45">
      <c r="B70" s="3" t="s">
        <v>0</v>
      </c>
      <c r="C70" s="3" t="s">
        <v>25</v>
      </c>
      <c r="D70" s="3" t="s">
        <v>11</v>
      </c>
      <c r="E70" s="3" t="s">
        <v>5</v>
      </c>
      <c r="F70" s="5">
        <v>39</v>
      </c>
      <c r="G70" s="5">
        <v>84.315849999999998</v>
      </c>
    </row>
    <row r="71" spans="2:7" x14ac:dyDescent="0.45">
      <c r="B71" s="2" t="s">
        <v>0</v>
      </c>
      <c r="C71" s="2" t="s">
        <v>25</v>
      </c>
      <c r="D71" s="2" t="s">
        <v>11</v>
      </c>
      <c r="E71" s="2" t="s">
        <v>8</v>
      </c>
      <c r="F71" s="4">
        <v>77</v>
      </c>
      <c r="G71" s="4">
        <v>92.576409999999996</v>
      </c>
    </row>
    <row r="72" spans="2:7" x14ac:dyDescent="0.45">
      <c r="B72" s="3" t="s">
        <v>0</v>
      </c>
      <c r="C72" s="3" t="s">
        <v>25</v>
      </c>
      <c r="D72" s="3" t="s">
        <v>18</v>
      </c>
      <c r="E72" s="3" t="s">
        <v>2</v>
      </c>
      <c r="F72" s="5">
        <v>57.333331999999999</v>
      </c>
      <c r="G72" s="5">
        <v>91.690659999999994</v>
      </c>
    </row>
    <row r="73" spans="2:7" x14ac:dyDescent="0.45">
      <c r="B73" s="2" t="s">
        <v>0</v>
      </c>
      <c r="C73" s="2" t="s">
        <v>25</v>
      </c>
      <c r="D73" s="2" t="s">
        <v>18</v>
      </c>
      <c r="E73" s="2" t="s">
        <v>5</v>
      </c>
      <c r="F73" s="4">
        <v>30.5</v>
      </c>
      <c r="G73" s="4">
        <v>80.661384999999996</v>
      </c>
    </row>
    <row r="74" spans="2:7" x14ac:dyDescent="0.45">
      <c r="B74" s="3" t="s">
        <v>0</v>
      </c>
      <c r="C74" s="3" t="s">
        <v>25</v>
      </c>
      <c r="D74" s="3" t="s">
        <v>18</v>
      </c>
      <c r="E74" s="3" t="s">
        <v>8</v>
      </c>
      <c r="F74" s="5">
        <v>49</v>
      </c>
      <c r="G74" s="5">
        <v>93.102040000000002</v>
      </c>
    </row>
    <row r="75" spans="2:7" x14ac:dyDescent="0.45">
      <c r="B75" s="2" t="s">
        <v>0</v>
      </c>
      <c r="C75" s="2" t="s">
        <v>25</v>
      </c>
      <c r="D75" s="2" t="s">
        <v>1</v>
      </c>
      <c r="E75" s="2" t="s">
        <v>2</v>
      </c>
      <c r="F75" s="4">
        <v>34.883719999999997</v>
      </c>
      <c r="G75" s="4">
        <v>81.333336000000003</v>
      </c>
    </row>
    <row r="76" spans="2:7" x14ac:dyDescent="0.45">
      <c r="B76" s="3" t="s">
        <v>0</v>
      </c>
      <c r="C76" s="3" t="s">
        <v>25</v>
      </c>
      <c r="D76" s="3" t="s">
        <v>1</v>
      </c>
      <c r="E76" s="3" t="s">
        <v>5</v>
      </c>
      <c r="F76" s="5">
        <v>73.267330000000001</v>
      </c>
      <c r="G76" s="5">
        <v>95.466669999999993</v>
      </c>
    </row>
    <row r="77" spans="2:7" x14ac:dyDescent="0.45">
      <c r="B77" s="2" t="s">
        <v>0</v>
      </c>
      <c r="C77" s="2" t="s">
        <v>25</v>
      </c>
      <c r="D77" s="2" t="s">
        <v>1</v>
      </c>
      <c r="E77" s="2" t="s">
        <v>8</v>
      </c>
      <c r="F77" s="4">
        <v>88.118809999999996</v>
      </c>
      <c r="G77" s="4">
        <v>94.933334000000002</v>
      </c>
    </row>
    <row r="78" spans="2:7" x14ac:dyDescent="0.45">
      <c r="B78" s="3" t="s">
        <v>0</v>
      </c>
      <c r="C78" s="3" t="s">
        <v>25</v>
      </c>
      <c r="D78" s="3" t="s">
        <v>11</v>
      </c>
      <c r="E78" s="3" t="s">
        <v>2</v>
      </c>
      <c r="F78" s="5">
        <v>54.666668000000001</v>
      </c>
      <c r="G78" s="5">
        <v>90.416809999999998</v>
      </c>
    </row>
    <row r="79" spans="2:7" x14ac:dyDescent="0.45">
      <c r="B79" s="2" t="s">
        <v>0</v>
      </c>
      <c r="C79" s="2" t="s">
        <v>25</v>
      </c>
      <c r="D79" s="2" t="s">
        <v>11</v>
      </c>
      <c r="E79" s="2" t="s">
        <v>5</v>
      </c>
      <c r="F79" s="4">
        <v>86</v>
      </c>
      <c r="G79" s="4">
        <v>95.324776</v>
      </c>
    </row>
    <row r="80" spans="2:7" x14ac:dyDescent="0.45">
      <c r="B80" s="3" t="s">
        <v>0</v>
      </c>
      <c r="C80" s="3" t="s">
        <v>25</v>
      </c>
      <c r="D80" s="3" t="s">
        <v>11</v>
      </c>
      <c r="E80" s="3" t="s">
        <v>8</v>
      </c>
      <c r="F80" s="5">
        <v>51</v>
      </c>
      <c r="G80" s="5">
        <v>88.952500000000001</v>
      </c>
    </row>
    <row r="81" spans="2:7" x14ac:dyDescent="0.45">
      <c r="B81" s="2" t="s">
        <v>0</v>
      </c>
      <c r="C81" s="2" t="s">
        <v>25</v>
      </c>
      <c r="D81" s="2" t="s">
        <v>18</v>
      </c>
      <c r="E81" s="2" t="s">
        <v>2</v>
      </c>
      <c r="F81" s="4">
        <v>22.333331999999999</v>
      </c>
      <c r="G81" s="4">
        <v>79.467513999999994</v>
      </c>
    </row>
    <row r="82" spans="2:7" x14ac:dyDescent="0.45">
      <c r="B82" s="3" t="s">
        <v>0</v>
      </c>
      <c r="C82" s="3" t="s">
        <v>25</v>
      </c>
      <c r="D82" s="3" t="s">
        <v>18</v>
      </c>
      <c r="E82" s="3" t="s">
        <v>5</v>
      </c>
      <c r="F82" s="5">
        <v>23</v>
      </c>
      <c r="G82" s="5">
        <v>73.516599999999997</v>
      </c>
    </row>
    <row r="83" spans="2:7" x14ac:dyDescent="0.45">
      <c r="B83" s="2" t="s">
        <v>0</v>
      </c>
      <c r="C83" s="2" t="s">
        <v>25</v>
      </c>
      <c r="D83" s="2" t="s">
        <v>18</v>
      </c>
      <c r="E83" s="2" t="s">
        <v>8</v>
      </c>
      <c r="F83" s="4">
        <v>27.5</v>
      </c>
      <c r="G83" s="4">
        <v>74.861509999999996</v>
      </c>
    </row>
    <row r="84" spans="2:7" x14ac:dyDescent="0.45">
      <c r="B84" s="3" t="s">
        <v>0</v>
      </c>
      <c r="C84" s="3" t="s">
        <v>25</v>
      </c>
      <c r="D84" s="3" t="s">
        <v>1</v>
      </c>
      <c r="E84" s="3" t="s">
        <v>2</v>
      </c>
      <c r="F84" s="5">
        <v>60.132893000000003</v>
      </c>
      <c r="G84" s="5">
        <v>80.799994999999996</v>
      </c>
    </row>
    <row r="85" spans="2:7" x14ac:dyDescent="0.45">
      <c r="B85" s="2" t="s">
        <v>0</v>
      </c>
      <c r="C85" s="2" t="s">
        <v>25</v>
      </c>
      <c r="D85" s="2" t="s">
        <v>1</v>
      </c>
      <c r="E85" s="2" t="s">
        <v>5</v>
      </c>
      <c r="F85" s="4">
        <v>67.326729999999998</v>
      </c>
      <c r="G85" s="4">
        <v>96.616349999999997</v>
      </c>
    </row>
    <row r="86" spans="2:7" x14ac:dyDescent="0.45">
      <c r="B86" s="3" t="s">
        <v>0</v>
      </c>
      <c r="C86" s="3" t="s">
        <v>25</v>
      </c>
      <c r="D86" s="3" t="s">
        <v>1</v>
      </c>
      <c r="E86" s="3" t="s">
        <v>8</v>
      </c>
      <c r="F86" s="5">
        <v>92.079210000000003</v>
      </c>
      <c r="G86" s="5">
        <v>98.460369999999998</v>
      </c>
    </row>
    <row r="87" spans="2:7" x14ac:dyDescent="0.45">
      <c r="B87" s="2" t="s">
        <v>0</v>
      </c>
      <c r="C87" s="2" t="s">
        <v>25</v>
      </c>
      <c r="D87" s="2" t="s">
        <v>11</v>
      </c>
      <c r="E87" s="2" t="s">
        <v>2</v>
      </c>
      <c r="F87" s="4">
        <v>17</v>
      </c>
      <c r="G87" s="4">
        <v>91.031220000000005</v>
      </c>
    </row>
    <row r="88" spans="2:7" x14ac:dyDescent="0.45">
      <c r="B88" s="3" t="s">
        <v>0</v>
      </c>
      <c r="C88" s="3" t="s">
        <v>25</v>
      </c>
      <c r="D88" s="3" t="s">
        <v>11</v>
      </c>
      <c r="E88" s="3" t="s">
        <v>5</v>
      </c>
      <c r="F88" s="5">
        <v>74</v>
      </c>
      <c r="G88" s="5">
        <v>93.706760000000003</v>
      </c>
    </row>
    <row r="89" spans="2:7" x14ac:dyDescent="0.45">
      <c r="B89" s="2" t="s">
        <v>0</v>
      </c>
      <c r="C89" s="2" t="s">
        <v>25</v>
      </c>
      <c r="D89" s="2" t="s">
        <v>11</v>
      </c>
      <c r="E89" s="2" t="s">
        <v>8</v>
      </c>
      <c r="F89" s="4">
        <v>25</v>
      </c>
      <c r="G89" s="4">
        <v>90.675210000000007</v>
      </c>
    </row>
    <row r="90" spans="2:7" x14ac:dyDescent="0.45">
      <c r="B90" s="3" t="s">
        <v>0</v>
      </c>
      <c r="C90" s="3" t="s">
        <v>25</v>
      </c>
      <c r="D90" s="3" t="s">
        <v>18</v>
      </c>
      <c r="E90" s="3" t="s">
        <v>2</v>
      </c>
      <c r="F90" s="5">
        <v>32.333331999999999</v>
      </c>
      <c r="G90" s="5">
        <v>53.95299</v>
      </c>
    </row>
    <row r="91" spans="2:7" x14ac:dyDescent="0.45">
      <c r="B91" s="2" t="s">
        <v>0</v>
      </c>
      <c r="C91" s="2" t="s">
        <v>25</v>
      </c>
      <c r="D91" s="2" t="s">
        <v>18</v>
      </c>
      <c r="E91" s="2" t="s">
        <v>5</v>
      </c>
      <c r="F91" s="4">
        <v>31.5</v>
      </c>
      <c r="G91" s="4">
        <v>87.507400000000004</v>
      </c>
    </row>
    <row r="92" spans="2:7" x14ac:dyDescent="0.45">
      <c r="B92" s="3" t="s">
        <v>0</v>
      </c>
      <c r="C92" s="3" t="s">
        <v>25</v>
      </c>
      <c r="D92" s="3" t="s">
        <v>18</v>
      </c>
      <c r="E92" s="3" t="s">
        <v>8</v>
      </c>
      <c r="F92" s="5">
        <v>17</v>
      </c>
      <c r="G92" s="5">
        <v>87.913200000000003</v>
      </c>
    </row>
    <row r="93" spans="2:7" x14ac:dyDescent="0.45">
      <c r="B93" s="2" t="s">
        <v>0</v>
      </c>
      <c r="C93" s="2" t="s">
        <v>25</v>
      </c>
      <c r="D93" s="2" t="s">
        <v>1</v>
      </c>
      <c r="E93" s="2" t="s">
        <v>2</v>
      </c>
      <c r="F93" s="4">
        <v>100</v>
      </c>
      <c r="G93" s="4">
        <v>96.266670000000005</v>
      </c>
    </row>
    <row r="94" spans="2:7" x14ac:dyDescent="0.45">
      <c r="B94" s="3" t="s">
        <v>0</v>
      </c>
      <c r="C94" s="3" t="s">
        <v>25</v>
      </c>
      <c r="D94" s="3" t="s">
        <v>1</v>
      </c>
      <c r="E94" s="3" t="s">
        <v>5</v>
      </c>
      <c r="F94" s="5">
        <v>73.267330000000001</v>
      </c>
      <c r="G94" s="5">
        <v>96.53837</v>
      </c>
    </row>
    <row r="95" spans="2:7" x14ac:dyDescent="0.45">
      <c r="B95" s="2" t="s">
        <v>0</v>
      </c>
      <c r="C95" s="2" t="s">
        <v>25</v>
      </c>
      <c r="D95" s="2" t="s">
        <v>1</v>
      </c>
      <c r="E95" s="2" t="s">
        <v>8</v>
      </c>
      <c r="F95" s="4">
        <v>54.455449999999999</v>
      </c>
      <c r="G95" s="4">
        <v>92.249054000000001</v>
      </c>
    </row>
    <row r="96" spans="2:7" x14ac:dyDescent="0.45">
      <c r="B96" s="3" t="s">
        <v>0</v>
      </c>
      <c r="C96" s="3" t="s">
        <v>25</v>
      </c>
      <c r="D96" s="3" t="s">
        <v>11</v>
      </c>
      <c r="E96" s="3" t="s">
        <v>2</v>
      </c>
      <c r="F96" s="5">
        <v>60.666668000000001</v>
      </c>
      <c r="G96" s="5">
        <v>90.476150000000004</v>
      </c>
    </row>
    <row r="97" spans="2:7" x14ac:dyDescent="0.45">
      <c r="B97" s="2" t="s">
        <v>0</v>
      </c>
      <c r="C97" s="2" t="s">
        <v>25</v>
      </c>
      <c r="D97" s="2" t="s">
        <v>11</v>
      </c>
      <c r="E97" s="2" t="s">
        <v>5</v>
      </c>
      <c r="F97" s="4">
        <v>48</v>
      </c>
      <c r="G97" s="4">
        <v>88.796459999999996</v>
      </c>
    </row>
    <row r="98" spans="2:7" x14ac:dyDescent="0.45">
      <c r="B98" s="3" t="s">
        <v>0</v>
      </c>
      <c r="C98" s="3" t="s">
        <v>25</v>
      </c>
      <c r="D98" s="3" t="s">
        <v>11</v>
      </c>
      <c r="E98" s="3" t="s">
        <v>8</v>
      </c>
      <c r="F98" s="5">
        <v>58.999996000000003</v>
      </c>
      <c r="G98" s="5">
        <v>90.945549999999997</v>
      </c>
    </row>
    <row r="99" spans="2:7" x14ac:dyDescent="0.45">
      <c r="B99" s="2" t="s">
        <v>0</v>
      </c>
      <c r="C99" s="2" t="s">
        <v>25</v>
      </c>
      <c r="D99" s="2" t="s">
        <v>18</v>
      </c>
      <c r="E99" s="2" t="s">
        <v>2</v>
      </c>
      <c r="F99" s="4">
        <v>64.333330000000004</v>
      </c>
      <c r="G99" s="4">
        <v>92.482320000000001</v>
      </c>
    </row>
    <row r="100" spans="2:7" x14ac:dyDescent="0.45">
      <c r="B100" s="3" t="s">
        <v>0</v>
      </c>
      <c r="C100" s="3" t="s">
        <v>25</v>
      </c>
      <c r="D100" s="3" t="s">
        <v>18</v>
      </c>
      <c r="E100" s="3" t="s">
        <v>5</v>
      </c>
      <c r="F100" s="5">
        <v>55</v>
      </c>
      <c r="G100" s="5">
        <v>86.879959999999997</v>
      </c>
    </row>
    <row r="101" spans="2:7" x14ac:dyDescent="0.45">
      <c r="B101" s="2" t="s">
        <v>0</v>
      </c>
      <c r="C101" s="2" t="s">
        <v>25</v>
      </c>
      <c r="D101" s="2" t="s">
        <v>18</v>
      </c>
      <c r="E101" s="2" t="s">
        <v>8</v>
      </c>
      <c r="F101" s="4">
        <v>100</v>
      </c>
      <c r="G101" s="4">
        <v>95.221639999999994</v>
      </c>
    </row>
    <row r="102" spans="2:7" x14ac:dyDescent="0.45">
      <c r="B102" s="3" t="s">
        <v>0</v>
      </c>
      <c r="C102" s="3" t="s">
        <v>25</v>
      </c>
      <c r="D102" s="3" t="s">
        <v>1</v>
      </c>
      <c r="E102" s="3" t="s">
        <v>2</v>
      </c>
      <c r="F102" s="5">
        <v>100</v>
      </c>
      <c r="G102" s="5">
        <v>98.173584000000005</v>
      </c>
    </row>
    <row r="103" spans="2:7" x14ac:dyDescent="0.45">
      <c r="B103" s="2" t="s">
        <v>0</v>
      </c>
      <c r="C103" s="2" t="s">
        <v>25</v>
      </c>
      <c r="D103" s="2" t="s">
        <v>1</v>
      </c>
      <c r="E103" s="2" t="s">
        <v>5</v>
      </c>
      <c r="F103" s="4">
        <v>46.534652999999999</v>
      </c>
      <c r="G103" s="4">
        <v>86.666663999999997</v>
      </c>
    </row>
    <row r="104" spans="2:7" x14ac:dyDescent="0.45">
      <c r="B104" s="3" t="s">
        <v>0</v>
      </c>
      <c r="C104" s="3" t="s">
        <v>25</v>
      </c>
      <c r="D104" s="3" t="s">
        <v>1</v>
      </c>
      <c r="E104" s="3" t="s">
        <v>8</v>
      </c>
      <c r="F104" s="5">
        <v>100</v>
      </c>
      <c r="G104" s="5">
        <v>99.066665999999998</v>
      </c>
    </row>
    <row r="105" spans="2:7" x14ac:dyDescent="0.45">
      <c r="B105" s="2" t="s">
        <v>0</v>
      </c>
      <c r="C105" s="2" t="s">
        <v>25</v>
      </c>
      <c r="D105" s="2" t="s">
        <v>11</v>
      </c>
      <c r="E105" s="2" t="s">
        <v>2</v>
      </c>
      <c r="F105" s="4">
        <v>37.333331999999999</v>
      </c>
      <c r="G105" s="4">
        <v>79.069090000000003</v>
      </c>
    </row>
    <row r="106" spans="2:7" x14ac:dyDescent="0.45">
      <c r="B106" s="3" t="s">
        <v>0</v>
      </c>
      <c r="C106" s="3" t="s">
        <v>25</v>
      </c>
      <c r="D106" s="3" t="s">
        <v>11</v>
      </c>
      <c r="E106" s="3" t="s">
        <v>5</v>
      </c>
      <c r="F106" s="5">
        <v>28</v>
      </c>
      <c r="G106" s="5">
        <v>94.358345</v>
      </c>
    </row>
    <row r="107" spans="2:7" x14ac:dyDescent="0.45">
      <c r="B107" s="2" t="s">
        <v>0</v>
      </c>
      <c r="C107" s="2" t="s">
        <v>25</v>
      </c>
      <c r="D107" s="2" t="s">
        <v>11</v>
      </c>
      <c r="E107" s="2" t="s">
        <v>8</v>
      </c>
      <c r="F107" s="4">
        <v>25</v>
      </c>
      <c r="G107" s="4">
        <v>88.049180000000007</v>
      </c>
    </row>
    <row r="108" spans="2:7" x14ac:dyDescent="0.45">
      <c r="B108" s="3" t="s">
        <v>0</v>
      </c>
      <c r="C108" s="3" t="s">
        <v>25</v>
      </c>
      <c r="D108" s="3" t="s">
        <v>18</v>
      </c>
      <c r="E108" s="3" t="s">
        <v>2</v>
      </c>
      <c r="F108" s="5">
        <v>80</v>
      </c>
      <c r="G108" s="5">
        <v>96.216409999999996</v>
      </c>
    </row>
    <row r="109" spans="2:7" x14ac:dyDescent="0.45">
      <c r="B109" s="2" t="s">
        <v>0</v>
      </c>
      <c r="C109" s="2" t="s">
        <v>25</v>
      </c>
      <c r="D109" s="2" t="s">
        <v>18</v>
      </c>
      <c r="E109" s="2" t="s">
        <v>5</v>
      </c>
      <c r="F109" s="4">
        <v>30.000001999999999</v>
      </c>
      <c r="G109" s="4">
        <v>85.065475000000006</v>
      </c>
    </row>
    <row r="110" spans="2:7" x14ac:dyDescent="0.45">
      <c r="B110" s="3" t="s">
        <v>0</v>
      </c>
      <c r="C110" s="3" t="s">
        <v>25</v>
      </c>
      <c r="D110" s="3" t="s">
        <v>18</v>
      </c>
      <c r="E110" s="3" t="s">
        <v>8</v>
      </c>
      <c r="F110" s="5">
        <v>23.5</v>
      </c>
      <c r="G110" s="5">
        <v>73.555430000000001</v>
      </c>
    </row>
    <row r="111" spans="2:7" x14ac:dyDescent="0.45">
      <c r="B111" s="2" t="s">
        <v>0</v>
      </c>
      <c r="C111" s="2" t="s">
        <v>25</v>
      </c>
      <c r="D111" s="2" t="s">
        <v>1</v>
      </c>
      <c r="E111" s="2" t="s">
        <v>2</v>
      </c>
      <c r="F111" s="4">
        <v>58.471764</v>
      </c>
      <c r="G111" s="4">
        <v>92.266670000000005</v>
      </c>
    </row>
    <row r="112" spans="2:7" x14ac:dyDescent="0.45">
      <c r="B112" s="3" t="s">
        <v>0</v>
      </c>
      <c r="C112" s="3" t="s">
        <v>25</v>
      </c>
      <c r="D112" s="3" t="s">
        <v>1</v>
      </c>
      <c r="E112" s="3" t="s">
        <v>5</v>
      </c>
      <c r="F112" s="5">
        <v>100</v>
      </c>
      <c r="G112" s="5">
        <v>97.026409999999998</v>
      </c>
    </row>
    <row r="113" spans="2:7" x14ac:dyDescent="0.45">
      <c r="B113" s="2" t="s">
        <v>0</v>
      </c>
      <c r="C113" s="2" t="s">
        <v>25</v>
      </c>
      <c r="D113" s="2" t="s">
        <v>1</v>
      </c>
      <c r="E113" s="2" t="s">
        <v>8</v>
      </c>
      <c r="F113" s="4">
        <v>99.009900000000002</v>
      </c>
      <c r="G113" s="4">
        <v>96.218863999999996</v>
      </c>
    </row>
    <row r="114" spans="2:7" x14ac:dyDescent="0.45">
      <c r="B114" s="3" t="s">
        <v>0</v>
      </c>
      <c r="C114" s="3" t="s">
        <v>25</v>
      </c>
      <c r="D114" s="3" t="s">
        <v>11</v>
      </c>
      <c r="E114" s="3" t="s">
        <v>2</v>
      </c>
      <c r="F114" s="5">
        <v>50.666663999999997</v>
      </c>
      <c r="G114" s="5">
        <v>90.327489999999997</v>
      </c>
    </row>
    <row r="115" spans="2:7" x14ac:dyDescent="0.45">
      <c r="B115" s="2" t="s">
        <v>0</v>
      </c>
      <c r="C115" s="2" t="s">
        <v>25</v>
      </c>
      <c r="D115" s="2" t="s">
        <v>11</v>
      </c>
      <c r="E115" s="2" t="s">
        <v>5</v>
      </c>
      <c r="F115" s="4">
        <v>87</v>
      </c>
      <c r="G115" s="4">
        <v>96.990905999999995</v>
      </c>
    </row>
    <row r="116" spans="2:7" x14ac:dyDescent="0.45">
      <c r="B116" s="3" t="s">
        <v>0</v>
      </c>
      <c r="C116" s="3" t="s">
        <v>25</v>
      </c>
      <c r="D116" s="3" t="s">
        <v>11</v>
      </c>
      <c r="E116" s="3" t="s">
        <v>8</v>
      </c>
      <c r="F116" s="5">
        <v>47</v>
      </c>
      <c r="G116" s="5">
        <v>80.881159999999994</v>
      </c>
    </row>
    <row r="117" spans="2:7" x14ac:dyDescent="0.45">
      <c r="B117" s="2" t="s">
        <v>0</v>
      </c>
      <c r="C117" s="2" t="s">
        <v>25</v>
      </c>
      <c r="D117" s="2" t="s">
        <v>18</v>
      </c>
      <c r="E117" s="2" t="s">
        <v>2</v>
      </c>
      <c r="F117" s="4">
        <v>41</v>
      </c>
      <c r="G117" s="4">
        <v>81.91722</v>
      </c>
    </row>
    <row r="118" spans="2:7" x14ac:dyDescent="0.45">
      <c r="B118" s="3" t="s">
        <v>0</v>
      </c>
      <c r="C118" s="3" t="s">
        <v>25</v>
      </c>
      <c r="D118" s="3" t="s">
        <v>18</v>
      </c>
      <c r="E118" s="3" t="s">
        <v>5</v>
      </c>
      <c r="F118" s="5">
        <v>23.5</v>
      </c>
      <c r="G118" s="5">
        <v>92.437129999999996</v>
      </c>
    </row>
    <row r="119" spans="2:7" x14ac:dyDescent="0.45">
      <c r="B119" s="2" t="s">
        <v>0</v>
      </c>
      <c r="C119" s="2" t="s">
        <v>25</v>
      </c>
      <c r="D119" s="2" t="s">
        <v>18</v>
      </c>
      <c r="E119" s="2" t="s">
        <v>8</v>
      </c>
      <c r="F119" s="4">
        <v>34.5</v>
      </c>
      <c r="G119" s="4">
        <v>90.137860000000003</v>
      </c>
    </row>
    <row r="120" spans="2:7" x14ac:dyDescent="0.45">
      <c r="B120" s="3" t="s">
        <v>0</v>
      </c>
      <c r="C120" s="3" t="s">
        <v>25</v>
      </c>
      <c r="D120" s="3" t="s">
        <v>1</v>
      </c>
      <c r="E120" s="3" t="s">
        <v>2</v>
      </c>
      <c r="F120" s="5">
        <v>24.916944999999998</v>
      </c>
      <c r="G120" s="5">
        <v>82.07799</v>
      </c>
    </row>
    <row r="121" spans="2:7" x14ac:dyDescent="0.45">
      <c r="B121" s="2" t="s">
        <v>0</v>
      </c>
      <c r="C121" s="2" t="s">
        <v>25</v>
      </c>
      <c r="D121" s="2" t="s">
        <v>1</v>
      </c>
      <c r="E121" s="2" t="s">
        <v>5</v>
      </c>
      <c r="F121" s="4">
        <v>27.722773</v>
      </c>
      <c r="G121" s="4">
        <v>87.730819999999994</v>
      </c>
    </row>
    <row r="122" spans="2:7" x14ac:dyDescent="0.45">
      <c r="B122" s="3" t="s">
        <v>0</v>
      </c>
      <c r="C122" s="3" t="s">
        <v>25</v>
      </c>
      <c r="D122" s="3" t="s">
        <v>1</v>
      </c>
      <c r="E122" s="3" t="s">
        <v>8</v>
      </c>
      <c r="F122" s="5">
        <v>15.841583999999999</v>
      </c>
      <c r="G122" s="5">
        <v>75.245279999999994</v>
      </c>
    </row>
    <row r="123" spans="2:7" x14ac:dyDescent="0.45">
      <c r="B123" s="2" t="s">
        <v>0</v>
      </c>
      <c r="C123" s="2" t="s">
        <v>25</v>
      </c>
      <c r="D123" s="2" t="s">
        <v>11</v>
      </c>
      <c r="E123" s="2" t="s">
        <v>2</v>
      </c>
      <c r="F123" s="4">
        <v>24</v>
      </c>
      <c r="G123" s="4">
        <v>81.704220000000007</v>
      </c>
    </row>
    <row r="124" spans="2:7" x14ac:dyDescent="0.45">
      <c r="B124" s="3" t="s">
        <v>0</v>
      </c>
      <c r="C124" s="3" t="s">
        <v>25</v>
      </c>
      <c r="D124" s="3" t="s">
        <v>11</v>
      </c>
      <c r="E124" s="3" t="s">
        <v>5</v>
      </c>
      <c r="F124" s="5">
        <v>30.000001999999999</v>
      </c>
      <c r="G124" s="5">
        <v>85.992369999999994</v>
      </c>
    </row>
    <row r="125" spans="2:7" x14ac:dyDescent="0.45">
      <c r="B125" s="2" t="s">
        <v>0</v>
      </c>
      <c r="C125" s="2" t="s">
        <v>25</v>
      </c>
      <c r="D125" s="2" t="s">
        <v>11</v>
      </c>
      <c r="E125" s="2" t="s">
        <v>8</v>
      </c>
      <c r="F125" s="4">
        <v>34</v>
      </c>
      <c r="G125" s="4">
        <v>77.550700000000006</v>
      </c>
    </row>
    <row r="126" spans="2:7" x14ac:dyDescent="0.45">
      <c r="B126" s="3" t="s">
        <v>0</v>
      </c>
      <c r="C126" s="3" t="s">
        <v>25</v>
      </c>
      <c r="D126" s="3" t="s">
        <v>18</v>
      </c>
      <c r="E126" s="3" t="s">
        <v>2</v>
      </c>
      <c r="F126" s="5">
        <v>24.333334000000001</v>
      </c>
      <c r="G126" s="5">
        <v>60.34037</v>
      </c>
    </row>
    <row r="127" spans="2:7" x14ac:dyDescent="0.45">
      <c r="B127" s="2" t="s">
        <v>0</v>
      </c>
      <c r="C127" s="2" t="s">
        <v>25</v>
      </c>
      <c r="D127" s="2" t="s">
        <v>18</v>
      </c>
      <c r="E127" s="2" t="s">
        <v>5</v>
      </c>
      <c r="F127" s="4">
        <v>18</v>
      </c>
      <c r="G127" s="4">
        <v>79.917755</v>
      </c>
    </row>
    <row r="128" spans="2:7" x14ac:dyDescent="0.45">
      <c r="B128" s="3" t="s">
        <v>0</v>
      </c>
      <c r="C128" s="3" t="s">
        <v>25</v>
      </c>
      <c r="D128" s="3" t="s">
        <v>18</v>
      </c>
      <c r="E128" s="3" t="s">
        <v>8</v>
      </c>
      <c r="F128" s="5">
        <v>22.5</v>
      </c>
      <c r="G128" s="5">
        <v>84.569305</v>
      </c>
    </row>
    <row r="129" spans="2:7" x14ac:dyDescent="0.45">
      <c r="B129" s="2" t="s">
        <v>0</v>
      </c>
      <c r="C129" s="2" t="s">
        <v>25</v>
      </c>
      <c r="D129" s="2" t="s">
        <v>1</v>
      </c>
      <c r="E129" s="2" t="s">
        <v>2</v>
      </c>
      <c r="F129" s="4">
        <v>46.843853000000003</v>
      </c>
      <c r="G129" s="4">
        <v>95.066665999999998</v>
      </c>
    </row>
    <row r="130" spans="2:7" x14ac:dyDescent="0.45">
      <c r="B130" s="3" t="s">
        <v>0</v>
      </c>
      <c r="C130" s="3" t="s">
        <v>25</v>
      </c>
      <c r="D130" s="3" t="s">
        <v>1</v>
      </c>
      <c r="E130" s="3" t="s">
        <v>5</v>
      </c>
      <c r="F130" s="5">
        <v>91.089110000000005</v>
      </c>
      <c r="G130" s="5">
        <v>96.198740000000001</v>
      </c>
    </row>
    <row r="131" spans="2:7" x14ac:dyDescent="0.45">
      <c r="B131" s="2" t="s">
        <v>0</v>
      </c>
      <c r="C131" s="2" t="s">
        <v>25</v>
      </c>
      <c r="D131" s="2" t="s">
        <v>1</v>
      </c>
      <c r="E131" s="2" t="s">
        <v>8</v>
      </c>
      <c r="F131" s="4">
        <v>100</v>
      </c>
      <c r="G131" s="4">
        <v>97.670439999999999</v>
      </c>
    </row>
    <row r="132" spans="2:7" x14ac:dyDescent="0.45">
      <c r="B132" s="3" t="s">
        <v>0</v>
      </c>
      <c r="C132" s="3" t="s">
        <v>25</v>
      </c>
      <c r="D132" s="3" t="s">
        <v>11</v>
      </c>
      <c r="E132" s="3" t="s">
        <v>2</v>
      </c>
      <c r="F132" s="5">
        <v>72.333336000000003</v>
      </c>
      <c r="G132" s="5">
        <v>91.437889999999996</v>
      </c>
    </row>
    <row r="133" spans="2:7" x14ac:dyDescent="0.45">
      <c r="B133" s="2" t="s">
        <v>0</v>
      </c>
      <c r="C133" s="2" t="s">
        <v>25</v>
      </c>
      <c r="D133" s="2" t="s">
        <v>11</v>
      </c>
      <c r="E133" s="2" t="s">
        <v>5</v>
      </c>
      <c r="F133" s="4">
        <v>27.000001999999999</v>
      </c>
      <c r="G133" s="4">
        <v>81.231979999999993</v>
      </c>
    </row>
    <row r="134" spans="2:7" x14ac:dyDescent="0.45">
      <c r="B134" s="3" t="s">
        <v>0</v>
      </c>
      <c r="C134" s="3" t="s">
        <v>25</v>
      </c>
      <c r="D134" s="3" t="s">
        <v>11</v>
      </c>
      <c r="E134" s="3" t="s">
        <v>8</v>
      </c>
      <c r="F134" s="5">
        <v>73</v>
      </c>
      <c r="G134" s="5">
        <v>95.09881</v>
      </c>
    </row>
    <row r="135" spans="2:7" x14ac:dyDescent="0.45">
      <c r="B135" s="2" t="s">
        <v>0</v>
      </c>
      <c r="C135" s="2" t="s">
        <v>25</v>
      </c>
      <c r="D135" s="2" t="s">
        <v>18</v>
      </c>
      <c r="E135" s="2" t="s">
        <v>2</v>
      </c>
      <c r="F135" s="4">
        <v>56.333331999999999</v>
      </c>
      <c r="G135" s="4">
        <v>91.359449999999995</v>
      </c>
    </row>
    <row r="136" spans="2:7" x14ac:dyDescent="0.45">
      <c r="B136" s="3" t="s">
        <v>0</v>
      </c>
      <c r="C136" s="3" t="s">
        <v>25</v>
      </c>
      <c r="D136" s="3" t="s">
        <v>18</v>
      </c>
      <c r="E136" s="3" t="s">
        <v>5</v>
      </c>
      <c r="F136" s="5">
        <v>15.000000999999999</v>
      </c>
      <c r="G136" s="5">
        <v>72.515190000000004</v>
      </c>
    </row>
    <row r="137" spans="2:7" x14ac:dyDescent="0.45">
      <c r="B137" s="2" t="s">
        <v>0</v>
      </c>
      <c r="C137" s="2" t="s">
        <v>25</v>
      </c>
      <c r="D137" s="2" t="s">
        <v>18</v>
      </c>
      <c r="E137" s="2" t="s">
        <v>8</v>
      </c>
      <c r="F137" s="4">
        <v>81.5</v>
      </c>
      <c r="G137" s="4">
        <v>93.133859999999999</v>
      </c>
    </row>
    <row r="138" spans="2:7" x14ac:dyDescent="0.45">
      <c r="B138" s="3" t="s">
        <v>0</v>
      </c>
      <c r="C138" s="3" t="s">
        <v>25</v>
      </c>
      <c r="D138" s="3" t="s">
        <v>1</v>
      </c>
      <c r="E138" s="3" t="s">
        <v>2</v>
      </c>
      <c r="F138" s="5">
        <v>78.40531</v>
      </c>
      <c r="G138" s="5">
        <v>96.877979999999994</v>
      </c>
    </row>
    <row r="139" spans="2:7" x14ac:dyDescent="0.45">
      <c r="B139" s="2" t="s">
        <v>0</v>
      </c>
      <c r="C139" s="2" t="s">
        <v>25</v>
      </c>
      <c r="D139" s="2" t="s">
        <v>1</v>
      </c>
      <c r="E139" s="2" t="s">
        <v>5</v>
      </c>
      <c r="F139" s="4">
        <v>52.475250000000003</v>
      </c>
      <c r="G139" s="4">
        <v>94.533330000000007</v>
      </c>
    </row>
    <row r="140" spans="2:7" x14ac:dyDescent="0.45">
      <c r="B140" s="3" t="s">
        <v>0</v>
      </c>
      <c r="C140" s="3" t="s">
        <v>25</v>
      </c>
      <c r="D140" s="3" t="s">
        <v>1</v>
      </c>
      <c r="E140" s="3" t="s">
        <v>8</v>
      </c>
      <c r="F140" s="5">
        <v>100</v>
      </c>
      <c r="G140" s="5">
        <v>99.733339999999998</v>
      </c>
    </row>
    <row r="141" spans="2:7" x14ac:dyDescent="0.45">
      <c r="B141" s="2" t="s">
        <v>0</v>
      </c>
      <c r="C141" s="2" t="s">
        <v>25</v>
      </c>
      <c r="D141" s="2" t="s">
        <v>11</v>
      </c>
      <c r="E141" s="2" t="s">
        <v>2</v>
      </c>
      <c r="F141" s="4">
        <v>65.666669999999996</v>
      </c>
      <c r="G141" s="4">
        <v>90.867580000000004</v>
      </c>
    </row>
    <row r="142" spans="2:7" x14ac:dyDescent="0.45">
      <c r="B142" s="3" t="s">
        <v>0</v>
      </c>
      <c r="C142" s="3" t="s">
        <v>25</v>
      </c>
      <c r="D142" s="3" t="s">
        <v>11</v>
      </c>
      <c r="E142" s="3" t="s">
        <v>5</v>
      </c>
      <c r="F142" s="5">
        <v>71</v>
      </c>
      <c r="G142" s="5">
        <v>93.785669999999996</v>
      </c>
    </row>
    <row r="143" spans="2:7" x14ac:dyDescent="0.45">
      <c r="B143" s="2" t="s">
        <v>0</v>
      </c>
      <c r="C143" s="2" t="s">
        <v>25</v>
      </c>
      <c r="D143" s="2" t="s">
        <v>11</v>
      </c>
      <c r="E143" s="2" t="s">
        <v>8</v>
      </c>
      <c r="F143" s="4">
        <v>62</v>
      </c>
      <c r="G143" s="4">
        <v>91.825050000000005</v>
      </c>
    </row>
    <row r="144" spans="2:7" x14ac:dyDescent="0.45">
      <c r="B144" s="3" t="s">
        <v>0</v>
      </c>
      <c r="C144" s="3" t="s">
        <v>25</v>
      </c>
      <c r="D144" s="3" t="s">
        <v>18</v>
      </c>
      <c r="E144" s="3" t="s">
        <v>2</v>
      </c>
      <c r="F144" s="5">
        <v>39</v>
      </c>
      <c r="G144" s="5">
        <v>80.316535999999999</v>
      </c>
    </row>
    <row r="145" spans="2:7" x14ac:dyDescent="0.45">
      <c r="B145" s="2" t="s">
        <v>0</v>
      </c>
      <c r="C145" s="2" t="s">
        <v>25</v>
      </c>
      <c r="D145" s="2" t="s">
        <v>18</v>
      </c>
      <c r="E145" s="2" t="s">
        <v>5</v>
      </c>
      <c r="F145" s="4">
        <v>11.5</v>
      </c>
      <c r="G145" s="4">
        <v>77.597885000000005</v>
      </c>
    </row>
    <row r="146" spans="2:7" x14ac:dyDescent="0.45">
      <c r="B146" s="3" t="s">
        <v>0</v>
      </c>
      <c r="C146" s="3" t="s">
        <v>25</v>
      </c>
      <c r="D146" s="3" t="s">
        <v>18</v>
      </c>
      <c r="E146" s="3" t="s">
        <v>8</v>
      </c>
      <c r="F146" s="5">
        <v>23.5</v>
      </c>
      <c r="G146" s="5">
        <v>73.513329999999996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A18C-D3FD-43EA-911D-1834D8AF4681}">
  <dimension ref="B2:N146"/>
  <sheetViews>
    <sheetView topLeftCell="A13" workbookViewId="0">
      <selection activeCell="Q23" sqref="Q23"/>
    </sheetView>
  </sheetViews>
  <sheetFormatPr baseColWidth="10" defaultRowHeight="14.25" x14ac:dyDescent="0.45"/>
  <sheetData>
    <row r="2" spans="2:14" x14ac:dyDescent="0.45">
      <c r="B2" s="1" t="s">
        <v>657</v>
      </c>
      <c r="C2" s="1" t="s">
        <v>658</v>
      </c>
      <c r="D2" s="1" t="s">
        <v>659</v>
      </c>
      <c r="E2" s="1" t="s">
        <v>660</v>
      </c>
      <c r="F2" s="1" t="s">
        <v>661</v>
      </c>
      <c r="G2" s="1" t="s">
        <v>662</v>
      </c>
    </row>
    <row r="3" spans="2:14" x14ac:dyDescent="0.45">
      <c r="B3" s="2" t="s">
        <v>25</v>
      </c>
      <c r="C3" s="2" t="s">
        <v>25</v>
      </c>
      <c r="D3" s="2" t="s">
        <v>1</v>
      </c>
      <c r="E3" s="2" t="s">
        <v>2</v>
      </c>
      <c r="F3" s="2">
        <v>76.411963999999998</v>
      </c>
      <c r="G3" s="2">
        <v>93.421390000000002</v>
      </c>
    </row>
    <row r="4" spans="2:14" x14ac:dyDescent="0.45">
      <c r="B4" s="3" t="s">
        <v>25</v>
      </c>
      <c r="C4" s="3" t="s">
        <v>25</v>
      </c>
      <c r="D4" s="3" t="s">
        <v>1</v>
      </c>
      <c r="E4" s="3" t="s">
        <v>5</v>
      </c>
      <c r="F4" s="3">
        <v>100</v>
      </c>
      <c r="G4" s="3">
        <v>98.727040000000002</v>
      </c>
    </row>
    <row r="5" spans="2:14" x14ac:dyDescent="0.45">
      <c r="B5" s="2" t="s">
        <v>25</v>
      </c>
      <c r="C5" s="2" t="s">
        <v>25</v>
      </c>
      <c r="D5" s="2" t="s">
        <v>1</v>
      </c>
      <c r="E5" s="2" t="s">
        <v>8</v>
      </c>
      <c r="F5" s="2">
        <v>100</v>
      </c>
      <c r="G5" s="2">
        <v>98.666669999999996</v>
      </c>
      <c r="J5" t="s">
        <v>661</v>
      </c>
      <c r="K5" t="s">
        <v>663</v>
      </c>
      <c r="L5" t="s">
        <v>664</v>
      </c>
      <c r="M5" t="s">
        <v>665</v>
      </c>
      <c r="N5" t="s">
        <v>671</v>
      </c>
    </row>
    <row r="6" spans="2:14" x14ac:dyDescent="0.45">
      <c r="B6" s="3" t="s">
        <v>25</v>
      </c>
      <c r="C6" s="3" t="s">
        <v>25</v>
      </c>
      <c r="D6" s="3" t="s">
        <v>11</v>
      </c>
      <c r="E6" s="3" t="s">
        <v>2</v>
      </c>
      <c r="F6" s="3">
        <v>100</v>
      </c>
      <c r="G6" s="3">
        <v>95.449875000000006</v>
      </c>
      <c r="J6" s="6"/>
      <c r="K6" s="6">
        <f>AVERAGE(F3:F146)</f>
        <v>50.646582138888874</v>
      </c>
      <c r="L6">
        <f>QUARTILE(F4:F147,3)-QUARTILE(F4:F147,1)</f>
        <v>39.658412999999996</v>
      </c>
      <c r="M6">
        <f>_xlfn.VAR.P(F4:F147)</f>
        <v>726.36868850106089</v>
      </c>
      <c r="N6">
        <f>SQRT(M6)</f>
        <v>26.951227959057096</v>
      </c>
    </row>
    <row r="7" spans="2:14" x14ac:dyDescent="0.45">
      <c r="B7" s="2" t="s">
        <v>25</v>
      </c>
      <c r="C7" s="2" t="s">
        <v>25</v>
      </c>
      <c r="D7" s="2" t="s">
        <v>11</v>
      </c>
      <c r="E7" s="2" t="s">
        <v>5</v>
      </c>
      <c r="F7" s="2">
        <v>79</v>
      </c>
      <c r="G7" s="2">
        <v>97.528880000000001</v>
      </c>
    </row>
    <row r="8" spans="2:14" x14ac:dyDescent="0.45">
      <c r="B8" s="3" t="s">
        <v>25</v>
      </c>
      <c r="C8" s="3" t="s">
        <v>25</v>
      </c>
      <c r="D8" s="3" t="s">
        <v>11</v>
      </c>
      <c r="E8" s="3" t="s">
        <v>8</v>
      </c>
      <c r="F8" s="3">
        <v>31</v>
      </c>
      <c r="G8" s="3">
        <v>88.425970000000007</v>
      </c>
    </row>
    <row r="9" spans="2:14" x14ac:dyDescent="0.45">
      <c r="B9" s="2" t="s">
        <v>25</v>
      </c>
      <c r="C9" s="2" t="s">
        <v>25</v>
      </c>
      <c r="D9" s="2" t="s">
        <v>18</v>
      </c>
      <c r="E9" s="2" t="s">
        <v>2</v>
      </c>
      <c r="F9" s="2">
        <v>44</v>
      </c>
      <c r="G9" s="2">
        <v>88.495869999999996</v>
      </c>
      <c r="J9" t="s">
        <v>662</v>
      </c>
      <c r="K9" t="s">
        <v>663</v>
      </c>
      <c r="L9" t="s">
        <v>664</v>
      </c>
      <c r="M9" t="s">
        <v>665</v>
      </c>
      <c r="N9" t="s">
        <v>671</v>
      </c>
    </row>
    <row r="10" spans="2:14" x14ac:dyDescent="0.45">
      <c r="B10" s="3" t="s">
        <v>25</v>
      </c>
      <c r="C10" s="3" t="s">
        <v>25</v>
      </c>
      <c r="D10" s="3" t="s">
        <v>18</v>
      </c>
      <c r="E10" s="3" t="s">
        <v>5</v>
      </c>
      <c r="F10" s="3">
        <v>26</v>
      </c>
      <c r="G10" s="3">
        <v>79.585160000000002</v>
      </c>
      <c r="K10">
        <f>AVERAGE(G3:G146)</f>
        <v>86.918608034722212</v>
      </c>
      <c r="L10">
        <f>QUARTILE(G4:G147,3)-QUARTILE(G4:G147,1)</f>
        <v>10.283409999999989</v>
      </c>
      <c r="M10">
        <f>_xlfn.VAR.P(G4:G147)</f>
        <v>105.30607360823679</v>
      </c>
      <c r="N10">
        <f t="shared" ref="N10" si="0">SQRT(M10)</f>
        <v>10.261874760892221</v>
      </c>
    </row>
    <row r="11" spans="2:14" x14ac:dyDescent="0.45">
      <c r="B11" s="2" t="s">
        <v>25</v>
      </c>
      <c r="C11" s="2" t="s">
        <v>25</v>
      </c>
      <c r="D11" s="2" t="s">
        <v>18</v>
      </c>
      <c r="E11" s="2" t="s">
        <v>8</v>
      </c>
      <c r="F11" s="2">
        <v>4.5</v>
      </c>
      <c r="G11" s="2">
        <v>93.499695000000003</v>
      </c>
    </row>
    <row r="12" spans="2:14" x14ac:dyDescent="0.45">
      <c r="B12" s="3" t="s">
        <v>25</v>
      </c>
      <c r="C12" s="3" t="s">
        <v>25</v>
      </c>
      <c r="D12" s="3" t="s">
        <v>1</v>
      </c>
      <c r="E12" s="3" t="s">
        <v>2</v>
      </c>
      <c r="F12" s="3">
        <v>94.684389999999993</v>
      </c>
      <c r="G12" s="3">
        <v>98.266670000000005</v>
      </c>
    </row>
    <row r="13" spans="2:14" x14ac:dyDescent="0.45">
      <c r="B13" s="2" t="s">
        <v>25</v>
      </c>
      <c r="C13" s="2" t="s">
        <v>25</v>
      </c>
      <c r="D13" s="2" t="s">
        <v>1</v>
      </c>
      <c r="E13" s="2" t="s">
        <v>5</v>
      </c>
      <c r="F13" s="2">
        <v>55.445545000000003</v>
      </c>
      <c r="G13" s="2">
        <v>90.4</v>
      </c>
    </row>
    <row r="14" spans="2:14" x14ac:dyDescent="0.45">
      <c r="B14" s="3" t="s">
        <v>25</v>
      </c>
      <c r="C14" s="3" t="s">
        <v>25</v>
      </c>
      <c r="D14" s="3" t="s">
        <v>1</v>
      </c>
      <c r="E14" s="3" t="s">
        <v>8</v>
      </c>
      <c r="F14" s="3">
        <v>100</v>
      </c>
      <c r="G14" s="3">
        <v>98.4</v>
      </c>
    </row>
    <row r="15" spans="2:14" x14ac:dyDescent="0.45">
      <c r="B15" s="2" t="s">
        <v>25</v>
      </c>
      <c r="C15" s="2" t="s">
        <v>25</v>
      </c>
      <c r="D15" s="2" t="s">
        <v>11</v>
      </c>
      <c r="E15" s="2" t="s">
        <v>2</v>
      </c>
      <c r="F15" s="2">
        <v>86</v>
      </c>
      <c r="G15" s="2">
        <v>94.567580000000007</v>
      </c>
    </row>
    <row r="16" spans="2:14" x14ac:dyDescent="0.45">
      <c r="B16" s="3" t="s">
        <v>25</v>
      </c>
      <c r="C16" s="3" t="s">
        <v>25</v>
      </c>
      <c r="D16" s="3" t="s">
        <v>11</v>
      </c>
      <c r="E16" s="3" t="s">
        <v>5</v>
      </c>
      <c r="F16" s="3">
        <v>29</v>
      </c>
      <c r="G16" s="3">
        <v>84.484489999999994</v>
      </c>
    </row>
    <row r="17" spans="2:7" x14ac:dyDescent="0.45">
      <c r="B17" s="2" t="s">
        <v>25</v>
      </c>
      <c r="C17" s="2" t="s">
        <v>25</v>
      </c>
      <c r="D17" s="2" t="s">
        <v>11</v>
      </c>
      <c r="E17" s="2" t="s">
        <v>8</v>
      </c>
      <c r="F17" s="2">
        <v>52.999996000000003</v>
      </c>
      <c r="G17" s="2">
        <v>92.339029999999994</v>
      </c>
    </row>
    <row r="18" spans="2:7" x14ac:dyDescent="0.45">
      <c r="B18" s="3" t="s">
        <v>25</v>
      </c>
      <c r="C18" s="3" t="s">
        <v>25</v>
      </c>
      <c r="D18" s="3" t="s">
        <v>18</v>
      </c>
      <c r="E18" s="3" t="s">
        <v>2</v>
      </c>
      <c r="F18" s="3">
        <v>69.666663999999997</v>
      </c>
      <c r="G18" s="3">
        <v>94.649124</v>
      </c>
    </row>
    <row r="19" spans="2:7" x14ac:dyDescent="0.45">
      <c r="B19" s="2" t="s">
        <v>25</v>
      </c>
      <c r="C19" s="2" t="s">
        <v>25</v>
      </c>
      <c r="D19" s="2" t="s">
        <v>18</v>
      </c>
      <c r="E19" s="2" t="s">
        <v>5</v>
      </c>
      <c r="F19" s="2">
        <v>33.5</v>
      </c>
      <c r="G19" s="2">
        <v>66.107089999999999</v>
      </c>
    </row>
    <row r="20" spans="2:7" x14ac:dyDescent="0.45">
      <c r="B20" s="3" t="s">
        <v>25</v>
      </c>
      <c r="C20" s="3" t="s">
        <v>25</v>
      </c>
      <c r="D20" s="3" t="s">
        <v>18</v>
      </c>
      <c r="E20" s="3" t="s">
        <v>8</v>
      </c>
      <c r="F20" s="3">
        <v>1</v>
      </c>
      <c r="G20" s="3">
        <v>83.461685000000003</v>
      </c>
    </row>
    <row r="21" spans="2:7" x14ac:dyDescent="0.45">
      <c r="B21" s="2" t="s">
        <v>25</v>
      </c>
      <c r="C21" s="2" t="s">
        <v>25</v>
      </c>
      <c r="D21" s="2" t="s">
        <v>1</v>
      </c>
      <c r="E21" s="2" t="s">
        <v>2</v>
      </c>
      <c r="F21" s="2">
        <v>93.355484000000004</v>
      </c>
      <c r="G21" s="2">
        <v>98.133330000000001</v>
      </c>
    </row>
    <row r="22" spans="2:7" x14ac:dyDescent="0.45">
      <c r="B22" s="3" t="s">
        <v>25</v>
      </c>
      <c r="C22" s="3" t="s">
        <v>25</v>
      </c>
      <c r="D22" s="3" t="s">
        <v>1</v>
      </c>
      <c r="E22" s="3" t="s">
        <v>5</v>
      </c>
      <c r="F22" s="3">
        <v>93.069305</v>
      </c>
      <c r="G22" s="3">
        <v>95.866669999999999</v>
      </c>
    </row>
    <row r="23" spans="2:7" x14ac:dyDescent="0.45">
      <c r="B23" s="2" t="s">
        <v>25</v>
      </c>
      <c r="C23" s="2" t="s">
        <v>25</v>
      </c>
      <c r="D23" s="2" t="s">
        <v>1</v>
      </c>
      <c r="E23" s="2" t="s">
        <v>8</v>
      </c>
      <c r="F23" s="2">
        <v>100</v>
      </c>
      <c r="G23" s="2">
        <v>97.383650000000003</v>
      </c>
    </row>
    <row r="24" spans="2:7" x14ac:dyDescent="0.45">
      <c r="B24" s="3" t="s">
        <v>25</v>
      </c>
      <c r="C24" s="3" t="s">
        <v>25</v>
      </c>
      <c r="D24" s="3" t="s">
        <v>11</v>
      </c>
      <c r="E24" s="3" t="s">
        <v>2</v>
      </c>
      <c r="F24" s="3">
        <v>19.666668000000001</v>
      </c>
      <c r="G24" s="3">
        <v>91.240219999999994</v>
      </c>
    </row>
    <row r="25" spans="2:7" x14ac:dyDescent="0.45">
      <c r="B25" s="2" t="s">
        <v>25</v>
      </c>
      <c r="C25" s="2" t="s">
        <v>25</v>
      </c>
      <c r="D25" s="2" t="s">
        <v>11</v>
      </c>
      <c r="E25" s="2" t="s">
        <v>5</v>
      </c>
      <c r="F25" s="2">
        <v>41</v>
      </c>
      <c r="G25" s="2">
        <v>88.582589999999996</v>
      </c>
    </row>
    <row r="26" spans="2:7" x14ac:dyDescent="0.45">
      <c r="B26" s="3" t="s">
        <v>25</v>
      </c>
      <c r="C26" s="3" t="s">
        <v>25</v>
      </c>
      <c r="D26" s="3" t="s">
        <v>11</v>
      </c>
      <c r="E26" s="3" t="s">
        <v>8</v>
      </c>
      <c r="F26" s="3">
        <v>81</v>
      </c>
      <c r="G26" s="3">
        <v>93.150024000000002</v>
      </c>
    </row>
    <row r="27" spans="2:7" x14ac:dyDescent="0.45">
      <c r="B27" s="2" t="s">
        <v>25</v>
      </c>
      <c r="C27" s="2" t="s">
        <v>25</v>
      </c>
      <c r="D27" s="2" t="s">
        <v>18</v>
      </c>
      <c r="E27" s="2" t="s">
        <v>2</v>
      </c>
      <c r="F27" s="2">
        <v>69.333336000000003</v>
      </c>
      <c r="G27" s="2">
        <v>94.764660000000006</v>
      </c>
    </row>
    <row r="28" spans="2:7" x14ac:dyDescent="0.45">
      <c r="B28" s="3" t="s">
        <v>25</v>
      </c>
      <c r="C28" s="3" t="s">
        <v>25</v>
      </c>
      <c r="D28" s="3" t="s">
        <v>18</v>
      </c>
      <c r="E28" s="3" t="s">
        <v>5</v>
      </c>
      <c r="F28" s="3">
        <v>28</v>
      </c>
      <c r="G28" s="3">
        <v>82.188289999999995</v>
      </c>
    </row>
    <row r="29" spans="2:7" x14ac:dyDescent="0.45">
      <c r="B29" s="2" t="s">
        <v>25</v>
      </c>
      <c r="C29" s="2" t="s">
        <v>25</v>
      </c>
      <c r="D29" s="2" t="s">
        <v>18</v>
      </c>
      <c r="E29" s="2" t="s">
        <v>8</v>
      </c>
      <c r="F29" s="2">
        <v>18</v>
      </c>
      <c r="G29" s="2">
        <v>72.702910000000003</v>
      </c>
    </row>
    <row r="30" spans="2:7" x14ac:dyDescent="0.45">
      <c r="B30" s="3" t="s">
        <v>25</v>
      </c>
      <c r="C30" s="3" t="s">
        <v>25</v>
      </c>
      <c r="D30" s="3" t="s">
        <v>1</v>
      </c>
      <c r="E30" s="3" t="s">
        <v>2</v>
      </c>
      <c r="F30" s="3">
        <v>34.551495000000003</v>
      </c>
      <c r="G30" s="3">
        <v>83.715729999999994</v>
      </c>
    </row>
    <row r="31" spans="2:7" x14ac:dyDescent="0.45">
      <c r="B31" s="2" t="s">
        <v>25</v>
      </c>
      <c r="C31" s="2" t="s">
        <v>25</v>
      </c>
      <c r="D31" s="2" t="s">
        <v>1</v>
      </c>
      <c r="E31" s="2" t="s">
        <v>5</v>
      </c>
      <c r="F31" s="2">
        <v>100</v>
      </c>
      <c r="G31" s="2">
        <v>97.735849999999999</v>
      </c>
    </row>
    <row r="32" spans="2:7" x14ac:dyDescent="0.45">
      <c r="B32" s="3" t="s">
        <v>25</v>
      </c>
      <c r="C32" s="3" t="s">
        <v>25</v>
      </c>
      <c r="D32" s="3" t="s">
        <v>1</v>
      </c>
      <c r="E32" s="3" t="s">
        <v>8</v>
      </c>
      <c r="F32" s="3">
        <v>100</v>
      </c>
      <c r="G32" s="3">
        <v>99.6</v>
      </c>
    </row>
    <row r="33" spans="2:7" x14ac:dyDescent="0.45">
      <c r="B33" s="2" t="s">
        <v>25</v>
      </c>
      <c r="C33" s="2" t="s">
        <v>25</v>
      </c>
      <c r="D33" s="2" t="s">
        <v>11</v>
      </c>
      <c r="E33" s="2" t="s">
        <v>2</v>
      </c>
      <c r="F33" s="2">
        <v>55.333336000000003</v>
      </c>
      <c r="G33" s="2">
        <v>82.093469999999996</v>
      </c>
    </row>
    <row r="34" spans="2:7" x14ac:dyDescent="0.45">
      <c r="B34" s="3" t="s">
        <v>25</v>
      </c>
      <c r="C34" s="3" t="s">
        <v>25</v>
      </c>
      <c r="D34" s="3" t="s">
        <v>11</v>
      </c>
      <c r="E34" s="3" t="s">
        <v>5</v>
      </c>
      <c r="F34" s="3">
        <v>16</v>
      </c>
      <c r="G34" s="3">
        <v>76.763009999999994</v>
      </c>
    </row>
    <row r="35" spans="2:7" x14ac:dyDescent="0.45">
      <c r="B35" s="2" t="s">
        <v>25</v>
      </c>
      <c r="C35" s="2" t="s">
        <v>25</v>
      </c>
      <c r="D35" s="2" t="s">
        <v>11</v>
      </c>
      <c r="E35" s="2" t="s">
        <v>8</v>
      </c>
      <c r="F35" s="2">
        <v>52.999996000000003</v>
      </c>
      <c r="G35" s="2">
        <v>88.23169</v>
      </c>
    </row>
    <row r="36" spans="2:7" x14ac:dyDescent="0.45">
      <c r="B36" s="3" t="s">
        <v>25</v>
      </c>
      <c r="C36" s="3" t="s">
        <v>25</v>
      </c>
      <c r="D36" s="3" t="s">
        <v>18</v>
      </c>
      <c r="E36" s="3" t="s">
        <v>2</v>
      </c>
      <c r="F36" s="3">
        <v>48.666668000000001</v>
      </c>
      <c r="G36" s="3">
        <v>86.325096000000002</v>
      </c>
    </row>
    <row r="37" spans="2:7" x14ac:dyDescent="0.45">
      <c r="B37" s="2" t="s">
        <v>25</v>
      </c>
      <c r="C37" s="2" t="s">
        <v>25</v>
      </c>
      <c r="D37" s="2" t="s">
        <v>18</v>
      </c>
      <c r="E37" s="2" t="s">
        <v>5</v>
      </c>
      <c r="F37" s="2">
        <v>14.5</v>
      </c>
      <c r="G37" s="2">
        <v>55.28933</v>
      </c>
    </row>
    <row r="38" spans="2:7" x14ac:dyDescent="0.45">
      <c r="B38" s="3" t="s">
        <v>25</v>
      </c>
      <c r="C38" s="3" t="s">
        <v>25</v>
      </c>
      <c r="D38" s="3" t="s">
        <v>18</v>
      </c>
      <c r="E38" s="3" t="s">
        <v>8</v>
      </c>
      <c r="F38" s="3">
        <v>23</v>
      </c>
      <c r="G38" s="3">
        <v>72.575310000000002</v>
      </c>
    </row>
    <row r="39" spans="2:7" x14ac:dyDescent="0.45">
      <c r="B39" s="2" t="s">
        <v>25</v>
      </c>
      <c r="C39" s="2" t="s">
        <v>25</v>
      </c>
      <c r="D39" s="2" t="s">
        <v>1</v>
      </c>
      <c r="E39" s="2" t="s">
        <v>2</v>
      </c>
      <c r="F39" s="2">
        <v>96.345510000000004</v>
      </c>
      <c r="G39" s="2">
        <v>98.133330000000001</v>
      </c>
    </row>
    <row r="40" spans="2:7" x14ac:dyDescent="0.45">
      <c r="B40" s="3" t="s">
        <v>25</v>
      </c>
      <c r="C40" s="3" t="s">
        <v>25</v>
      </c>
      <c r="D40" s="3" t="s">
        <v>1</v>
      </c>
      <c r="E40" s="3" t="s">
        <v>5</v>
      </c>
      <c r="F40" s="3">
        <v>75.247529999999998</v>
      </c>
      <c r="G40" s="3">
        <v>94.31447</v>
      </c>
    </row>
    <row r="41" spans="2:7" x14ac:dyDescent="0.45">
      <c r="B41" s="2" t="s">
        <v>25</v>
      </c>
      <c r="C41" s="2" t="s">
        <v>25</v>
      </c>
      <c r="D41" s="2" t="s">
        <v>1</v>
      </c>
      <c r="E41" s="2" t="s">
        <v>8</v>
      </c>
      <c r="F41" s="2">
        <v>46.534652999999999</v>
      </c>
      <c r="G41" s="2">
        <v>88.316986</v>
      </c>
    </row>
    <row r="42" spans="2:7" x14ac:dyDescent="0.45">
      <c r="B42" s="3" t="s">
        <v>25</v>
      </c>
      <c r="C42" s="3" t="s">
        <v>25</v>
      </c>
      <c r="D42" s="3" t="s">
        <v>11</v>
      </c>
      <c r="E42" s="3" t="s">
        <v>2</v>
      </c>
      <c r="F42" s="3">
        <v>54.000003999999997</v>
      </c>
      <c r="G42" s="3">
        <v>93.036445999999998</v>
      </c>
    </row>
    <row r="43" spans="2:7" x14ac:dyDescent="0.45">
      <c r="B43" s="2" t="s">
        <v>25</v>
      </c>
      <c r="C43" s="2" t="s">
        <v>25</v>
      </c>
      <c r="D43" s="2" t="s">
        <v>11</v>
      </c>
      <c r="E43" s="2" t="s">
        <v>5</v>
      </c>
      <c r="F43" s="2">
        <v>58</v>
      </c>
      <c r="G43" s="2">
        <v>87.257576</v>
      </c>
    </row>
    <row r="44" spans="2:7" x14ac:dyDescent="0.45">
      <c r="B44" s="3" t="s">
        <v>25</v>
      </c>
      <c r="C44" s="3" t="s">
        <v>25</v>
      </c>
      <c r="D44" s="3" t="s">
        <v>11</v>
      </c>
      <c r="E44" s="3" t="s">
        <v>8</v>
      </c>
      <c r="F44" s="3">
        <v>83</v>
      </c>
      <c r="G44" s="3">
        <v>93.980729999999994</v>
      </c>
    </row>
    <row r="45" spans="2:7" x14ac:dyDescent="0.45">
      <c r="B45" s="2" t="s">
        <v>25</v>
      </c>
      <c r="C45" s="2" t="s">
        <v>25</v>
      </c>
      <c r="D45" s="2" t="s">
        <v>18</v>
      </c>
      <c r="E45" s="2" t="s">
        <v>2</v>
      </c>
      <c r="F45" s="2">
        <v>17</v>
      </c>
      <c r="G45" s="2">
        <v>76.025989999999993</v>
      </c>
    </row>
    <row r="46" spans="2:7" x14ac:dyDescent="0.45">
      <c r="B46" s="3" t="s">
        <v>25</v>
      </c>
      <c r="C46" s="3" t="s">
        <v>25</v>
      </c>
      <c r="D46" s="3" t="s">
        <v>18</v>
      </c>
      <c r="E46" s="3" t="s">
        <v>5</v>
      </c>
      <c r="F46" s="3">
        <v>22</v>
      </c>
      <c r="G46" s="3">
        <v>84.57159</v>
      </c>
    </row>
    <row r="47" spans="2:7" x14ac:dyDescent="0.45">
      <c r="B47" s="2" t="s">
        <v>25</v>
      </c>
      <c r="C47" s="2" t="s">
        <v>25</v>
      </c>
      <c r="D47" s="2" t="s">
        <v>18</v>
      </c>
      <c r="E47" s="2" t="s">
        <v>8</v>
      </c>
      <c r="F47" s="2">
        <v>15.000000999999999</v>
      </c>
      <c r="G47" s="2">
        <v>64.859566000000001</v>
      </c>
    </row>
    <row r="48" spans="2:7" x14ac:dyDescent="0.45">
      <c r="B48" s="3" t="s">
        <v>25</v>
      </c>
      <c r="C48" s="3" t="s">
        <v>25</v>
      </c>
      <c r="D48" s="3" t="s">
        <v>1</v>
      </c>
      <c r="E48" s="3" t="s">
        <v>2</v>
      </c>
      <c r="F48" s="3">
        <v>65.448499999999996</v>
      </c>
      <c r="G48" s="3">
        <v>94.045280000000005</v>
      </c>
    </row>
    <row r="49" spans="2:7" x14ac:dyDescent="0.45">
      <c r="B49" s="2" t="s">
        <v>25</v>
      </c>
      <c r="C49" s="2" t="s">
        <v>25</v>
      </c>
      <c r="D49" s="2" t="s">
        <v>1</v>
      </c>
      <c r="E49" s="2" t="s">
        <v>5</v>
      </c>
      <c r="F49" s="2">
        <v>52.475250000000003</v>
      </c>
      <c r="G49" s="2">
        <v>88.176094000000006</v>
      </c>
    </row>
    <row r="50" spans="2:7" x14ac:dyDescent="0.45">
      <c r="B50" s="3" t="s">
        <v>25</v>
      </c>
      <c r="C50" s="3" t="s">
        <v>25</v>
      </c>
      <c r="D50" s="3" t="s">
        <v>1</v>
      </c>
      <c r="E50" s="3" t="s">
        <v>8</v>
      </c>
      <c r="F50" s="3">
        <v>61.386139999999997</v>
      </c>
      <c r="G50" s="3">
        <v>87.328299999999999</v>
      </c>
    </row>
    <row r="51" spans="2:7" x14ac:dyDescent="0.45">
      <c r="B51" s="2" t="s">
        <v>25</v>
      </c>
      <c r="C51" s="2" t="s">
        <v>25</v>
      </c>
      <c r="D51" s="2" t="s">
        <v>11</v>
      </c>
      <c r="E51" s="2" t="s">
        <v>2</v>
      </c>
      <c r="F51" s="2">
        <v>79.333336000000003</v>
      </c>
      <c r="G51" s="2">
        <v>94.23</v>
      </c>
    </row>
    <row r="52" spans="2:7" x14ac:dyDescent="0.45">
      <c r="B52" s="3" t="s">
        <v>25</v>
      </c>
      <c r="C52" s="3" t="s">
        <v>25</v>
      </c>
      <c r="D52" s="3" t="s">
        <v>11</v>
      </c>
      <c r="E52" s="3" t="s">
        <v>5</v>
      </c>
      <c r="F52" s="3">
        <v>34</v>
      </c>
      <c r="G52" s="3">
        <v>87.022710000000004</v>
      </c>
    </row>
    <row r="53" spans="2:7" x14ac:dyDescent="0.45">
      <c r="B53" s="2" t="s">
        <v>25</v>
      </c>
      <c r="C53" s="2" t="s">
        <v>25</v>
      </c>
      <c r="D53" s="2" t="s">
        <v>11</v>
      </c>
      <c r="E53" s="2" t="s">
        <v>8</v>
      </c>
      <c r="F53" s="2">
        <v>46</v>
      </c>
      <c r="G53" s="2">
        <v>93.965109999999996</v>
      </c>
    </row>
    <row r="54" spans="2:7" x14ac:dyDescent="0.45">
      <c r="B54" s="3" t="s">
        <v>25</v>
      </c>
      <c r="C54" s="3" t="s">
        <v>25</v>
      </c>
      <c r="D54" s="3" t="s">
        <v>18</v>
      </c>
      <c r="E54" s="3" t="s">
        <v>2</v>
      </c>
      <c r="F54" s="3">
        <v>46.666668000000001</v>
      </c>
      <c r="G54" s="3">
        <v>87.356759999999994</v>
      </c>
    </row>
    <row r="55" spans="2:7" x14ac:dyDescent="0.45">
      <c r="B55" s="2" t="s">
        <v>25</v>
      </c>
      <c r="C55" s="2" t="s">
        <v>25</v>
      </c>
      <c r="D55" s="2" t="s">
        <v>18</v>
      </c>
      <c r="E55" s="2" t="s">
        <v>5</v>
      </c>
      <c r="F55" s="2">
        <v>21.5</v>
      </c>
      <c r="G55" s="2">
        <v>77.243219999999994</v>
      </c>
    </row>
    <row r="56" spans="2:7" x14ac:dyDescent="0.45">
      <c r="B56" s="3" t="s">
        <v>25</v>
      </c>
      <c r="C56" s="3" t="s">
        <v>25</v>
      </c>
      <c r="D56" s="3" t="s">
        <v>18</v>
      </c>
      <c r="E56" s="3" t="s">
        <v>8</v>
      </c>
      <c r="F56" s="3">
        <v>13</v>
      </c>
      <c r="G56" s="3">
        <v>85.877399999999994</v>
      </c>
    </row>
    <row r="57" spans="2:7" x14ac:dyDescent="0.45">
      <c r="B57" s="2" t="s">
        <v>25</v>
      </c>
      <c r="C57" s="2" t="s">
        <v>25</v>
      </c>
      <c r="D57" s="2" t="s">
        <v>1</v>
      </c>
      <c r="E57" s="2" t="s">
        <v>2</v>
      </c>
      <c r="F57" s="2">
        <v>47.508305</v>
      </c>
      <c r="G57" s="2">
        <v>89.200005000000004</v>
      </c>
    </row>
    <row r="58" spans="2:7" x14ac:dyDescent="0.45">
      <c r="B58" s="3" t="s">
        <v>25</v>
      </c>
      <c r="C58" s="3" t="s">
        <v>25</v>
      </c>
      <c r="D58" s="3" t="s">
        <v>1</v>
      </c>
      <c r="E58" s="3" t="s">
        <v>5</v>
      </c>
      <c r="F58" s="3">
        <v>50.495052000000001</v>
      </c>
      <c r="G58" s="3">
        <v>90.266670000000005</v>
      </c>
    </row>
    <row r="59" spans="2:7" x14ac:dyDescent="0.45">
      <c r="B59" s="2" t="s">
        <v>25</v>
      </c>
      <c r="C59" s="2" t="s">
        <v>25</v>
      </c>
      <c r="D59" s="2" t="s">
        <v>1</v>
      </c>
      <c r="E59" s="2" t="s">
        <v>8</v>
      </c>
      <c r="F59" s="2">
        <v>100</v>
      </c>
      <c r="G59" s="2">
        <v>96.86542</v>
      </c>
    </row>
    <row r="60" spans="2:7" x14ac:dyDescent="0.45">
      <c r="B60" s="3" t="s">
        <v>25</v>
      </c>
      <c r="C60" s="3" t="s">
        <v>25</v>
      </c>
      <c r="D60" s="3" t="s">
        <v>11</v>
      </c>
      <c r="E60" s="3" t="s">
        <v>2</v>
      </c>
      <c r="F60" s="3">
        <v>61.666668000000001</v>
      </c>
      <c r="G60" s="3">
        <v>92.632990000000007</v>
      </c>
    </row>
    <row r="61" spans="2:7" x14ac:dyDescent="0.45">
      <c r="B61" s="2" t="s">
        <v>25</v>
      </c>
      <c r="C61" s="2" t="s">
        <v>25</v>
      </c>
      <c r="D61" s="2" t="s">
        <v>11</v>
      </c>
      <c r="E61" s="2" t="s">
        <v>5</v>
      </c>
      <c r="F61" s="2">
        <v>34</v>
      </c>
      <c r="G61" s="2">
        <v>84.509513999999996</v>
      </c>
    </row>
    <row r="62" spans="2:7" x14ac:dyDescent="0.45">
      <c r="B62" s="3" t="s">
        <v>25</v>
      </c>
      <c r="C62" s="3" t="s">
        <v>25</v>
      </c>
      <c r="D62" s="3" t="s">
        <v>11</v>
      </c>
      <c r="E62" s="3" t="s">
        <v>8</v>
      </c>
      <c r="F62" s="3">
        <v>37</v>
      </c>
      <c r="G62" s="3">
        <v>86.286109999999994</v>
      </c>
    </row>
    <row r="63" spans="2:7" x14ac:dyDescent="0.45">
      <c r="B63" s="2" t="s">
        <v>25</v>
      </c>
      <c r="C63" s="2" t="s">
        <v>25</v>
      </c>
      <c r="D63" s="2" t="s">
        <v>18</v>
      </c>
      <c r="E63" s="2" t="s">
        <v>2</v>
      </c>
      <c r="F63" s="2">
        <v>20</v>
      </c>
      <c r="G63" s="2">
        <v>67.885080000000002</v>
      </c>
    </row>
    <row r="64" spans="2:7" x14ac:dyDescent="0.45">
      <c r="B64" s="3" t="s">
        <v>25</v>
      </c>
      <c r="C64" s="3" t="s">
        <v>25</v>
      </c>
      <c r="D64" s="3" t="s">
        <v>18</v>
      </c>
      <c r="E64" s="3" t="s">
        <v>5</v>
      </c>
      <c r="F64" s="3">
        <v>9.5</v>
      </c>
      <c r="G64" s="3">
        <v>56.820540000000001</v>
      </c>
    </row>
    <row r="65" spans="2:7" x14ac:dyDescent="0.45">
      <c r="B65" s="2" t="s">
        <v>25</v>
      </c>
      <c r="C65" s="2" t="s">
        <v>25</v>
      </c>
      <c r="D65" s="2" t="s">
        <v>18</v>
      </c>
      <c r="E65" s="2" t="s">
        <v>8</v>
      </c>
      <c r="F65" s="2">
        <v>0</v>
      </c>
      <c r="G65" s="2">
        <v>93.199449999999999</v>
      </c>
    </row>
    <row r="66" spans="2:7" x14ac:dyDescent="0.45">
      <c r="B66" s="3" t="s">
        <v>25</v>
      </c>
      <c r="C66" s="3" t="s">
        <v>25</v>
      </c>
      <c r="D66" s="3" t="s">
        <v>1</v>
      </c>
      <c r="E66" s="3" t="s">
        <v>2</v>
      </c>
      <c r="F66" s="3">
        <v>83.3887</v>
      </c>
      <c r="G66" s="3">
        <v>95.95975</v>
      </c>
    </row>
    <row r="67" spans="2:7" x14ac:dyDescent="0.45">
      <c r="B67" s="2" t="s">
        <v>25</v>
      </c>
      <c r="C67" s="2" t="s">
        <v>25</v>
      </c>
      <c r="D67" s="2" t="s">
        <v>1</v>
      </c>
      <c r="E67" s="2" t="s">
        <v>5</v>
      </c>
      <c r="F67" s="2">
        <v>92.079210000000003</v>
      </c>
      <c r="G67" s="2">
        <v>97.527050000000003</v>
      </c>
    </row>
    <row r="68" spans="2:7" x14ac:dyDescent="0.45">
      <c r="B68" s="3" t="s">
        <v>25</v>
      </c>
      <c r="C68" s="3" t="s">
        <v>25</v>
      </c>
      <c r="D68" s="3" t="s">
        <v>1</v>
      </c>
      <c r="E68" s="3" t="s">
        <v>8</v>
      </c>
      <c r="F68" s="3">
        <v>62.376235999999999</v>
      </c>
      <c r="G68" s="3">
        <v>91.335846000000004</v>
      </c>
    </row>
    <row r="69" spans="2:7" x14ac:dyDescent="0.45">
      <c r="B69" s="2" t="s">
        <v>25</v>
      </c>
      <c r="C69" s="2" t="s">
        <v>25</v>
      </c>
      <c r="D69" s="2" t="s">
        <v>11</v>
      </c>
      <c r="E69" s="2" t="s">
        <v>2</v>
      </c>
      <c r="F69" s="2">
        <v>49.333336000000003</v>
      </c>
      <c r="G69" s="2">
        <v>85.197119999999998</v>
      </c>
    </row>
    <row r="70" spans="2:7" x14ac:dyDescent="0.45">
      <c r="B70" s="3" t="s">
        <v>25</v>
      </c>
      <c r="C70" s="3" t="s">
        <v>25</v>
      </c>
      <c r="D70" s="3" t="s">
        <v>11</v>
      </c>
      <c r="E70" s="3" t="s">
        <v>5</v>
      </c>
      <c r="F70" s="3">
        <v>47</v>
      </c>
      <c r="G70" s="3">
        <v>89.752309999999994</v>
      </c>
    </row>
    <row r="71" spans="2:7" x14ac:dyDescent="0.45">
      <c r="B71" s="2" t="s">
        <v>25</v>
      </c>
      <c r="C71" s="2" t="s">
        <v>25</v>
      </c>
      <c r="D71" s="2" t="s">
        <v>11</v>
      </c>
      <c r="E71" s="2" t="s">
        <v>8</v>
      </c>
      <c r="F71" s="2">
        <v>40</v>
      </c>
      <c r="G71" s="2">
        <v>93.256299999999996</v>
      </c>
    </row>
    <row r="72" spans="2:7" x14ac:dyDescent="0.45">
      <c r="B72" s="3" t="s">
        <v>25</v>
      </c>
      <c r="C72" s="3" t="s">
        <v>25</v>
      </c>
      <c r="D72" s="3" t="s">
        <v>18</v>
      </c>
      <c r="E72" s="3" t="s">
        <v>2</v>
      </c>
      <c r="F72" s="3">
        <v>65.666669999999996</v>
      </c>
      <c r="G72" s="3">
        <v>90.243995999999996</v>
      </c>
    </row>
    <row r="73" spans="2:7" x14ac:dyDescent="0.45">
      <c r="B73" s="2" t="s">
        <v>25</v>
      </c>
      <c r="C73" s="2" t="s">
        <v>25</v>
      </c>
      <c r="D73" s="2" t="s">
        <v>18</v>
      </c>
      <c r="E73" s="2" t="s">
        <v>5</v>
      </c>
      <c r="F73" s="2">
        <v>29</v>
      </c>
      <c r="G73" s="2">
        <v>77.214870000000005</v>
      </c>
    </row>
    <row r="74" spans="2:7" x14ac:dyDescent="0.45">
      <c r="B74" s="3" t="s">
        <v>25</v>
      </c>
      <c r="C74" s="3" t="s">
        <v>25</v>
      </c>
      <c r="D74" s="3" t="s">
        <v>18</v>
      </c>
      <c r="E74" s="3" t="s">
        <v>8</v>
      </c>
      <c r="F74" s="3">
        <v>43.5</v>
      </c>
      <c r="G74" s="3">
        <v>86.827619999999996</v>
      </c>
    </row>
    <row r="75" spans="2:7" x14ac:dyDescent="0.45">
      <c r="B75" s="2" t="s">
        <v>25</v>
      </c>
      <c r="C75" s="2" t="s">
        <v>25</v>
      </c>
      <c r="D75" s="2" t="s">
        <v>1</v>
      </c>
      <c r="E75" s="2" t="s">
        <v>2</v>
      </c>
      <c r="F75" s="2">
        <v>27.906979</v>
      </c>
      <c r="G75" s="2">
        <v>85.47672</v>
      </c>
    </row>
    <row r="76" spans="2:7" x14ac:dyDescent="0.45">
      <c r="B76" s="3" t="s">
        <v>25</v>
      </c>
      <c r="C76" s="3" t="s">
        <v>25</v>
      </c>
      <c r="D76" s="3" t="s">
        <v>1</v>
      </c>
      <c r="E76" s="3" t="s">
        <v>5</v>
      </c>
      <c r="F76" s="3">
        <v>59.405940000000001</v>
      </c>
      <c r="G76" s="3">
        <v>91.028930000000003</v>
      </c>
    </row>
    <row r="77" spans="2:7" x14ac:dyDescent="0.45">
      <c r="B77" s="2" t="s">
        <v>25</v>
      </c>
      <c r="C77" s="2" t="s">
        <v>25</v>
      </c>
      <c r="D77" s="2" t="s">
        <v>1</v>
      </c>
      <c r="E77" s="2" t="s">
        <v>8</v>
      </c>
      <c r="F77" s="2">
        <v>33.663364000000001</v>
      </c>
      <c r="G77" s="2">
        <v>89.066665999999998</v>
      </c>
    </row>
    <row r="78" spans="2:7" x14ac:dyDescent="0.45">
      <c r="B78" s="3" t="s">
        <v>25</v>
      </c>
      <c r="C78" s="3" t="s">
        <v>25</v>
      </c>
      <c r="D78" s="3" t="s">
        <v>11</v>
      </c>
      <c r="E78" s="3" t="s">
        <v>2</v>
      </c>
      <c r="F78" s="3">
        <v>54.333336000000003</v>
      </c>
      <c r="G78" s="3">
        <v>89.811583999999996</v>
      </c>
    </row>
    <row r="79" spans="2:7" x14ac:dyDescent="0.45">
      <c r="B79" s="2" t="s">
        <v>25</v>
      </c>
      <c r="C79" s="2" t="s">
        <v>25</v>
      </c>
      <c r="D79" s="2" t="s">
        <v>11</v>
      </c>
      <c r="E79" s="2" t="s">
        <v>5</v>
      </c>
      <c r="F79" s="2">
        <v>46</v>
      </c>
      <c r="G79" s="2">
        <v>88.231279999999998</v>
      </c>
    </row>
    <row r="80" spans="2:7" x14ac:dyDescent="0.45">
      <c r="B80" s="3" t="s">
        <v>25</v>
      </c>
      <c r="C80" s="3" t="s">
        <v>25</v>
      </c>
      <c r="D80" s="3" t="s">
        <v>11</v>
      </c>
      <c r="E80" s="3" t="s">
        <v>8</v>
      </c>
      <c r="F80" s="3">
        <v>45</v>
      </c>
      <c r="G80" s="3">
        <v>84.750699999999995</v>
      </c>
    </row>
    <row r="81" spans="2:7" x14ac:dyDescent="0.45">
      <c r="B81" s="2" t="s">
        <v>25</v>
      </c>
      <c r="C81" s="2" t="s">
        <v>25</v>
      </c>
      <c r="D81" s="2" t="s">
        <v>18</v>
      </c>
      <c r="E81" s="2" t="s">
        <v>2</v>
      </c>
      <c r="F81" s="2">
        <v>23.666665999999999</v>
      </c>
      <c r="G81" s="2">
        <v>74.42465</v>
      </c>
    </row>
    <row r="82" spans="2:7" x14ac:dyDescent="0.45">
      <c r="B82" s="3" t="s">
        <v>25</v>
      </c>
      <c r="C82" s="3" t="s">
        <v>25</v>
      </c>
      <c r="D82" s="3" t="s">
        <v>18</v>
      </c>
      <c r="E82" s="3" t="s">
        <v>5</v>
      </c>
      <c r="F82" s="3">
        <v>21.5</v>
      </c>
      <c r="G82" s="3">
        <v>77.338669999999993</v>
      </c>
    </row>
    <row r="83" spans="2:7" x14ac:dyDescent="0.45">
      <c r="B83" s="2" t="s">
        <v>25</v>
      </c>
      <c r="C83" s="2" t="s">
        <v>25</v>
      </c>
      <c r="D83" s="2" t="s">
        <v>18</v>
      </c>
      <c r="E83" s="2" t="s">
        <v>8</v>
      </c>
      <c r="F83" s="2">
        <v>16.5</v>
      </c>
      <c r="G83" s="2">
        <v>62.789642000000001</v>
      </c>
    </row>
    <row r="84" spans="2:7" x14ac:dyDescent="0.45">
      <c r="B84" s="3" t="s">
        <v>25</v>
      </c>
      <c r="C84" s="3" t="s">
        <v>25</v>
      </c>
      <c r="D84" s="3" t="s">
        <v>1</v>
      </c>
      <c r="E84" s="3" t="s">
        <v>2</v>
      </c>
      <c r="F84" s="3">
        <v>33.554817</v>
      </c>
      <c r="G84" s="3">
        <v>83.962265000000002</v>
      </c>
    </row>
    <row r="85" spans="2:7" x14ac:dyDescent="0.45">
      <c r="B85" s="2" t="s">
        <v>25</v>
      </c>
      <c r="C85" s="2" t="s">
        <v>25</v>
      </c>
      <c r="D85" s="2" t="s">
        <v>1</v>
      </c>
      <c r="E85" s="2" t="s">
        <v>5</v>
      </c>
      <c r="F85" s="2">
        <v>58.415840000000003</v>
      </c>
      <c r="G85" s="2">
        <v>87.2</v>
      </c>
    </row>
    <row r="86" spans="2:7" x14ac:dyDescent="0.45">
      <c r="B86" s="3" t="s">
        <v>25</v>
      </c>
      <c r="C86" s="3" t="s">
        <v>25</v>
      </c>
      <c r="D86" s="3" t="s">
        <v>1</v>
      </c>
      <c r="E86" s="3" t="s">
        <v>8</v>
      </c>
      <c r="F86" s="3">
        <v>36.633662999999999</v>
      </c>
      <c r="G86" s="3">
        <v>75.866659999999996</v>
      </c>
    </row>
    <row r="87" spans="2:7" x14ac:dyDescent="0.45">
      <c r="B87" s="2" t="s">
        <v>25</v>
      </c>
      <c r="C87" s="2" t="s">
        <v>25</v>
      </c>
      <c r="D87" s="2" t="s">
        <v>11</v>
      </c>
      <c r="E87" s="2" t="s">
        <v>2</v>
      </c>
      <c r="F87" s="2">
        <v>87</v>
      </c>
      <c r="G87" s="2">
        <v>94.002269999999996</v>
      </c>
    </row>
    <row r="88" spans="2:7" x14ac:dyDescent="0.45">
      <c r="B88" s="3" t="s">
        <v>25</v>
      </c>
      <c r="C88" s="3" t="s">
        <v>25</v>
      </c>
      <c r="D88" s="3" t="s">
        <v>11</v>
      </c>
      <c r="E88" s="3" t="s">
        <v>5</v>
      </c>
      <c r="F88" s="3">
        <v>40</v>
      </c>
      <c r="G88" s="3">
        <v>86.651960000000003</v>
      </c>
    </row>
    <row r="89" spans="2:7" x14ac:dyDescent="0.45">
      <c r="B89" s="2" t="s">
        <v>25</v>
      </c>
      <c r="C89" s="2" t="s">
        <v>25</v>
      </c>
      <c r="D89" s="2" t="s">
        <v>11</v>
      </c>
      <c r="E89" s="2" t="s">
        <v>8</v>
      </c>
      <c r="F89" s="2">
        <v>27.000001999999999</v>
      </c>
      <c r="G89" s="2">
        <v>92.730130000000003</v>
      </c>
    </row>
    <row r="90" spans="2:7" x14ac:dyDescent="0.45">
      <c r="B90" s="3" t="s">
        <v>25</v>
      </c>
      <c r="C90" s="3" t="s">
        <v>25</v>
      </c>
      <c r="D90" s="3" t="s">
        <v>18</v>
      </c>
      <c r="E90" s="3" t="s">
        <v>2</v>
      </c>
      <c r="F90" s="3">
        <v>37.666668000000001</v>
      </c>
      <c r="G90" s="3">
        <v>88.108429999999998</v>
      </c>
    </row>
    <row r="91" spans="2:7" x14ac:dyDescent="0.45">
      <c r="B91" s="2" t="s">
        <v>25</v>
      </c>
      <c r="C91" s="2" t="s">
        <v>25</v>
      </c>
      <c r="D91" s="2" t="s">
        <v>18</v>
      </c>
      <c r="E91" s="2" t="s">
        <v>5</v>
      </c>
      <c r="F91" s="2">
        <v>57.5</v>
      </c>
      <c r="G91" s="2">
        <v>91.846239999999995</v>
      </c>
    </row>
    <row r="92" spans="2:7" x14ac:dyDescent="0.45">
      <c r="B92" s="3" t="s">
        <v>25</v>
      </c>
      <c r="C92" s="3" t="s">
        <v>25</v>
      </c>
      <c r="D92" s="3" t="s">
        <v>18</v>
      </c>
      <c r="E92" s="3" t="s">
        <v>8</v>
      </c>
      <c r="F92" s="3">
        <v>50.5</v>
      </c>
      <c r="G92" s="3">
        <v>84.732069999999993</v>
      </c>
    </row>
    <row r="93" spans="2:7" x14ac:dyDescent="0.45">
      <c r="B93" s="2" t="s">
        <v>25</v>
      </c>
      <c r="C93" s="2" t="s">
        <v>25</v>
      </c>
      <c r="D93" s="2" t="s">
        <v>1</v>
      </c>
      <c r="E93" s="2" t="s">
        <v>2</v>
      </c>
      <c r="F93" s="2">
        <v>99.335549999999998</v>
      </c>
      <c r="G93" s="2">
        <v>96.734589999999997</v>
      </c>
    </row>
    <row r="94" spans="2:7" x14ac:dyDescent="0.45">
      <c r="B94" s="3" t="s">
        <v>25</v>
      </c>
      <c r="C94" s="3" t="s">
        <v>25</v>
      </c>
      <c r="D94" s="3" t="s">
        <v>1</v>
      </c>
      <c r="E94" s="3" t="s">
        <v>5</v>
      </c>
      <c r="F94" s="3">
        <v>62.376235999999999</v>
      </c>
      <c r="G94" s="3">
        <v>93.197479999999999</v>
      </c>
    </row>
    <row r="95" spans="2:7" x14ac:dyDescent="0.45">
      <c r="B95" s="2" t="s">
        <v>25</v>
      </c>
      <c r="C95" s="2" t="s">
        <v>25</v>
      </c>
      <c r="D95" s="2" t="s">
        <v>1</v>
      </c>
      <c r="E95" s="2" t="s">
        <v>8</v>
      </c>
      <c r="F95" s="2">
        <v>94.05941</v>
      </c>
      <c r="G95" s="2">
        <v>96.729560000000006</v>
      </c>
    </row>
    <row r="96" spans="2:7" x14ac:dyDescent="0.45">
      <c r="B96" s="3" t="s">
        <v>25</v>
      </c>
      <c r="C96" s="3" t="s">
        <v>25</v>
      </c>
      <c r="D96" s="3" t="s">
        <v>11</v>
      </c>
      <c r="E96" s="3" t="s">
        <v>2</v>
      </c>
      <c r="F96" s="3">
        <v>36</v>
      </c>
      <c r="G96" s="3">
        <v>90.217285000000004</v>
      </c>
    </row>
    <row r="97" spans="2:7" x14ac:dyDescent="0.45">
      <c r="B97" s="2" t="s">
        <v>25</v>
      </c>
      <c r="C97" s="2" t="s">
        <v>25</v>
      </c>
      <c r="D97" s="2" t="s">
        <v>11</v>
      </c>
      <c r="E97" s="2" t="s">
        <v>5</v>
      </c>
      <c r="F97" s="2">
        <v>43</v>
      </c>
      <c r="G97" s="2">
        <v>92.135086000000001</v>
      </c>
    </row>
    <row r="98" spans="2:7" x14ac:dyDescent="0.45">
      <c r="B98" s="3" t="s">
        <v>25</v>
      </c>
      <c r="C98" s="3" t="s">
        <v>25</v>
      </c>
      <c r="D98" s="3" t="s">
        <v>11</v>
      </c>
      <c r="E98" s="3" t="s">
        <v>8</v>
      </c>
      <c r="F98" s="3">
        <v>52.999996000000003</v>
      </c>
      <c r="G98" s="3">
        <v>90.285079999999994</v>
      </c>
    </row>
    <row r="99" spans="2:7" x14ac:dyDescent="0.45">
      <c r="B99" s="2" t="s">
        <v>25</v>
      </c>
      <c r="C99" s="2" t="s">
        <v>25</v>
      </c>
      <c r="D99" s="2" t="s">
        <v>18</v>
      </c>
      <c r="E99" s="2" t="s">
        <v>2</v>
      </c>
      <c r="F99" s="2">
        <v>59.666668000000001</v>
      </c>
      <c r="G99" s="2">
        <v>91.756309999999999</v>
      </c>
    </row>
    <row r="100" spans="2:7" x14ac:dyDescent="0.45">
      <c r="B100" s="3" t="s">
        <v>25</v>
      </c>
      <c r="C100" s="3" t="s">
        <v>25</v>
      </c>
      <c r="D100" s="3" t="s">
        <v>18</v>
      </c>
      <c r="E100" s="3" t="s">
        <v>5</v>
      </c>
      <c r="F100" s="3">
        <v>66.5</v>
      </c>
      <c r="G100" s="3">
        <v>92.272790000000001</v>
      </c>
    </row>
    <row r="101" spans="2:7" x14ac:dyDescent="0.45">
      <c r="B101" s="2" t="s">
        <v>25</v>
      </c>
      <c r="C101" s="2" t="s">
        <v>25</v>
      </c>
      <c r="D101" s="2" t="s">
        <v>18</v>
      </c>
      <c r="E101" s="2" t="s">
        <v>8</v>
      </c>
      <c r="F101" s="2">
        <v>20.5</v>
      </c>
      <c r="G101" s="2">
        <v>81.217849999999999</v>
      </c>
    </row>
    <row r="102" spans="2:7" x14ac:dyDescent="0.45">
      <c r="B102" s="3" t="s">
        <v>25</v>
      </c>
      <c r="C102" s="3" t="s">
        <v>25</v>
      </c>
      <c r="D102" s="3" t="s">
        <v>1</v>
      </c>
      <c r="E102" s="3" t="s">
        <v>2</v>
      </c>
      <c r="F102" s="3">
        <v>100</v>
      </c>
      <c r="G102" s="3">
        <v>97.466669999999993</v>
      </c>
    </row>
    <row r="103" spans="2:7" x14ac:dyDescent="0.45">
      <c r="B103" s="2" t="s">
        <v>25</v>
      </c>
      <c r="C103" s="2" t="s">
        <v>25</v>
      </c>
      <c r="D103" s="2" t="s">
        <v>1</v>
      </c>
      <c r="E103" s="2" t="s">
        <v>5</v>
      </c>
      <c r="F103" s="2">
        <v>68.316826000000006</v>
      </c>
      <c r="G103" s="2">
        <v>94.666663999999997</v>
      </c>
    </row>
    <row r="104" spans="2:7" x14ac:dyDescent="0.45">
      <c r="B104" s="3" t="s">
        <v>25</v>
      </c>
      <c r="C104" s="3" t="s">
        <v>25</v>
      </c>
      <c r="D104" s="3" t="s">
        <v>1</v>
      </c>
      <c r="E104" s="3" t="s">
        <v>8</v>
      </c>
      <c r="F104" s="3">
        <v>40.594059999999999</v>
      </c>
      <c r="G104" s="3">
        <v>44.060369999999999</v>
      </c>
    </row>
    <row r="105" spans="2:7" x14ac:dyDescent="0.45">
      <c r="B105" s="2" t="s">
        <v>25</v>
      </c>
      <c r="C105" s="2" t="s">
        <v>25</v>
      </c>
      <c r="D105" s="2" t="s">
        <v>11</v>
      </c>
      <c r="E105" s="2" t="s">
        <v>2</v>
      </c>
      <c r="F105" s="2">
        <v>81</v>
      </c>
      <c r="G105" s="2">
        <v>95.343109999999996</v>
      </c>
    </row>
    <row r="106" spans="2:7" x14ac:dyDescent="0.45">
      <c r="B106" s="3" t="s">
        <v>25</v>
      </c>
      <c r="C106" s="3" t="s">
        <v>25</v>
      </c>
      <c r="D106" s="3" t="s">
        <v>11</v>
      </c>
      <c r="E106" s="3" t="s">
        <v>5</v>
      </c>
      <c r="F106" s="3">
        <v>33</v>
      </c>
      <c r="G106" s="3">
        <v>86.839380000000006</v>
      </c>
    </row>
    <row r="107" spans="2:7" x14ac:dyDescent="0.45">
      <c r="B107" s="2" t="s">
        <v>25</v>
      </c>
      <c r="C107" s="2" t="s">
        <v>25</v>
      </c>
      <c r="D107" s="2" t="s">
        <v>11</v>
      </c>
      <c r="E107" s="2" t="s">
        <v>8</v>
      </c>
      <c r="F107" s="2">
        <v>22</v>
      </c>
      <c r="G107" s="2">
        <v>83.191569999999999</v>
      </c>
    </row>
    <row r="108" spans="2:7" x14ac:dyDescent="0.45">
      <c r="B108" s="3" t="s">
        <v>25</v>
      </c>
      <c r="C108" s="3" t="s">
        <v>25</v>
      </c>
      <c r="D108" s="3" t="s">
        <v>18</v>
      </c>
      <c r="E108" s="3" t="s">
        <v>2</v>
      </c>
      <c r="F108" s="3">
        <v>39</v>
      </c>
      <c r="G108" s="3">
        <v>83.663290000000003</v>
      </c>
    </row>
    <row r="109" spans="2:7" x14ac:dyDescent="0.45">
      <c r="B109" s="2" t="s">
        <v>25</v>
      </c>
      <c r="C109" s="2" t="s">
        <v>25</v>
      </c>
      <c r="D109" s="2" t="s">
        <v>18</v>
      </c>
      <c r="E109" s="2" t="s">
        <v>5</v>
      </c>
      <c r="F109" s="2">
        <v>13.500000999999999</v>
      </c>
      <c r="G109" s="2">
        <v>69.251249999999999</v>
      </c>
    </row>
    <row r="110" spans="2:7" x14ac:dyDescent="0.45">
      <c r="B110" s="3" t="s">
        <v>25</v>
      </c>
      <c r="C110" s="3" t="s">
        <v>25</v>
      </c>
      <c r="D110" s="3" t="s">
        <v>18</v>
      </c>
      <c r="E110" s="3" t="s">
        <v>8</v>
      </c>
      <c r="F110" s="3">
        <v>15.000000999999999</v>
      </c>
      <c r="G110" s="3">
        <v>67.36403</v>
      </c>
    </row>
    <row r="111" spans="2:7" x14ac:dyDescent="0.45">
      <c r="B111" s="2" t="s">
        <v>25</v>
      </c>
      <c r="C111" s="2" t="s">
        <v>25</v>
      </c>
      <c r="D111" s="2" t="s">
        <v>1</v>
      </c>
      <c r="E111" s="2" t="s">
        <v>2</v>
      </c>
      <c r="F111" s="2">
        <v>66.777405000000002</v>
      </c>
      <c r="G111" s="2">
        <v>93.237729999999999</v>
      </c>
    </row>
    <row r="112" spans="2:7" x14ac:dyDescent="0.45">
      <c r="B112" s="3" t="s">
        <v>25</v>
      </c>
      <c r="C112" s="3" t="s">
        <v>25</v>
      </c>
      <c r="D112" s="3" t="s">
        <v>1</v>
      </c>
      <c r="E112" s="3" t="s">
        <v>5</v>
      </c>
      <c r="F112" s="3">
        <v>19.801981000000001</v>
      </c>
      <c r="G112" s="3">
        <v>90.533330000000007</v>
      </c>
    </row>
    <row r="113" spans="2:7" x14ac:dyDescent="0.45">
      <c r="B113" s="2" t="s">
        <v>25</v>
      </c>
      <c r="C113" s="2" t="s">
        <v>25</v>
      </c>
      <c r="D113" s="2" t="s">
        <v>1</v>
      </c>
      <c r="E113" s="2" t="s">
        <v>8</v>
      </c>
      <c r="F113" s="2">
        <v>63.366337000000001</v>
      </c>
      <c r="G113" s="2">
        <v>91.866669999999999</v>
      </c>
    </row>
    <row r="114" spans="2:7" x14ac:dyDescent="0.45">
      <c r="B114" s="3" t="s">
        <v>25</v>
      </c>
      <c r="C114" s="3" t="s">
        <v>25</v>
      </c>
      <c r="D114" s="3" t="s">
        <v>11</v>
      </c>
      <c r="E114" s="3" t="s">
        <v>2</v>
      </c>
      <c r="F114" s="3">
        <v>56</v>
      </c>
      <c r="G114" s="3">
        <v>91.630859999999998</v>
      </c>
    </row>
    <row r="115" spans="2:7" x14ac:dyDescent="0.45">
      <c r="B115" s="2" t="s">
        <v>25</v>
      </c>
      <c r="C115" s="2" t="s">
        <v>25</v>
      </c>
      <c r="D115" s="2" t="s">
        <v>11</v>
      </c>
      <c r="E115" s="2" t="s">
        <v>5</v>
      </c>
      <c r="F115" s="2">
        <v>18</v>
      </c>
      <c r="G115" s="2">
        <v>83.614814999999993</v>
      </c>
    </row>
    <row r="116" spans="2:7" x14ac:dyDescent="0.45">
      <c r="B116" s="3" t="s">
        <v>25</v>
      </c>
      <c r="C116" s="3" t="s">
        <v>25</v>
      </c>
      <c r="D116" s="3" t="s">
        <v>11</v>
      </c>
      <c r="E116" s="3" t="s">
        <v>8</v>
      </c>
      <c r="F116" s="3">
        <v>69</v>
      </c>
      <c r="G116" s="3">
        <v>97.243080000000006</v>
      </c>
    </row>
    <row r="117" spans="2:7" x14ac:dyDescent="0.45">
      <c r="B117" s="2" t="s">
        <v>25</v>
      </c>
      <c r="C117" s="2" t="s">
        <v>25</v>
      </c>
      <c r="D117" s="2" t="s">
        <v>18</v>
      </c>
      <c r="E117" s="2" t="s">
        <v>2</v>
      </c>
      <c r="F117" s="2">
        <v>65.333330000000004</v>
      </c>
      <c r="G117" s="2">
        <v>86.653533999999993</v>
      </c>
    </row>
    <row r="118" spans="2:7" x14ac:dyDescent="0.45">
      <c r="B118" s="3" t="s">
        <v>25</v>
      </c>
      <c r="C118" s="3" t="s">
        <v>25</v>
      </c>
      <c r="D118" s="3" t="s">
        <v>18</v>
      </c>
      <c r="E118" s="3" t="s">
        <v>5</v>
      </c>
      <c r="F118" s="3">
        <v>29</v>
      </c>
      <c r="G118" s="3">
        <v>81.624374000000003</v>
      </c>
    </row>
    <row r="119" spans="2:7" x14ac:dyDescent="0.45">
      <c r="B119" s="2" t="s">
        <v>25</v>
      </c>
      <c r="C119" s="2" t="s">
        <v>25</v>
      </c>
      <c r="D119" s="2" t="s">
        <v>18</v>
      </c>
      <c r="E119" s="2" t="s">
        <v>8</v>
      </c>
      <c r="F119" s="2">
        <v>53.500003999999997</v>
      </c>
      <c r="G119" s="2">
        <v>89.908646000000005</v>
      </c>
    </row>
    <row r="120" spans="2:7" x14ac:dyDescent="0.45">
      <c r="B120" s="3" t="s">
        <v>25</v>
      </c>
      <c r="C120" s="3" t="s">
        <v>25</v>
      </c>
      <c r="D120" s="3" t="s">
        <v>1</v>
      </c>
      <c r="E120" s="3" t="s">
        <v>2</v>
      </c>
      <c r="F120" s="3">
        <v>29.235882</v>
      </c>
      <c r="G120" s="3">
        <v>84.963524000000007</v>
      </c>
    </row>
    <row r="121" spans="2:7" x14ac:dyDescent="0.45">
      <c r="B121" s="2" t="s">
        <v>25</v>
      </c>
      <c r="C121" s="2" t="s">
        <v>25</v>
      </c>
      <c r="D121" s="2" t="s">
        <v>1</v>
      </c>
      <c r="E121" s="2" t="s">
        <v>5</v>
      </c>
      <c r="F121" s="2">
        <v>31.683167999999998</v>
      </c>
      <c r="G121" s="2">
        <v>80.470439999999996</v>
      </c>
    </row>
    <row r="122" spans="2:7" x14ac:dyDescent="0.45">
      <c r="B122" s="3" t="s">
        <v>25</v>
      </c>
      <c r="C122" s="3" t="s">
        <v>25</v>
      </c>
      <c r="D122" s="3" t="s">
        <v>1</v>
      </c>
      <c r="E122" s="3" t="s">
        <v>8</v>
      </c>
      <c r="F122" s="3">
        <v>31.683167999999998</v>
      </c>
      <c r="G122" s="3">
        <v>83.200005000000004</v>
      </c>
    </row>
    <row r="123" spans="2:7" x14ac:dyDescent="0.45">
      <c r="B123" s="2" t="s">
        <v>25</v>
      </c>
      <c r="C123" s="2" t="s">
        <v>25</v>
      </c>
      <c r="D123" s="2" t="s">
        <v>11</v>
      </c>
      <c r="E123" s="2" t="s">
        <v>2</v>
      </c>
      <c r="F123" s="2">
        <v>9.3333329999999997</v>
      </c>
      <c r="G123" s="2">
        <v>85.883255000000005</v>
      </c>
    </row>
    <row r="124" spans="2:7" x14ac:dyDescent="0.45">
      <c r="B124" s="3" t="s">
        <v>25</v>
      </c>
      <c r="C124" s="3" t="s">
        <v>25</v>
      </c>
      <c r="D124" s="3" t="s">
        <v>11</v>
      </c>
      <c r="E124" s="3" t="s">
        <v>5</v>
      </c>
      <c r="F124" s="3">
        <v>19</v>
      </c>
      <c r="G124" s="3">
        <v>63.740504999999999</v>
      </c>
    </row>
    <row r="125" spans="2:7" x14ac:dyDescent="0.45">
      <c r="B125" s="2" t="s">
        <v>25</v>
      </c>
      <c r="C125" s="2" t="s">
        <v>25</v>
      </c>
      <c r="D125" s="2" t="s">
        <v>11</v>
      </c>
      <c r="E125" s="2" t="s">
        <v>8</v>
      </c>
      <c r="F125" s="2">
        <v>29</v>
      </c>
      <c r="G125" s="2">
        <v>84.595534999999998</v>
      </c>
    </row>
    <row r="126" spans="2:7" x14ac:dyDescent="0.45">
      <c r="B126" s="3" t="s">
        <v>25</v>
      </c>
      <c r="C126" s="3" t="s">
        <v>25</v>
      </c>
      <c r="D126" s="3" t="s">
        <v>18</v>
      </c>
      <c r="E126" s="3" t="s">
        <v>2</v>
      </c>
      <c r="F126" s="3">
        <v>7.3333329999999997</v>
      </c>
      <c r="G126" s="3">
        <v>67.024280000000005</v>
      </c>
    </row>
    <row r="127" spans="2:7" x14ac:dyDescent="0.45">
      <c r="B127" s="2" t="s">
        <v>25</v>
      </c>
      <c r="C127" s="2" t="s">
        <v>25</v>
      </c>
      <c r="D127" s="2" t="s">
        <v>18</v>
      </c>
      <c r="E127" s="2" t="s">
        <v>5</v>
      </c>
      <c r="F127" s="2">
        <v>24.5</v>
      </c>
      <c r="G127" s="2">
        <v>46.506912</v>
      </c>
    </row>
    <row r="128" spans="2:7" x14ac:dyDescent="0.45">
      <c r="B128" s="3" t="s">
        <v>25</v>
      </c>
      <c r="C128" s="3" t="s">
        <v>25</v>
      </c>
      <c r="D128" s="3" t="s">
        <v>18</v>
      </c>
      <c r="E128" s="3" t="s">
        <v>8</v>
      </c>
      <c r="F128" s="3">
        <v>30.000001999999999</v>
      </c>
      <c r="G128" s="3">
        <v>72.447495000000004</v>
      </c>
    </row>
    <row r="129" spans="2:7" x14ac:dyDescent="0.45">
      <c r="B129" s="2" t="s">
        <v>25</v>
      </c>
      <c r="C129" s="2" t="s">
        <v>25</v>
      </c>
      <c r="D129" s="2" t="s">
        <v>1</v>
      </c>
      <c r="E129" s="2" t="s">
        <v>2</v>
      </c>
      <c r="F129" s="2">
        <v>78.073089999999993</v>
      </c>
      <c r="G129" s="2">
        <v>96.729560000000006</v>
      </c>
    </row>
    <row r="130" spans="2:7" x14ac:dyDescent="0.45">
      <c r="B130" s="3" t="s">
        <v>25</v>
      </c>
      <c r="C130" s="3" t="s">
        <v>25</v>
      </c>
      <c r="D130" s="3" t="s">
        <v>1</v>
      </c>
      <c r="E130" s="3" t="s">
        <v>5</v>
      </c>
      <c r="F130" s="3">
        <v>100</v>
      </c>
      <c r="G130" s="3">
        <v>98.4</v>
      </c>
    </row>
    <row r="131" spans="2:7" x14ac:dyDescent="0.45">
      <c r="B131" s="2" t="s">
        <v>25</v>
      </c>
      <c r="C131" s="2" t="s">
        <v>25</v>
      </c>
      <c r="D131" s="2" t="s">
        <v>1</v>
      </c>
      <c r="E131" s="2" t="s">
        <v>8</v>
      </c>
      <c r="F131" s="2">
        <v>78.217820000000003</v>
      </c>
      <c r="G131" s="2">
        <v>94.266660000000002</v>
      </c>
    </row>
    <row r="132" spans="2:7" x14ac:dyDescent="0.45">
      <c r="B132" s="3" t="s">
        <v>25</v>
      </c>
      <c r="C132" s="3" t="s">
        <v>25</v>
      </c>
      <c r="D132" s="3" t="s">
        <v>11</v>
      </c>
      <c r="E132" s="3" t="s">
        <v>2</v>
      </c>
      <c r="F132" s="3">
        <v>58</v>
      </c>
      <c r="G132" s="3">
        <v>91.358779999999996</v>
      </c>
    </row>
    <row r="133" spans="2:7" x14ac:dyDescent="0.45">
      <c r="B133" s="2" t="s">
        <v>25</v>
      </c>
      <c r="C133" s="2" t="s">
        <v>25</v>
      </c>
      <c r="D133" s="2" t="s">
        <v>11</v>
      </c>
      <c r="E133" s="2" t="s">
        <v>5</v>
      </c>
      <c r="F133" s="2">
        <v>70</v>
      </c>
      <c r="G133" s="2">
        <v>93.429789999999997</v>
      </c>
    </row>
    <row r="134" spans="2:7" x14ac:dyDescent="0.45">
      <c r="B134" s="3" t="s">
        <v>25</v>
      </c>
      <c r="C134" s="3" t="s">
        <v>25</v>
      </c>
      <c r="D134" s="3" t="s">
        <v>11</v>
      </c>
      <c r="E134" s="3" t="s">
        <v>8</v>
      </c>
      <c r="F134" s="3">
        <v>62</v>
      </c>
      <c r="G134" s="3">
        <v>92.046394000000006</v>
      </c>
    </row>
    <row r="135" spans="2:7" x14ac:dyDescent="0.45">
      <c r="B135" s="2" t="s">
        <v>25</v>
      </c>
      <c r="C135" s="2" t="s">
        <v>25</v>
      </c>
      <c r="D135" s="2" t="s">
        <v>18</v>
      </c>
      <c r="E135" s="2" t="s">
        <v>2</v>
      </c>
      <c r="F135" s="2">
        <v>51.666663999999997</v>
      </c>
      <c r="G135" s="2">
        <v>91.454359999999994</v>
      </c>
    </row>
    <row r="136" spans="2:7" x14ac:dyDescent="0.45">
      <c r="B136" s="3" t="s">
        <v>25</v>
      </c>
      <c r="C136" s="3" t="s">
        <v>25</v>
      </c>
      <c r="D136" s="3" t="s">
        <v>18</v>
      </c>
      <c r="E136" s="3" t="s">
        <v>5</v>
      </c>
      <c r="F136" s="3">
        <v>31</v>
      </c>
      <c r="G136" s="3">
        <v>81.209620000000001</v>
      </c>
    </row>
    <row r="137" spans="2:7" x14ac:dyDescent="0.45">
      <c r="B137" s="2" t="s">
        <v>25</v>
      </c>
      <c r="C137" s="2" t="s">
        <v>25</v>
      </c>
      <c r="D137" s="2" t="s">
        <v>18</v>
      </c>
      <c r="E137" s="2" t="s">
        <v>8</v>
      </c>
      <c r="F137" s="2">
        <v>70</v>
      </c>
      <c r="G137" s="2">
        <v>94.261380000000003</v>
      </c>
    </row>
    <row r="138" spans="2:7" x14ac:dyDescent="0.45">
      <c r="B138" s="3" t="s">
        <v>25</v>
      </c>
      <c r="C138" s="3" t="s">
        <v>25</v>
      </c>
      <c r="D138" s="3" t="s">
        <v>1</v>
      </c>
      <c r="E138" s="3" t="s">
        <v>2</v>
      </c>
      <c r="F138" s="3">
        <v>48.504986000000002</v>
      </c>
      <c r="G138" s="3">
        <v>84.933334000000002</v>
      </c>
    </row>
    <row r="139" spans="2:7" x14ac:dyDescent="0.45">
      <c r="B139" s="2" t="s">
        <v>25</v>
      </c>
      <c r="C139" s="2" t="s">
        <v>25</v>
      </c>
      <c r="D139" s="2" t="s">
        <v>1</v>
      </c>
      <c r="E139" s="2" t="s">
        <v>5</v>
      </c>
      <c r="F139" s="2">
        <v>80.19802</v>
      </c>
      <c r="G139" s="2">
        <v>93.6</v>
      </c>
    </row>
    <row r="140" spans="2:7" x14ac:dyDescent="0.45">
      <c r="B140" s="3" t="s">
        <v>25</v>
      </c>
      <c r="C140" s="3" t="s">
        <v>25</v>
      </c>
      <c r="D140" s="3" t="s">
        <v>1</v>
      </c>
      <c r="E140" s="3" t="s">
        <v>8</v>
      </c>
      <c r="F140" s="3">
        <v>100</v>
      </c>
      <c r="G140" s="3">
        <v>94.666663999999997</v>
      </c>
    </row>
    <row r="141" spans="2:7" x14ac:dyDescent="0.45">
      <c r="B141" s="2" t="s">
        <v>25</v>
      </c>
      <c r="C141" s="2" t="s">
        <v>25</v>
      </c>
      <c r="D141" s="2" t="s">
        <v>11</v>
      </c>
      <c r="E141" s="2" t="s">
        <v>2</v>
      </c>
      <c r="F141" s="2">
        <v>45.333336000000003</v>
      </c>
      <c r="G141" s="2">
        <v>92.214164999999994</v>
      </c>
    </row>
    <row r="142" spans="2:7" x14ac:dyDescent="0.45">
      <c r="B142" s="3" t="s">
        <v>25</v>
      </c>
      <c r="C142" s="3" t="s">
        <v>25</v>
      </c>
      <c r="D142" s="3" t="s">
        <v>11</v>
      </c>
      <c r="E142" s="3" t="s">
        <v>5</v>
      </c>
      <c r="F142" s="3">
        <v>61</v>
      </c>
      <c r="G142" s="3">
        <v>96.389110000000002</v>
      </c>
    </row>
    <row r="143" spans="2:7" x14ac:dyDescent="0.45">
      <c r="B143" s="2" t="s">
        <v>25</v>
      </c>
      <c r="C143" s="2" t="s">
        <v>25</v>
      </c>
      <c r="D143" s="2" t="s">
        <v>11</v>
      </c>
      <c r="E143" s="2" t="s">
        <v>8</v>
      </c>
      <c r="F143" s="2">
        <v>22</v>
      </c>
      <c r="G143" s="2">
        <v>79.052940000000007</v>
      </c>
    </row>
    <row r="144" spans="2:7" x14ac:dyDescent="0.45">
      <c r="B144" s="3" t="s">
        <v>25</v>
      </c>
      <c r="C144" s="3" t="s">
        <v>25</v>
      </c>
      <c r="D144" s="3" t="s">
        <v>18</v>
      </c>
      <c r="E144" s="3" t="s">
        <v>2</v>
      </c>
      <c r="F144" s="3">
        <v>76.333330000000004</v>
      </c>
      <c r="G144" s="3">
        <v>96.590220000000002</v>
      </c>
    </row>
    <row r="145" spans="2:7" x14ac:dyDescent="0.45">
      <c r="B145" s="2" t="s">
        <v>25</v>
      </c>
      <c r="C145" s="2" t="s">
        <v>25</v>
      </c>
      <c r="D145" s="2" t="s">
        <v>18</v>
      </c>
      <c r="E145" s="2" t="s">
        <v>5</v>
      </c>
      <c r="F145" s="2">
        <v>18.5</v>
      </c>
      <c r="G145" s="2">
        <v>74.993260000000006</v>
      </c>
    </row>
    <row r="146" spans="2:7" x14ac:dyDescent="0.45">
      <c r="B146" s="3" t="s">
        <v>25</v>
      </c>
      <c r="C146" s="3" t="s">
        <v>25</v>
      </c>
      <c r="D146" s="3" t="s">
        <v>18</v>
      </c>
      <c r="E146" s="3" t="s">
        <v>8</v>
      </c>
      <c r="F146" s="3">
        <v>55.5</v>
      </c>
      <c r="G146" s="3">
        <v>87.586849999999998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42EF-FA73-4335-86AE-EEA508B9EE45}">
  <dimension ref="A3:N38"/>
  <sheetViews>
    <sheetView zoomScale="85" zoomScaleNormal="85" workbookViewId="0">
      <selection activeCell="M13" sqref="M13"/>
    </sheetView>
  </sheetViews>
  <sheetFormatPr baseColWidth="10" defaultRowHeight="14.25" x14ac:dyDescent="0.45"/>
  <cols>
    <col min="2" max="2" width="11.59765625" bestFit="1" customWidth="1"/>
    <col min="8" max="8" width="13.9296875" bestFit="1" customWidth="1"/>
  </cols>
  <sheetData>
    <row r="3" spans="1:14" x14ac:dyDescent="0.45">
      <c r="B3" t="s">
        <v>697</v>
      </c>
      <c r="C3" t="s">
        <v>698</v>
      </c>
      <c r="D3" t="s">
        <v>699</v>
      </c>
      <c r="H3" t="s">
        <v>700</v>
      </c>
      <c r="I3" t="s">
        <v>702</v>
      </c>
      <c r="J3" t="s">
        <v>703</v>
      </c>
      <c r="K3" t="s">
        <v>704</v>
      </c>
    </row>
    <row r="4" spans="1:14" x14ac:dyDescent="0.45">
      <c r="A4">
        <v>1</v>
      </c>
      <c r="B4" t="s">
        <v>691</v>
      </c>
      <c r="C4">
        <f>AVERAGE(Michele[Column5])</f>
        <v>59.647491138888881</v>
      </c>
      <c r="D4">
        <f>AVERAGE(Michele[Column7])</f>
        <v>90.76397036111112</v>
      </c>
      <c r="H4" s="24" t="s">
        <v>691</v>
      </c>
      <c r="I4" s="23" t="s">
        <v>705</v>
      </c>
      <c r="J4" s="23" t="s">
        <v>706</v>
      </c>
      <c r="K4" s="23" t="s">
        <v>707</v>
      </c>
    </row>
    <row r="5" spans="1:14" x14ac:dyDescent="0.45">
      <c r="A5">
        <v>2</v>
      </c>
      <c r="B5" t="s">
        <v>695</v>
      </c>
      <c r="C5">
        <f>AVERAGE(Stephie[Column5])</f>
        <v>59.132315000000013</v>
      </c>
      <c r="D5">
        <f>AVERAGE(Stephie[Column7])</f>
        <v>90.233942083333332</v>
      </c>
      <c r="H5" s="25" t="s">
        <v>695</v>
      </c>
      <c r="I5" s="23" t="s">
        <v>707</v>
      </c>
      <c r="J5" s="23" t="s">
        <v>705</v>
      </c>
      <c r="K5" s="23" t="s">
        <v>706</v>
      </c>
    </row>
    <row r="6" spans="1:14" x14ac:dyDescent="0.45">
      <c r="A6">
        <v>3</v>
      </c>
      <c r="B6" t="s">
        <v>679</v>
      </c>
      <c r="C6">
        <f>AVERAGE(Ahmed[Column5])</f>
        <v>57.721501222222209</v>
      </c>
      <c r="D6">
        <f>AVERAGE(Ahmed[Column7])</f>
        <v>89.510772472222229</v>
      </c>
      <c r="H6" s="24" t="s">
        <v>681</v>
      </c>
      <c r="I6" s="23" t="s">
        <v>706</v>
      </c>
      <c r="J6" s="23" t="s">
        <v>707</v>
      </c>
      <c r="K6" s="23" t="s">
        <v>705</v>
      </c>
    </row>
    <row r="7" spans="1:14" x14ac:dyDescent="0.45">
      <c r="A7">
        <v>4</v>
      </c>
      <c r="B7" t="s">
        <v>684</v>
      </c>
      <c r="C7">
        <f>AVERAGE(Haytham[Column5])</f>
        <v>54.806967138888893</v>
      </c>
      <c r="D7">
        <f>AVERAGE(Haytham[Column7])</f>
        <v>89.446715833333315</v>
      </c>
      <c r="H7" s="25" t="s">
        <v>679</v>
      </c>
      <c r="I7" s="23" t="s">
        <v>707</v>
      </c>
      <c r="J7" s="23" t="s">
        <v>706</v>
      </c>
      <c r="K7" s="23" t="s">
        <v>705</v>
      </c>
    </row>
    <row r="8" spans="1:14" x14ac:dyDescent="0.45">
      <c r="A8">
        <v>5</v>
      </c>
      <c r="B8" t="s">
        <v>688</v>
      </c>
      <c r="C8">
        <f>AVERAGE(Jonas[Column5])</f>
        <v>54.806967138888893</v>
      </c>
      <c r="D8">
        <f>AVERAGE(Jonas[Column7])</f>
        <v>89.446715833333315</v>
      </c>
      <c r="H8" s="24" t="s">
        <v>696</v>
      </c>
      <c r="I8" s="23" t="s">
        <v>705</v>
      </c>
      <c r="J8" s="23" t="s">
        <v>707</v>
      </c>
      <c r="K8" s="23" t="s">
        <v>706</v>
      </c>
    </row>
    <row r="9" spans="1:14" x14ac:dyDescent="0.45">
      <c r="A9">
        <v>6</v>
      </c>
      <c r="B9" t="s">
        <v>680</v>
      </c>
      <c r="C9">
        <f>AVERAGE(Alessandro[Column5])</f>
        <v>49.350255750000002</v>
      </c>
      <c r="D9">
        <f>AVERAGE(Alessandro[Column7])</f>
        <v>89.223718194444444</v>
      </c>
      <c r="H9" s="25" t="s">
        <v>684</v>
      </c>
      <c r="I9" s="23" t="s">
        <v>706</v>
      </c>
      <c r="J9" s="23" t="s">
        <v>705</v>
      </c>
      <c r="K9" s="23" t="s">
        <v>707</v>
      </c>
    </row>
    <row r="10" spans="1:14" x14ac:dyDescent="0.45">
      <c r="A10">
        <v>7</v>
      </c>
      <c r="B10" t="s">
        <v>696</v>
      </c>
      <c r="C10">
        <f>AVERAGE(Valentina[Column5])</f>
        <v>57.443244166666673</v>
      </c>
      <c r="D10">
        <f>AVERAGE(Valentina[Column7])</f>
        <v>88.664979111111109</v>
      </c>
      <c r="H10" s="24" t="s">
        <v>688</v>
      </c>
      <c r="I10" s="23" t="s">
        <v>706</v>
      </c>
      <c r="J10" s="23" t="s">
        <v>705</v>
      </c>
      <c r="K10" s="23" t="s">
        <v>707</v>
      </c>
    </row>
    <row r="11" spans="1:14" x14ac:dyDescent="0.45">
      <c r="A11">
        <v>8</v>
      </c>
      <c r="B11" t="s">
        <v>681</v>
      </c>
      <c r="C11">
        <f>AVERAGE(Davide[Column5])</f>
        <v>58.658457888888897</v>
      </c>
      <c r="D11">
        <f>AVERAGE(Davide[Column7])</f>
        <v>88.454019388888909</v>
      </c>
      <c r="H11" s="25" t="s">
        <v>682</v>
      </c>
      <c r="I11" s="23" t="s">
        <v>705</v>
      </c>
      <c r="J11" s="23" t="s">
        <v>706</v>
      </c>
      <c r="K11" s="23" t="s">
        <v>707</v>
      </c>
    </row>
    <row r="12" spans="1:14" x14ac:dyDescent="0.45">
      <c r="A12">
        <v>9</v>
      </c>
      <c r="B12" t="s">
        <v>693</v>
      </c>
      <c r="C12">
        <f>AVERAGE(Noah[Column5])</f>
        <v>49.670066666666663</v>
      </c>
      <c r="D12">
        <f>AVERAGE(Noah[Column7])</f>
        <v>87.740429083333339</v>
      </c>
      <c r="H12" s="24" t="s">
        <v>683</v>
      </c>
      <c r="I12" s="23" t="s">
        <v>707</v>
      </c>
      <c r="J12" s="23" t="s">
        <v>705</v>
      </c>
      <c r="K12" s="23" t="s">
        <v>706</v>
      </c>
      <c r="N12" t="s">
        <v>666</v>
      </c>
    </row>
    <row r="13" spans="1:14" x14ac:dyDescent="0.45">
      <c r="A13">
        <v>10</v>
      </c>
      <c r="B13" t="s">
        <v>690</v>
      </c>
      <c r="C13">
        <f>AVERAGE(Lieke[Column5])</f>
        <v>45.400282444444443</v>
      </c>
      <c r="D13">
        <f>AVERAGE(Lieke[Column7])</f>
        <v>86.468430444444436</v>
      </c>
      <c r="H13" s="25" t="s">
        <v>693</v>
      </c>
      <c r="I13" s="23" t="s">
        <v>707</v>
      </c>
      <c r="J13" s="23" t="s">
        <v>706</v>
      </c>
      <c r="K13" s="23" t="s">
        <v>705</v>
      </c>
    </row>
    <row r="14" spans="1:14" x14ac:dyDescent="0.45">
      <c r="A14">
        <v>11</v>
      </c>
      <c r="B14" t="s">
        <v>683</v>
      </c>
      <c r="C14">
        <f>AVERAGE(Gabriele[Column5])</f>
        <v>50.899646055555564</v>
      </c>
      <c r="D14">
        <f>AVERAGE(Gabriele[Column7])</f>
        <v>86.080575361111102</v>
      </c>
      <c r="H14" s="24" t="s">
        <v>680</v>
      </c>
      <c r="I14" s="23" t="s">
        <v>707</v>
      </c>
      <c r="J14" s="23" t="s">
        <v>706</v>
      </c>
      <c r="K14" s="23" t="s">
        <v>705</v>
      </c>
    </row>
    <row r="15" spans="1:14" x14ac:dyDescent="0.45">
      <c r="A15">
        <v>12</v>
      </c>
      <c r="B15" t="s">
        <v>689</v>
      </c>
      <c r="C15">
        <f>AVERAGE(Kamila[Column5])</f>
        <v>45.933153805555555</v>
      </c>
      <c r="D15">
        <f>AVERAGE(Kamila[Column7])</f>
        <v>86.002547583333325</v>
      </c>
      <c r="H15" s="25" t="s">
        <v>687</v>
      </c>
      <c r="I15" s="23" t="s">
        <v>707</v>
      </c>
      <c r="J15" s="23" t="s">
        <v>705</v>
      </c>
      <c r="K15" s="23" t="s">
        <v>706</v>
      </c>
    </row>
    <row r="16" spans="1:14" x14ac:dyDescent="0.45">
      <c r="A16">
        <v>13</v>
      </c>
      <c r="B16" t="s">
        <v>682</v>
      </c>
      <c r="C16">
        <f>AVERAGE(Francesco[Column5])</f>
        <v>52.322758166666667</v>
      </c>
      <c r="D16">
        <f>AVERAGE(Francesco[Column7])</f>
        <v>85.982458611111127</v>
      </c>
      <c r="H16" s="24" t="s">
        <v>692</v>
      </c>
      <c r="I16" s="23" t="s">
        <v>705</v>
      </c>
      <c r="J16" s="23" t="s">
        <v>707</v>
      </c>
      <c r="K16" s="23" t="s">
        <v>706</v>
      </c>
    </row>
    <row r="17" spans="1:11" x14ac:dyDescent="0.45">
      <c r="A17">
        <v>14</v>
      </c>
      <c r="B17" t="s">
        <v>687</v>
      </c>
      <c r="C17">
        <f>AVERAGE(Jared[Column5])</f>
        <v>48.250283833333327</v>
      </c>
      <c r="D17">
        <f>AVERAGE(Jared[Column7])</f>
        <v>85.575324222222235</v>
      </c>
      <c r="H17" s="25" t="s">
        <v>689</v>
      </c>
      <c r="I17" s="23" t="s">
        <v>705</v>
      </c>
      <c r="J17" s="23" t="s">
        <v>707</v>
      </c>
      <c r="K17" s="23" t="s">
        <v>706</v>
      </c>
    </row>
    <row r="18" spans="1:11" x14ac:dyDescent="0.45">
      <c r="A18">
        <v>15</v>
      </c>
      <c r="B18" t="s">
        <v>692</v>
      </c>
      <c r="C18">
        <f>AVERAGE(Muddasir[Column5])</f>
        <v>47.655298527777774</v>
      </c>
      <c r="D18">
        <f>AVERAGE(Muddasir[Column7])</f>
        <v>83.717274750000001</v>
      </c>
      <c r="H18" s="24" t="s">
        <v>690</v>
      </c>
      <c r="I18" s="23" t="s">
        <v>706</v>
      </c>
      <c r="J18" s="23" t="s">
        <v>707</v>
      </c>
      <c r="K18" s="23" t="s">
        <v>705</v>
      </c>
    </row>
    <row r="19" spans="1:11" x14ac:dyDescent="0.45">
      <c r="A19">
        <v>16</v>
      </c>
      <c r="B19" t="s">
        <v>694</v>
      </c>
      <c r="C19">
        <f>AVERAGE(Regina[Column5])</f>
        <v>22.198402977777775</v>
      </c>
      <c r="D19">
        <f>AVERAGE(Regina[Column7])</f>
        <v>72.733977194444464</v>
      </c>
      <c r="H19" s="25" t="s">
        <v>694</v>
      </c>
      <c r="I19" s="23" t="s">
        <v>705</v>
      </c>
      <c r="J19" s="23" t="s">
        <v>708</v>
      </c>
      <c r="K19" s="23" t="s">
        <v>707</v>
      </c>
    </row>
    <row r="22" spans="1:11" x14ac:dyDescent="0.45">
      <c r="H22" t="s">
        <v>701</v>
      </c>
    </row>
    <row r="23" spans="1:11" x14ac:dyDescent="0.45">
      <c r="H23" s="24" t="s">
        <v>691</v>
      </c>
      <c r="I23" t="s">
        <v>705</v>
      </c>
      <c r="J23" t="s">
        <v>706</v>
      </c>
      <c r="K23" t="s">
        <v>707</v>
      </c>
    </row>
    <row r="24" spans="1:11" x14ac:dyDescent="0.45">
      <c r="H24" s="25" t="s">
        <v>695</v>
      </c>
      <c r="I24" t="s">
        <v>707</v>
      </c>
      <c r="J24" t="s">
        <v>705</v>
      </c>
      <c r="K24" t="s">
        <v>706</v>
      </c>
    </row>
    <row r="25" spans="1:11" x14ac:dyDescent="0.45">
      <c r="H25" s="24" t="s">
        <v>679</v>
      </c>
      <c r="I25" t="s">
        <v>707</v>
      </c>
      <c r="J25" t="s">
        <v>706</v>
      </c>
      <c r="K25" t="s">
        <v>705</v>
      </c>
    </row>
    <row r="26" spans="1:11" x14ac:dyDescent="0.45">
      <c r="H26" s="25" t="s">
        <v>684</v>
      </c>
      <c r="I26" t="s">
        <v>706</v>
      </c>
      <c r="J26" t="s">
        <v>705</v>
      </c>
      <c r="K26" t="s">
        <v>707</v>
      </c>
    </row>
    <row r="27" spans="1:11" x14ac:dyDescent="0.45">
      <c r="H27" s="24" t="s">
        <v>688</v>
      </c>
      <c r="I27" t="s">
        <v>706</v>
      </c>
      <c r="J27" t="s">
        <v>705</v>
      </c>
      <c r="K27" t="s">
        <v>707</v>
      </c>
    </row>
    <row r="28" spans="1:11" x14ac:dyDescent="0.45">
      <c r="H28" s="25" t="s">
        <v>680</v>
      </c>
      <c r="I28" t="s">
        <v>707</v>
      </c>
      <c r="J28" t="s">
        <v>706</v>
      </c>
      <c r="K28" t="s">
        <v>705</v>
      </c>
    </row>
    <row r="29" spans="1:11" x14ac:dyDescent="0.45">
      <c r="H29" s="24" t="s">
        <v>696</v>
      </c>
      <c r="I29" t="s">
        <v>705</v>
      </c>
      <c r="J29" t="s">
        <v>707</v>
      </c>
      <c r="K29" t="s">
        <v>706</v>
      </c>
    </row>
    <row r="30" spans="1:11" x14ac:dyDescent="0.45">
      <c r="H30" s="25" t="s">
        <v>681</v>
      </c>
      <c r="I30" t="s">
        <v>706</v>
      </c>
      <c r="J30" t="s">
        <v>707</v>
      </c>
      <c r="K30" t="s">
        <v>705</v>
      </c>
    </row>
    <row r="31" spans="1:11" x14ac:dyDescent="0.45">
      <c r="H31" s="24" t="s">
        <v>693</v>
      </c>
      <c r="I31" t="s">
        <v>707</v>
      </c>
      <c r="J31" t="s">
        <v>706</v>
      </c>
      <c r="K31" t="s">
        <v>705</v>
      </c>
    </row>
    <row r="32" spans="1:11" x14ac:dyDescent="0.45">
      <c r="H32" s="25" t="s">
        <v>690</v>
      </c>
      <c r="I32" t="s">
        <v>706</v>
      </c>
      <c r="J32" t="s">
        <v>707</v>
      </c>
      <c r="K32" t="s">
        <v>705</v>
      </c>
    </row>
    <row r="33" spans="8:11" x14ac:dyDescent="0.45">
      <c r="H33" s="24" t="s">
        <v>683</v>
      </c>
      <c r="I33" t="s">
        <v>707</v>
      </c>
      <c r="J33" t="s">
        <v>705</v>
      </c>
      <c r="K33" t="s">
        <v>706</v>
      </c>
    </row>
    <row r="34" spans="8:11" x14ac:dyDescent="0.45">
      <c r="H34" s="25" t="s">
        <v>689</v>
      </c>
      <c r="I34" t="s">
        <v>705</v>
      </c>
      <c r="J34" t="s">
        <v>707</v>
      </c>
      <c r="K34" t="s">
        <v>706</v>
      </c>
    </row>
    <row r="35" spans="8:11" x14ac:dyDescent="0.45">
      <c r="H35" s="24" t="s">
        <v>682</v>
      </c>
      <c r="I35" t="s">
        <v>705</v>
      </c>
      <c r="J35" t="s">
        <v>706</v>
      </c>
      <c r="K35" t="s">
        <v>707</v>
      </c>
    </row>
    <row r="36" spans="8:11" x14ac:dyDescent="0.45">
      <c r="H36" s="25" t="s">
        <v>687</v>
      </c>
      <c r="I36" t="s">
        <v>707</v>
      </c>
      <c r="J36" t="s">
        <v>705</v>
      </c>
      <c r="K36" t="s">
        <v>706</v>
      </c>
    </row>
    <row r="37" spans="8:11" x14ac:dyDescent="0.45">
      <c r="H37" s="24" t="s">
        <v>692</v>
      </c>
      <c r="I37" t="s">
        <v>705</v>
      </c>
      <c r="J37" t="s">
        <v>707</v>
      </c>
      <c r="K37" t="s">
        <v>706</v>
      </c>
    </row>
    <row r="38" spans="8:11" x14ac:dyDescent="0.45">
      <c r="H38" s="25" t="s">
        <v>694</v>
      </c>
      <c r="I38" t="s">
        <v>705</v>
      </c>
      <c r="J38" t="s">
        <v>706</v>
      </c>
      <c r="K38" t="s">
        <v>707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561C-7DD0-4700-93A6-63FD456E6843}">
  <dimension ref="B2:AB157"/>
  <sheetViews>
    <sheetView topLeftCell="J119" workbookViewId="0">
      <selection activeCell="U148" sqref="U148"/>
    </sheetView>
  </sheetViews>
  <sheetFormatPr baseColWidth="10" defaultRowHeight="14.25" x14ac:dyDescent="0.45"/>
  <cols>
    <col min="2" max="7" width="10.19921875" bestFit="1" customWidth="1"/>
  </cols>
  <sheetData>
    <row r="2" spans="2:28" x14ac:dyDescent="0.45">
      <c r="B2" t="s">
        <v>679</v>
      </c>
      <c r="I2" t="s">
        <v>680</v>
      </c>
      <c r="P2" t="s">
        <v>681</v>
      </c>
      <c r="W2" t="s">
        <v>682</v>
      </c>
    </row>
    <row r="3" spans="2:28" x14ac:dyDescent="0.45">
      <c r="B3" t="s">
        <v>673</v>
      </c>
      <c r="C3" t="s">
        <v>674</v>
      </c>
      <c r="D3" t="s">
        <v>675</v>
      </c>
      <c r="E3" t="s">
        <v>676</v>
      </c>
      <c r="F3" t="s">
        <v>677</v>
      </c>
      <c r="G3" t="s">
        <v>678</v>
      </c>
      <c r="I3" t="s">
        <v>673</v>
      </c>
      <c r="J3" t="s">
        <v>674</v>
      </c>
      <c r="K3" t="s">
        <v>675</v>
      </c>
      <c r="L3" t="s">
        <v>676</v>
      </c>
      <c r="M3" t="s">
        <v>677</v>
      </c>
      <c r="N3" t="s">
        <v>678</v>
      </c>
      <c r="P3" t="s">
        <v>673</v>
      </c>
      <c r="Q3" t="s">
        <v>674</v>
      </c>
      <c r="R3" t="s">
        <v>675</v>
      </c>
      <c r="S3" t="s">
        <v>676</v>
      </c>
      <c r="T3" t="s">
        <v>677</v>
      </c>
      <c r="U3" t="s">
        <v>678</v>
      </c>
      <c r="W3" t="s">
        <v>673</v>
      </c>
      <c r="X3" t="s">
        <v>674</v>
      </c>
      <c r="Y3" t="s">
        <v>675</v>
      </c>
      <c r="Z3" t="s">
        <v>676</v>
      </c>
      <c r="AA3" t="s">
        <v>677</v>
      </c>
      <c r="AB3" t="s">
        <v>678</v>
      </c>
    </row>
    <row r="4" spans="2:28" x14ac:dyDescent="0.45">
      <c r="B4" t="s">
        <v>0</v>
      </c>
      <c r="C4" t="s">
        <v>0</v>
      </c>
      <c r="D4" t="s">
        <v>1</v>
      </c>
      <c r="E4" t="s">
        <v>2</v>
      </c>
      <c r="F4">
        <v>20.598006999999999</v>
      </c>
      <c r="G4">
        <v>80.389939999999996</v>
      </c>
      <c r="I4" t="s">
        <v>0</v>
      </c>
      <c r="J4" t="s">
        <v>0</v>
      </c>
      <c r="K4" t="s">
        <v>1</v>
      </c>
      <c r="L4" t="s">
        <v>2</v>
      </c>
      <c r="M4">
        <v>33.554817</v>
      </c>
      <c r="N4">
        <v>87.919494999999998</v>
      </c>
      <c r="P4" t="s">
        <v>0</v>
      </c>
      <c r="Q4" t="s">
        <v>0</v>
      </c>
      <c r="R4" t="s">
        <v>1</v>
      </c>
      <c r="S4" t="s">
        <v>2</v>
      </c>
      <c r="T4">
        <v>58.471764</v>
      </c>
      <c r="U4">
        <v>86.399994000000007</v>
      </c>
      <c r="W4" t="s">
        <v>0</v>
      </c>
      <c r="X4" t="s">
        <v>0</v>
      </c>
      <c r="Y4" t="s">
        <v>1</v>
      </c>
      <c r="Z4" t="s">
        <v>2</v>
      </c>
      <c r="AA4">
        <v>61.794018000000001</v>
      </c>
      <c r="AB4">
        <v>95.267920000000004</v>
      </c>
    </row>
    <row r="5" spans="2:28" x14ac:dyDescent="0.45">
      <c r="B5" t="s">
        <v>0</v>
      </c>
      <c r="C5" t="s">
        <v>0</v>
      </c>
      <c r="D5" t="s">
        <v>1</v>
      </c>
      <c r="E5" t="s">
        <v>5</v>
      </c>
      <c r="F5">
        <v>51.485149999999997</v>
      </c>
      <c r="G5">
        <v>77.733329999999995</v>
      </c>
      <c r="I5" t="s">
        <v>0</v>
      </c>
      <c r="J5" t="s">
        <v>0</v>
      </c>
      <c r="K5" t="s">
        <v>1</v>
      </c>
      <c r="L5" t="s">
        <v>5</v>
      </c>
      <c r="M5">
        <v>68.316826000000006</v>
      </c>
      <c r="N5">
        <v>94</v>
      </c>
      <c r="P5" t="s">
        <v>0</v>
      </c>
      <c r="Q5" t="s">
        <v>0</v>
      </c>
      <c r="R5" t="s">
        <v>1</v>
      </c>
      <c r="S5" t="s">
        <v>5</v>
      </c>
      <c r="T5">
        <v>50.495052000000001</v>
      </c>
      <c r="U5">
        <v>86.133340000000004</v>
      </c>
      <c r="W5" t="s">
        <v>0</v>
      </c>
      <c r="X5" t="s">
        <v>0</v>
      </c>
      <c r="Y5" t="s">
        <v>1</v>
      </c>
      <c r="Z5" t="s">
        <v>5</v>
      </c>
      <c r="AA5">
        <v>88.118809999999996</v>
      </c>
      <c r="AB5">
        <v>95.891819999999996</v>
      </c>
    </row>
    <row r="6" spans="2:28" x14ac:dyDescent="0.45">
      <c r="B6" t="s">
        <v>0</v>
      </c>
      <c r="C6" t="s">
        <v>0</v>
      </c>
      <c r="D6" t="s">
        <v>1</v>
      </c>
      <c r="E6" t="s">
        <v>8</v>
      </c>
      <c r="F6">
        <v>100</v>
      </c>
      <c r="G6">
        <v>99.066665999999998</v>
      </c>
      <c r="I6" t="s">
        <v>0</v>
      </c>
      <c r="J6" t="s">
        <v>0</v>
      </c>
      <c r="K6" t="s">
        <v>1</v>
      </c>
      <c r="L6" t="s">
        <v>8</v>
      </c>
      <c r="M6">
        <v>100</v>
      </c>
      <c r="N6">
        <v>95.426413999999994</v>
      </c>
      <c r="P6" t="s">
        <v>0</v>
      </c>
      <c r="Q6" t="s">
        <v>0</v>
      </c>
      <c r="R6" t="s">
        <v>1</v>
      </c>
      <c r="S6" t="s">
        <v>8</v>
      </c>
      <c r="T6">
        <v>100</v>
      </c>
      <c r="U6">
        <v>95.695594999999997</v>
      </c>
      <c r="W6" t="s">
        <v>0</v>
      </c>
      <c r="X6" t="s">
        <v>0</v>
      </c>
      <c r="Y6" t="s">
        <v>1</v>
      </c>
      <c r="Z6" t="s">
        <v>8</v>
      </c>
      <c r="AA6">
        <v>80.19802</v>
      </c>
      <c r="AB6">
        <v>95.866669999999999</v>
      </c>
    </row>
    <row r="7" spans="2:28" x14ac:dyDescent="0.45">
      <c r="B7" t="s">
        <v>0</v>
      </c>
      <c r="C7" t="s">
        <v>0</v>
      </c>
      <c r="D7" t="s">
        <v>11</v>
      </c>
      <c r="E7" t="s">
        <v>2</v>
      </c>
      <c r="F7">
        <v>65.666669999999996</v>
      </c>
      <c r="G7">
        <v>92.056340000000006</v>
      </c>
      <c r="I7" t="s">
        <v>0</v>
      </c>
      <c r="J7" t="s">
        <v>0</v>
      </c>
      <c r="K7" t="s">
        <v>11</v>
      </c>
      <c r="L7" t="s">
        <v>2</v>
      </c>
      <c r="M7">
        <v>75.666663999999997</v>
      </c>
      <c r="N7">
        <v>93.532775999999998</v>
      </c>
      <c r="P7" t="s">
        <v>0</v>
      </c>
      <c r="Q7" t="s">
        <v>0</v>
      </c>
      <c r="R7" t="s">
        <v>11</v>
      </c>
      <c r="S7" t="s">
        <v>2</v>
      </c>
      <c r="T7">
        <v>61</v>
      </c>
      <c r="U7">
        <v>91.457949999999997</v>
      </c>
      <c r="W7" t="s">
        <v>0</v>
      </c>
      <c r="X7" t="s">
        <v>0</v>
      </c>
      <c r="Y7" t="s">
        <v>11</v>
      </c>
      <c r="Z7" t="s">
        <v>2</v>
      </c>
      <c r="AA7">
        <v>59.333331999999999</v>
      </c>
      <c r="AB7">
        <v>89.508560000000003</v>
      </c>
    </row>
    <row r="8" spans="2:28" x14ac:dyDescent="0.45">
      <c r="B8" t="s">
        <v>0</v>
      </c>
      <c r="C8" t="s">
        <v>0</v>
      </c>
      <c r="D8" t="s">
        <v>11</v>
      </c>
      <c r="E8" t="s">
        <v>5</v>
      </c>
      <c r="F8">
        <v>44</v>
      </c>
      <c r="G8">
        <v>88.504019999999997</v>
      </c>
      <c r="I8" t="s">
        <v>0</v>
      </c>
      <c r="J8" t="s">
        <v>0</v>
      </c>
      <c r="K8" t="s">
        <v>11</v>
      </c>
      <c r="L8" t="s">
        <v>5</v>
      </c>
      <c r="M8">
        <v>39</v>
      </c>
      <c r="N8">
        <v>87.074299999999994</v>
      </c>
      <c r="P8" t="s">
        <v>0</v>
      </c>
      <c r="Q8" t="s">
        <v>0</v>
      </c>
      <c r="R8" t="s">
        <v>11</v>
      </c>
      <c r="S8" t="s">
        <v>5</v>
      </c>
      <c r="T8">
        <v>44</v>
      </c>
      <c r="U8">
        <v>86.394400000000005</v>
      </c>
      <c r="W8" t="s">
        <v>0</v>
      </c>
      <c r="X8" t="s">
        <v>0</v>
      </c>
      <c r="Y8" t="s">
        <v>11</v>
      </c>
      <c r="Z8" t="s">
        <v>5</v>
      </c>
      <c r="AA8">
        <v>36</v>
      </c>
      <c r="AB8">
        <v>80.548004000000006</v>
      </c>
    </row>
    <row r="9" spans="2:28" x14ac:dyDescent="0.45">
      <c r="B9" t="s">
        <v>0</v>
      </c>
      <c r="C9" t="s">
        <v>0</v>
      </c>
      <c r="D9" t="s">
        <v>11</v>
      </c>
      <c r="E9" t="s">
        <v>8</v>
      </c>
      <c r="F9">
        <v>56</v>
      </c>
      <c r="G9">
        <v>89.333330000000004</v>
      </c>
      <c r="I9" t="s">
        <v>0</v>
      </c>
      <c r="J9" t="s">
        <v>0</v>
      </c>
      <c r="K9" t="s">
        <v>11</v>
      </c>
      <c r="L9" t="s">
        <v>8</v>
      </c>
      <c r="M9">
        <v>63</v>
      </c>
      <c r="N9">
        <v>91.265069999999994</v>
      </c>
      <c r="P9" t="s">
        <v>0</v>
      </c>
      <c r="Q9" t="s">
        <v>0</v>
      </c>
      <c r="R9" t="s">
        <v>11</v>
      </c>
      <c r="S9" t="s">
        <v>8</v>
      </c>
      <c r="T9">
        <v>69</v>
      </c>
      <c r="U9">
        <v>94.133340000000004</v>
      </c>
      <c r="W9" t="s">
        <v>0</v>
      </c>
      <c r="X9" t="s">
        <v>0</v>
      </c>
      <c r="Y9" t="s">
        <v>11</v>
      </c>
      <c r="Z9" t="s">
        <v>8</v>
      </c>
      <c r="AA9">
        <v>84</v>
      </c>
      <c r="AB9">
        <v>93.630263999999997</v>
      </c>
    </row>
    <row r="10" spans="2:28" x14ac:dyDescent="0.45">
      <c r="B10" t="s">
        <v>0</v>
      </c>
      <c r="C10" t="s">
        <v>0</v>
      </c>
      <c r="D10" t="s">
        <v>18</v>
      </c>
      <c r="E10" t="s">
        <v>2</v>
      </c>
      <c r="F10">
        <v>64</v>
      </c>
      <c r="G10">
        <v>91.096100000000007</v>
      </c>
      <c r="I10" t="s">
        <v>0</v>
      </c>
      <c r="J10" t="s">
        <v>0</v>
      </c>
      <c r="K10" t="s">
        <v>18</v>
      </c>
      <c r="L10" t="s">
        <v>2</v>
      </c>
      <c r="M10">
        <v>18.666665999999999</v>
      </c>
      <c r="N10">
        <v>67.072550000000007</v>
      </c>
      <c r="P10" t="s">
        <v>0</v>
      </c>
      <c r="Q10" t="s">
        <v>0</v>
      </c>
      <c r="R10" t="s">
        <v>18</v>
      </c>
      <c r="S10" t="s">
        <v>2</v>
      </c>
      <c r="T10">
        <v>85.666669999999996</v>
      </c>
      <c r="U10">
        <v>94.219520000000003</v>
      </c>
      <c r="W10" t="s">
        <v>0</v>
      </c>
      <c r="X10" t="s">
        <v>0</v>
      </c>
      <c r="Y10" t="s">
        <v>18</v>
      </c>
      <c r="Z10" t="s">
        <v>2</v>
      </c>
      <c r="AA10">
        <v>35.666663999999997</v>
      </c>
      <c r="AB10">
        <v>86.514439999999993</v>
      </c>
    </row>
    <row r="11" spans="2:28" x14ac:dyDescent="0.45">
      <c r="B11" t="s">
        <v>0</v>
      </c>
      <c r="C11" t="s">
        <v>0</v>
      </c>
      <c r="D11" t="s">
        <v>18</v>
      </c>
      <c r="E11" t="s">
        <v>5</v>
      </c>
      <c r="F11">
        <v>11</v>
      </c>
      <c r="G11">
        <v>58.020794000000002</v>
      </c>
      <c r="I11" t="s">
        <v>0</v>
      </c>
      <c r="J11" t="s">
        <v>0</v>
      </c>
      <c r="K11" t="s">
        <v>18</v>
      </c>
      <c r="L11" t="s">
        <v>5</v>
      </c>
      <c r="M11">
        <v>21.5</v>
      </c>
      <c r="N11">
        <v>73.573179999999994</v>
      </c>
      <c r="P11" t="s">
        <v>0</v>
      </c>
      <c r="Q11" t="s">
        <v>0</v>
      </c>
      <c r="R11" t="s">
        <v>18</v>
      </c>
      <c r="S11" t="s">
        <v>5</v>
      </c>
      <c r="T11">
        <v>20.5</v>
      </c>
      <c r="U11">
        <v>74.732380000000006</v>
      </c>
      <c r="W11" t="s">
        <v>0</v>
      </c>
      <c r="X11" t="s">
        <v>0</v>
      </c>
      <c r="Y11" t="s">
        <v>18</v>
      </c>
      <c r="Z11" t="s">
        <v>5</v>
      </c>
      <c r="AA11">
        <v>18</v>
      </c>
      <c r="AB11">
        <v>68.870500000000007</v>
      </c>
    </row>
    <row r="12" spans="2:28" x14ac:dyDescent="0.45">
      <c r="B12" t="s">
        <v>0</v>
      </c>
      <c r="C12" t="s">
        <v>0</v>
      </c>
      <c r="D12" t="s">
        <v>18</v>
      </c>
      <c r="E12" t="s">
        <v>8</v>
      </c>
      <c r="F12">
        <v>19</v>
      </c>
      <c r="G12">
        <v>78.979399999999998</v>
      </c>
      <c r="I12" t="s">
        <v>0</v>
      </c>
      <c r="J12" t="s">
        <v>0</v>
      </c>
      <c r="K12" t="s">
        <v>18</v>
      </c>
      <c r="L12" t="s">
        <v>8</v>
      </c>
      <c r="M12">
        <v>32</v>
      </c>
      <c r="N12">
        <v>86.924255000000002</v>
      </c>
      <c r="P12" t="s">
        <v>0</v>
      </c>
      <c r="Q12" t="s">
        <v>0</v>
      </c>
      <c r="R12" t="s">
        <v>18</v>
      </c>
      <c r="S12" t="s">
        <v>8</v>
      </c>
      <c r="T12">
        <v>23.5</v>
      </c>
      <c r="U12">
        <v>68.583640000000003</v>
      </c>
      <c r="W12" t="s">
        <v>0</v>
      </c>
      <c r="X12" t="s">
        <v>0</v>
      </c>
      <c r="Y12" t="s">
        <v>18</v>
      </c>
      <c r="Z12" t="s">
        <v>8</v>
      </c>
      <c r="AA12">
        <v>13</v>
      </c>
      <c r="AB12">
        <v>61.068916000000002</v>
      </c>
    </row>
    <row r="13" spans="2:28" x14ac:dyDescent="0.45">
      <c r="B13" t="s">
        <v>0</v>
      </c>
      <c r="C13" t="s">
        <v>25</v>
      </c>
      <c r="D13" t="s">
        <v>1</v>
      </c>
      <c r="E13" t="s">
        <v>2</v>
      </c>
      <c r="F13">
        <v>50.830565999999997</v>
      </c>
      <c r="G13">
        <v>91.542140000000003</v>
      </c>
      <c r="I13" t="s">
        <v>0</v>
      </c>
      <c r="J13" t="s">
        <v>25</v>
      </c>
      <c r="K13" t="s">
        <v>1</v>
      </c>
      <c r="L13" t="s">
        <v>2</v>
      </c>
      <c r="M13">
        <v>20.930233000000001</v>
      </c>
      <c r="N13">
        <v>95.333330000000004</v>
      </c>
      <c r="P13" t="s">
        <v>25</v>
      </c>
      <c r="Q13" t="s">
        <v>0</v>
      </c>
      <c r="R13" t="s">
        <v>1</v>
      </c>
      <c r="S13" t="s">
        <v>2</v>
      </c>
      <c r="T13">
        <v>62.790700000000001</v>
      </c>
      <c r="U13">
        <v>91.866669999999999</v>
      </c>
      <c r="W13" t="s">
        <v>25</v>
      </c>
      <c r="X13" t="s">
        <v>25</v>
      </c>
      <c r="Y13" t="s">
        <v>1</v>
      </c>
      <c r="Z13" t="s">
        <v>2</v>
      </c>
      <c r="AA13">
        <v>34.551495000000003</v>
      </c>
      <c r="AB13">
        <v>83.715729999999994</v>
      </c>
    </row>
    <row r="14" spans="2:28" x14ac:dyDescent="0.45">
      <c r="B14" t="s">
        <v>0</v>
      </c>
      <c r="C14" t="s">
        <v>25</v>
      </c>
      <c r="D14" t="s">
        <v>1</v>
      </c>
      <c r="E14" t="s">
        <v>5</v>
      </c>
      <c r="F14">
        <v>18.811882000000001</v>
      </c>
      <c r="G14">
        <v>94.067920000000001</v>
      </c>
      <c r="I14" t="s">
        <v>0</v>
      </c>
      <c r="J14" t="s">
        <v>25</v>
      </c>
      <c r="K14" t="s">
        <v>1</v>
      </c>
      <c r="L14" t="s">
        <v>5</v>
      </c>
      <c r="M14">
        <v>88.118809999999996</v>
      </c>
      <c r="N14">
        <v>97.333336000000003</v>
      </c>
      <c r="P14" t="s">
        <v>25</v>
      </c>
      <c r="Q14" t="s">
        <v>0</v>
      </c>
      <c r="R14" t="s">
        <v>1</v>
      </c>
      <c r="S14" t="s">
        <v>5</v>
      </c>
      <c r="T14">
        <v>89.108909999999995</v>
      </c>
      <c r="U14">
        <v>95.466669999999993</v>
      </c>
      <c r="W14" t="s">
        <v>25</v>
      </c>
      <c r="X14" t="s">
        <v>25</v>
      </c>
      <c r="Y14" t="s">
        <v>1</v>
      </c>
      <c r="Z14" t="s">
        <v>5</v>
      </c>
      <c r="AA14">
        <v>100</v>
      </c>
      <c r="AB14">
        <v>97.735849999999999</v>
      </c>
    </row>
    <row r="15" spans="2:28" x14ac:dyDescent="0.45">
      <c r="B15" t="s">
        <v>0</v>
      </c>
      <c r="C15" t="s">
        <v>25</v>
      </c>
      <c r="D15" t="s">
        <v>1</v>
      </c>
      <c r="E15" t="s">
        <v>8</v>
      </c>
      <c r="F15">
        <v>100</v>
      </c>
      <c r="G15">
        <v>99.028930000000003</v>
      </c>
      <c r="I15" t="s">
        <v>0</v>
      </c>
      <c r="J15" t="s">
        <v>25</v>
      </c>
      <c r="K15" t="s">
        <v>1</v>
      </c>
      <c r="L15" t="s">
        <v>8</v>
      </c>
      <c r="M15">
        <v>70.297034999999994</v>
      </c>
      <c r="N15">
        <v>94</v>
      </c>
      <c r="P15" t="s">
        <v>25</v>
      </c>
      <c r="Q15" t="s">
        <v>0</v>
      </c>
      <c r="R15" t="s">
        <v>1</v>
      </c>
      <c r="S15" t="s">
        <v>8</v>
      </c>
      <c r="T15">
        <v>100</v>
      </c>
      <c r="U15">
        <v>94.216350000000006</v>
      </c>
      <c r="W15" t="s">
        <v>25</v>
      </c>
      <c r="X15" t="s">
        <v>25</v>
      </c>
      <c r="Y15" t="s">
        <v>1</v>
      </c>
      <c r="Z15" t="s">
        <v>8</v>
      </c>
      <c r="AA15">
        <v>100</v>
      </c>
      <c r="AB15">
        <v>99.6</v>
      </c>
    </row>
    <row r="16" spans="2:28" x14ac:dyDescent="0.45">
      <c r="B16" t="s">
        <v>0</v>
      </c>
      <c r="C16" t="s">
        <v>25</v>
      </c>
      <c r="D16" t="s">
        <v>11</v>
      </c>
      <c r="E16" t="s">
        <v>2</v>
      </c>
      <c r="F16">
        <v>84</v>
      </c>
      <c r="G16">
        <v>97.642690000000002</v>
      </c>
      <c r="I16" t="s">
        <v>0</v>
      </c>
      <c r="J16" t="s">
        <v>25</v>
      </c>
      <c r="K16" t="s">
        <v>11</v>
      </c>
      <c r="L16" t="s">
        <v>2</v>
      </c>
      <c r="M16">
        <v>35</v>
      </c>
      <c r="N16">
        <v>83.248244999999997</v>
      </c>
      <c r="P16" t="s">
        <v>25</v>
      </c>
      <c r="Q16" t="s">
        <v>0</v>
      </c>
      <c r="R16" t="s">
        <v>11</v>
      </c>
      <c r="S16" t="s">
        <v>2</v>
      </c>
      <c r="T16">
        <v>62</v>
      </c>
      <c r="U16">
        <v>90.798169999999999</v>
      </c>
      <c r="W16" t="s">
        <v>25</v>
      </c>
      <c r="X16" t="s">
        <v>25</v>
      </c>
      <c r="Y16" t="s">
        <v>11</v>
      </c>
      <c r="Z16" t="s">
        <v>2</v>
      </c>
      <c r="AA16">
        <v>55.333336000000003</v>
      </c>
      <c r="AB16">
        <v>82.093469999999996</v>
      </c>
    </row>
    <row r="17" spans="2:28" x14ac:dyDescent="0.45">
      <c r="B17" t="s">
        <v>0</v>
      </c>
      <c r="C17" t="s">
        <v>25</v>
      </c>
      <c r="D17" t="s">
        <v>11</v>
      </c>
      <c r="E17" t="s">
        <v>5</v>
      </c>
      <c r="F17">
        <v>49</v>
      </c>
      <c r="G17">
        <v>87.735054000000005</v>
      </c>
      <c r="I17" t="s">
        <v>0</v>
      </c>
      <c r="J17" t="s">
        <v>25</v>
      </c>
      <c r="K17" t="s">
        <v>11</v>
      </c>
      <c r="L17" t="s">
        <v>5</v>
      </c>
      <c r="M17">
        <v>72</v>
      </c>
      <c r="N17">
        <v>93.878174000000001</v>
      </c>
      <c r="P17" t="s">
        <v>25</v>
      </c>
      <c r="Q17" t="s">
        <v>0</v>
      </c>
      <c r="R17" t="s">
        <v>11</v>
      </c>
      <c r="S17" t="s">
        <v>5</v>
      </c>
      <c r="T17">
        <v>51</v>
      </c>
      <c r="U17">
        <v>94.753715999999997</v>
      </c>
      <c r="W17" t="s">
        <v>25</v>
      </c>
      <c r="X17" t="s">
        <v>25</v>
      </c>
      <c r="Y17" t="s">
        <v>11</v>
      </c>
      <c r="Z17" t="s">
        <v>5</v>
      </c>
      <c r="AA17">
        <v>16</v>
      </c>
      <c r="AB17">
        <v>76.763009999999994</v>
      </c>
    </row>
    <row r="18" spans="2:28" x14ac:dyDescent="0.45">
      <c r="B18" t="s">
        <v>0</v>
      </c>
      <c r="C18" t="s">
        <v>25</v>
      </c>
      <c r="D18" t="s">
        <v>11</v>
      </c>
      <c r="E18" t="s">
        <v>8</v>
      </c>
      <c r="F18">
        <v>50</v>
      </c>
      <c r="G18">
        <v>85.943709999999996</v>
      </c>
      <c r="I18" t="s">
        <v>0</v>
      </c>
      <c r="J18" t="s">
        <v>25</v>
      </c>
      <c r="K18" t="s">
        <v>11</v>
      </c>
      <c r="L18" t="s">
        <v>8</v>
      </c>
      <c r="M18">
        <v>47</v>
      </c>
      <c r="N18">
        <v>91.363249999999994</v>
      </c>
      <c r="P18" t="s">
        <v>25</v>
      </c>
      <c r="Q18" t="s">
        <v>0</v>
      </c>
      <c r="R18" t="s">
        <v>11</v>
      </c>
      <c r="S18" t="s">
        <v>8</v>
      </c>
      <c r="T18">
        <v>39</v>
      </c>
      <c r="U18">
        <v>84.404089999999997</v>
      </c>
      <c r="W18" t="s">
        <v>25</v>
      </c>
      <c r="X18" t="s">
        <v>25</v>
      </c>
      <c r="Y18" t="s">
        <v>11</v>
      </c>
      <c r="Z18" t="s">
        <v>8</v>
      </c>
      <c r="AA18">
        <v>52.999996000000003</v>
      </c>
      <c r="AB18">
        <v>88.23169</v>
      </c>
    </row>
    <row r="19" spans="2:28" x14ac:dyDescent="0.45">
      <c r="B19" t="s">
        <v>0</v>
      </c>
      <c r="C19" t="s">
        <v>25</v>
      </c>
      <c r="D19" t="s">
        <v>18</v>
      </c>
      <c r="E19" t="s">
        <v>2</v>
      </c>
      <c r="F19">
        <v>30.000001999999999</v>
      </c>
      <c r="G19">
        <v>78.547614999999993</v>
      </c>
      <c r="I19" t="s">
        <v>0</v>
      </c>
      <c r="J19" t="s">
        <v>25</v>
      </c>
      <c r="K19" t="s">
        <v>18</v>
      </c>
      <c r="L19" t="s">
        <v>2</v>
      </c>
      <c r="M19">
        <v>37</v>
      </c>
      <c r="N19">
        <v>83.177216000000001</v>
      </c>
      <c r="P19" t="s">
        <v>25</v>
      </c>
      <c r="Q19" t="s">
        <v>0</v>
      </c>
      <c r="R19" t="s">
        <v>18</v>
      </c>
      <c r="S19" t="s">
        <v>2</v>
      </c>
      <c r="T19">
        <v>52</v>
      </c>
      <c r="U19">
        <v>84.980605999999995</v>
      </c>
      <c r="W19" t="s">
        <v>25</v>
      </c>
      <c r="X19" t="s">
        <v>25</v>
      </c>
      <c r="Y19" t="s">
        <v>18</v>
      </c>
      <c r="Z19" t="s">
        <v>2</v>
      </c>
      <c r="AA19">
        <v>48.666668000000001</v>
      </c>
      <c r="AB19">
        <v>86.325096000000002</v>
      </c>
    </row>
    <row r="20" spans="2:28" x14ac:dyDescent="0.45">
      <c r="B20" t="s">
        <v>0</v>
      </c>
      <c r="C20" t="s">
        <v>25</v>
      </c>
      <c r="D20" t="s">
        <v>18</v>
      </c>
      <c r="E20" t="s">
        <v>5</v>
      </c>
      <c r="F20">
        <v>29.499998000000001</v>
      </c>
      <c r="G20">
        <v>74.220725999999999</v>
      </c>
      <c r="I20" t="s">
        <v>0</v>
      </c>
      <c r="J20" t="s">
        <v>25</v>
      </c>
      <c r="K20" t="s">
        <v>18</v>
      </c>
      <c r="L20" t="s">
        <v>5</v>
      </c>
      <c r="M20">
        <v>23</v>
      </c>
      <c r="N20">
        <v>76.436539999999994</v>
      </c>
      <c r="P20" t="s">
        <v>25</v>
      </c>
      <c r="Q20" t="s">
        <v>0</v>
      </c>
      <c r="R20" t="s">
        <v>18</v>
      </c>
      <c r="S20" t="s">
        <v>5</v>
      </c>
      <c r="T20">
        <v>21</v>
      </c>
      <c r="U20">
        <v>68.982669999999999</v>
      </c>
      <c r="W20" t="s">
        <v>25</v>
      </c>
      <c r="X20" t="s">
        <v>25</v>
      </c>
      <c r="Y20" t="s">
        <v>18</v>
      </c>
      <c r="Z20" t="s">
        <v>5</v>
      </c>
      <c r="AA20">
        <v>14.5</v>
      </c>
      <c r="AB20">
        <v>55.28933</v>
      </c>
    </row>
    <row r="21" spans="2:28" x14ac:dyDescent="0.45">
      <c r="B21" t="s">
        <v>0</v>
      </c>
      <c r="C21" t="s">
        <v>25</v>
      </c>
      <c r="D21" t="s">
        <v>18</v>
      </c>
      <c r="E21" t="s">
        <v>8</v>
      </c>
      <c r="F21">
        <v>58.999996000000003</v>
      </c>
      <c r="G21">
        <v>90.557739999999995</v>
      </c>
      <c r="I21" t="s">
        <v>0</v>
      </c>
      <c r="J21" t="s">
        <v>25</v>
      </c>
      <c r="K21" t="s">
        <v>18</v>
      </c>
      <c r="L21" t="s">
        <v>8</v>
      </c>
      <c r="M21">
        <v>26</v>
      </c>
      <c r="N21">
        <v>87.390015000000005</v>
      </c>
      <c r="P21" t="s">
        <v>25</v>
      </c>
      <c r="Q21" t="s">
        <v>0</v>
      </c>
      <c r="R21" t="s">
        <v>18</v>
      </c>
      <c r="S21" t="s">
        <v>8</v>
      </c>
      <c r="T21">
        <v>82</v>
      </c>
      <c r="U21">
        <v>97.791759999999996</v>
      </c>
      <c r="W21" t="s">
        <v>25</v>
      </c>
      <c r="X21" t="s">
        <v>25</v>
      </c>
      <c r="Y21" t="s">
        <v>18</v>
      </c>
      <c r="Z21" t="s">
        <v>8</v>
      </c>
      <c r="AA21">
        <v>23</v>
      </c>
      <c r="AB21">
        <v>72.575310000000002</v>
      </c>
    </row>
    <row r="22" spans="2:28" x14ac:dyDescent="0.45">
      <c r="B22" t="s">
        <v>25</v>
      </c>
      <c r="C22" t="s">
        <v>0</v>
      </c>
      <c r="D22" t="s">
        <v>1</v>
      </c>
      <c r="E22" t="s">
        <v>2</v>
      </c>
      <c r="F22">
        <v>82.724260000000001</v>
      </c>
      <c r="G22">
        <v>94.108180000000004</v>
      </c>
      <c r="I22" t="s">
        <v>25</v>
      </c>
      <c r="J22" t="s">
        <v>0</v>
      </c>
      <c r="K22" t="s">
        <v>1</v>
      </c>
      <c r="L22" t="s">
        <v>2</v>
      </c>
      <c r="M22">
        <v>62.126244</v>
      </c>
      <c r="N22">
        <v>97.516980000000004</v>
      </c>
      <c r="P22" t="s">
        <v>0</v>
      </c>
      <c r="Q22" t="s">
        <v>25</v>
      </c>
      <c r="R22" t="s">
        <v>1</v>
      </c>
      <c r="S22" t="s">
        <v>2</v>
      </c>
      <c r="T22">
        <v>92.358800000000002</v>
      </c>
      <c r="U22">
        <v>96.933334000000002</v>
      </c>
      <c r="W22" t="s">
        <v>25</v>
      </c>
      <c r="X22" t="s">
        <v>0</v>
      </c>
      <c r="Y22" t="s">
        <v>1</v>
      </c>
      <c r="Z22" t="s">
        <v>2</v>
      </c>
      <c r="AA22">
        <v>81.063119999999998</v>
      </c>
      <c r="AB22">
        <v>94.641509999999997</v>
      </c>
    </row>
    <row r="23" spans="2:28" x14ac:dyDescent="0.45">
      <c r="B23" t="s">
        <v>25</v>
      </c>
      <c r="C23" t="s">
        <v>0</v>
      </c>
      <c r="D23" t="s">
        <v>1</v>
      </c>
      <c r="E23" t="s">
        <v>5</v>
      </c>
      <c r="F23">
        <v>55.445545000000003</v>
      </c>
      <c r="G23">
        <v>90.933334000000002</v>
      </c>
      <c r="I23" t="s">
        <v>25</v>
      </c>
      <c r="J23" t="s">
        <v>0</v>
      </c>
      <c r="K23" t="s">
        <v>1</v>
      </c>
      <c r="L23" t="s">
        <v>5</v>
      </c>
      <c r="M23">
        <v>70.297034999999994</v>
      </c>
      <c r="N23">
        <v>91.866669999999999</v>
      </c>
      <c r="P23" t="s">
        <v>0</v>
      </c>
      <c r="Q23" t="s">
        <v>25</v>
      </c>
      <c r="R23" t="s">
        <v>1</v>
      </c>
      <c r="S23" t="s">
        <v>5</v>
      </c>
      <c r="T23">
        <v>50.495052000000001</v>
      </c>
      <c r="U23">
        <v>89.672960000000003</v>
      </c>
      <c r="W23" t="s">
        <v>25</v>
      </c>
      <c r="X23" t="s">
        <v>0</v>
      </c>
      <c r="Y23" t="s">
        <v>1</v>
      </c>
      <c r="Z23" t="s">
        <v>5</v>
      </c>
      <c r="AA23">
        <v>23.762377000000001</v>
      </c>
      <c r="AB23">
        <v>95.622640000000004</v>
      </c>
    </row>
    <row r="24" spans="2:28" x14ac:dyDescent="0.45">
      <c r="B24" t="s">
        <v>25</v>
      </c>
      <c r="C24" t="s">
        <v>0</v>
      </c>
      <c r="D24" t="s">
        <v>1</v>
      </c>
      <c r="E24" t="s">
        <v>8</v>
      </c>
      <c r="F24">
        <v>100</v>
      </c>
      <c r="G24">
        <v>98.359750000000005</v>
      </c>
      <c r="I24" t="s">
        <v>25</v>
      </c>
      <c r="J24" t="s">
        <v>0</v>
      </c>
      <c r="K24" t="s">
        <v>1</v>
      </c>
      <c r="L24" t="s">
        <v>8</v>
      </c>
      <c r="M24">
        <v>49.504950000000001</v>
      </c>
      <c r="N24">
        <v>94.913210000000007</v>
      </c>
      <c r="P24" t="s">
        <v>0</v>
      </c>
      <c r="Q24" t="s">
        <v>25</v>
      </c>
      <c r="R24" t="s">
        <v>1</v>
      </c>
      <c r="S24" t="s">
        <v>8</v>
      </c>
      <c r="T24">
        <v>94.05941</v>
      </c>
      <c r="U24">
        <v>96.020129999999995</v>
      </c>
      <c r="W24" t="s">
        <v>25</v>
      </c>
      <c r="X24" t="s">
        <v>0</v>
      </c>
      <c r="Y24" t="s">
        <v>1</v>
      </c>
      <c r="Z24" t="s">
        <v>8</v>
      </c>
      <c r="AA24">
        <v>95.049509999999998</v>
      </c>
      <c r="AB24">
        <v>97.466669999999993</v>
      </c>
    </row>
    <row r="25" spans="2:28" x14ac:dyDescent="0.45">
      <c r="B25" t="s">
        <v>25</v>
      </c>
      <c r="C25" t="s">
        <v>0</v>
      </c>
      <c r="D25" t="s">
        <v>11</v>
      </c>
      <c r="E25" t="s">
        <v>2</v>
      </c>
      <c r="F25">
        <v>69.333336000000003</v>
      </c>
      <c r="G25">
        <v>94.262180000000001</v>
      </c>
      <c r="I25" t="s">
        <v>25</v>
      </c>
      <c r="J25" t="s">
        <v>0</v>
      </c>
      <c r="K25" t="s">
        <v>11</v>
      </c>
      <c r="L25" t="s">
        <v>2</v>
      </c>
      <c r="M25">
        <v>32.333331999999999</v>
      </c>
      <c r="N25">
        <v>87.735609999999994</v>
      </c>
      <c r="P25" t="s">
        <v>0</v>
      </c>
      <c r="Q25" t="s">
        <v>25</v>
      </c>
      <c r="R25" t="s">
        <v>11</v>
      </c>
      <c r="S25" t="s">
        <v>2</v>
      </c>
      <c r="T25">
        <v>88.666663999999997</v>
      </c>
      <c r="U25">
        <v>96.266045000000005</v>
      </c>
      <c r="W25" t="s">
        <v>25</v>
      </c>
      <c r="X25" t="s">
        <v>0</v>
      </c>
      <c r="Y25" t="s">
        <v>11</v>
      </c>
      <c r="Z25" t="s">
        <v>2</v>
      </c>
      <c r="AA25">
        <v>88.333336000000003</v>
      </c>
      <c r="AB25">
        <v>97.082080000000005</v>
      </c>
    </row>
    <row r="26" spans="2:28" x14ac:dyDescent="0.45">
      <c r="B26" t="s">
        <v>25</v>
      </c>
      <c r="C26" t="s">
        <v>0</v>
      </c>
      <c r="D26" t="s">
        <v>11</v>
      </c>
      <c r="E26" t="s">
        <v>5</v>
      </c>
      <c r="F26">
        <v>68</v>
      </c>
      <c r="G26">
        <v>95.25806</v>
      </c>
      <c r="I26" t="s">
        <v>25</v>
      </c>
      <c r="J26" t="s">
        <v>0</v>
      </c>
      <c r="K26" t="s">
        <v>11</v>
      </c>
      <c r="L26" t="s">
        <v>5</v>
      </c>
      <c r="M26">
        <v>51</v>
      </c>
      <c r="N26">
        <v>90.202449999999999</v>
      </c>
      <c r="P26" t="s">
        <v>0</v>
      </c>
      <c r="Q26" t="s">
        <v>25</v>
      </c>
      <c r="R26" t="s">
        <v>11</v>
      </c>
      <c r="S26" t="s">
        <v>5</v>
      </c>
      <c r="T26">
        <v>40</v>
      </c>
      <c r="U26">
        <v>84.227789999999999</v>
      </c>
      <c r="W26" t="s">
        <v>25</v>
      </c>
      <c r="X26" t="s">
        <v>0</v>
      </c>
      <c r="Y26" t="s">
        <v>11</v>
      </c>
      <c r="Z26" t="s">
        <v>5</v>
      </c>
      <c r="AA26">
        <v>28</v>
      </c>
      <c r="AB26">
        <v>81.13561</v>
      </c>
    </row>
    <row r="27" spans="2:28" x14ac:dyDescent="0.45">
      <c r="B27" t="s">
        <v>25</v>
      </c>
      <c r="C27" t="s">
        <v>0</v>
      </c>
      <c r="D27" t="s">
        <v>11</v>
      </c>
      <c r="E27" t="s">
        <v>8</v>
      </c>
      <c r="F27">
        <v>89</v>
      </c>
      <c r="G27">
        <v>95.112200000000001</v>
      </c>
      <c r="I27" t="s">
        <v>25</v>
      </c>
      <c r="J27" t="s">
        <v>0</v>
      </c>
      <c r="K27" t="s">
        <v>11</v>
      </c>
      <c r="L27" t="s">
        <v>8</v>
      </c>
      <c r="M27">
        <v>8</v>
      </c>
      <c r="N27">
        <v>94.125349999999997</v>
      </c>
      <c r="P27" t="s">
        <v>0</v>
      </c>
      <c r="Q27" t="s">
        <v>25</v>
      </c>
      <c r="R27" t="s">
        <v>11</v>
      </c>
      <c r="S27" t="s">
        <v>8</v>
      </c>
      <c r="T27">
        <v>52</v>
      </c>
      <c r="U27">
        <v>89.51585</v>
      </c>
      <c r="W27" t="s">
        <v>25</v>
      </c>
      <c r="X27" t="s">
        <v>0</v>
      </c>
      <c r="Y27" t="s">
        <v>11</v>
      </c>
      <c r="Z27" t="s">
        <v>8</v>
      </c>
      <c r="AA27">
        <v>76</v>
      </c>
      <c r="AB27">
        <v>96.783000000000001</v>
      </c>
    </row>
    <row r="28" spans="2:28" x14ac:dyDescent="0.45">
      <c r="B28" t="s">
        <v>25</v>
      </c>
      <c r="C28" t="s">
        <v>0</v>
      </c>
      <c r="D28" t="s">
        <v>18</v>
      </c>
      <c r="E28" t="s">
        <v>2</v>
      </c>
      <c r="F28">
        <v>42.666668000000001</v>
      </c>
      <c r="G28">
        <v>88.906390000000002</v>
      </c>
      <c r="I28" t="s">
        <v>25</v>
      </c>
      <c r="J28" t="s">
        <v>0</v>
      </c>
      <c r="K28" t="s">
        <v>18</v>
      </c>
      <c r="L28" t="s">
        <v>2</v>
      </c>
      <c r="M28">
        <v>66</v>
      </c>
      <c r="N28">
        <v>91.817390000000003</v>
      </c>
      <c r="P28" t="s">
        <v>0</v>
      </c>
      <c r="Q28" t="s">
        <v>25</v>
      </c>
      <c r="R28" t="s">
        <v>18</v>
      </c>
      <c r="S28" t="s">
        <v>2</v>
      </c>
      <c r="T28">
        <v>46.666668000000001</v>
      </c>
      <c r="U28">
        <v>86.824380000000005</v>
      </c>
      <c r="W28" t="s">
        <v>25</v>
      </c>
      <c r="X28" t="s">
        <v>0</v>
      </c>
      <c r="Y28" t="s">
        <v>18</v>
      </c>
      <c r="Z28" t="s">
        <v>2</v>
      </c>
      <c r="AA28">
        <v>38.666663999999997</v>
      </c>
      <c r="AB28">
        <v>86.375434999999996</v>
      </c>
    </row>
    <row r="29" spans="2:28" x14ac:dyDescent="0.45">
      <c r="B29" t="s">
        <v>25</v>
      </c>
      <c r="C29" t="s">
        <v>0</v>
      </c>
      <c r="D29" t="s">
        <v>18</v>
      </c>
      <c r="E29" t="s">
        <v>5</v>
      </c>
      <c r="F29">
        <v>61</v>
      </c>
      <c r="G29">
        <v>91.473699999999994</v>
      </c>
      <c r="I29" t="s">
        <v>25</v>
      </c>
      <c r="J29" t="s">
        <v>0</v>
      </c>
      <c r="K29" t="s">
        <v>18</v>
      </c>
      <c r="L29" t="s">
        <v>5</v>
      </c>
      <c r="M29">
        <v>0.5</v>
      </c>
      <c r="N29">
        <v>93.492769999999993</v>
      </c>
      <c r="P29" t="s">
        <v>0</v>
      </c>
      <c r="Q29" t="s">
        <v>25</v>
      </c>
      <c r="R29" t="s">
        <v>18</v>
      </c>
      <c r="S29" t="s">
        <v>5</v>
      </c>
      <c r="T29">
        <v>15.000000999999999</v>
      </c>
      <c r="U29">
        <v>81.273253999999994</v>
      </c>
      <c r="W29" t="s">
        <v>25</v>
      </c>
      <c r="X29" t="s">
        <v>0</v>
      </c>
      <c r="Y29" t="s">
        <v>18</v>
      </c>
      <c r="Z29" t="s">
        <v>5</v>
      </c>
      <c r="AA29">
        <v>20</v>
      </c>
      <c r="AB29">
        <v>73.886529999999993</v>
      </c>
    </row>
    <row r="30" spans="2:28" x14ac:dyDescent="0.45">
      <c r="B30" t="s">
        <v>25</v>
      </c>
      <c r="C30" t="s">
        <v>0</v>
      </c>
      <c r="D30" t="s">
        <v>18</v>
      </c>
      <c r="E30" t="s">
        <v>8</v>
      </c>
      <c r="F30">
        <v>46</v>
      </c>
      <c r="G30">
        <v>85.70702</v>
      </c>
      <c r="I30" t="s">
        <v>25</v>
      </c>
      <c r="J30" t="s">
        <v>0</v>
      </c>
      <c r="K30" t="s">
        <v>18</v>
      </c>
      <c r="L30" t="s">
        <v>8</v>
      </c>
      <c r="M30">
        <v>43.5</v>
      </c>
      <c r="N30">
        <v>88.759609999999995</v>
      </c>
      <c r="P30" t="s">
        <v>0</v>
      </c>
      <c r="Q30" t="s">
        <v>25</v>
      </c>
      <c r="R30" t="s">
        <v>18</v>
      </c>
      <c r="S30" t="s">
        <v>8</v>
      </c>
      <c r="T30">
        <v>17.5</v>
      </c>
      <c r="U30">
        <v>68.58775</v>
      </c>
      <c r="W30" t="s">
        <v>25</v>
      </c>
      <c r="X30" t="s">
        <v>0</v>
      </c>
      <c r="Y30" t="s">
        <v>18</v>
      </c>
      <c r="Z30" t="s">
        <v>8</v>
      </c>
      <c r="AA30">
        <v>26</v>
      </c>
      <c r="AB30">
        <v>79.399506000000002</v>
      </c>
    </row>
    <row r="31" spans="2:28" x14ac:dyDescent="0.45">
      <c r="B31" t="s">
        <v>25</v>
      </c>
      <c r="C31" t="s">
        <v>25</v>
      </c>
      <c r="D31" t="s">
        <v>1</v>
      </c>
      <c r="E31" t="s">
        <v>2</v>
      </c>
      <c r="F31">
        <v>76.411963999999998</v>
      </c>
      <c r="G31">
        <v>93.421390000000002</v>
      </c>
      <c r="I31" t="s">
        <v>25</v>
      </c>
      <c r="J31" t="s">
        <v>25</v>
      </c>
      <c r="K31" t="s">
        <v>1</v>
      </c>
      <c r="L31" t="s">
        <v>2</v>
      </c>
      <c r="M31">
        <v>94.684389999999993</v>
      </c>
      <c r="N31">
        <v>98.266670000000005</v>
      </c>
      <c r="P31" t="s">
        <v>25</v>
      </c>
      <c r="Q31" t="s">
        <v>25</v>
      </c>
      <c r="R31" t="s">
        <v>1</v>
      </c>
      <c r="S31" t="s">
        <v>2</v>
      </c>
      <c r="T31">
        <v>93.355484000000004</v>
      </c>
      <c r="U31">
        <v>98.133330000000001</v>
      </c>
      <c r="W31" t="s">
        <v>0</v>
      </c>
      <c r="X31" t="s">
        <v>25</v>
      </c>
      <c r="Y31" t="s">
        <v>1</v>
      </c>
      <c r="Z31" t="s">
        <v>2</v>
      </c>
      <c r="AA31">
        <v>75.415279999999996</v>
      </c>
      <c r="AB31">
        <v>96.377359999999996</v>
      </c>
    </row>
    <row r="32" spans="2:28" x14ac:dyDescent="0.45">
      <c r="B32" t="s">
        <v>25</v>
      </c>
      <c r="C32" t="s">
        <v>25</v>
      </c>
      <c r="D32" t="s">
        <v>1</v>
      </c>
      <c r="E32" t="s">
        <v>5</v>
      </c>
      <c r="F32">
        <v>100</v>
      </c>
      <c r="G32">
        <v>98.727040000000002</v>
      </c>
      <c r="I32" t="s">
        <v>25</v>
      </c>
      <c r="J32" t="s">
        <v>25</v>
      </c>
      <c r="K32" t="s">
        <v>1</v>
      </c>
      <c r="L32" t="s">
        <v>5</v>
      </c>
      <c r="M32">
        <v>55.445545000000003</v>
      </c>
      <c r="N32">
        <v>90.4</v>
      </c>
      <c r="P32" t="s">
        <v>25</v>
      </c>
      <c r="Q32" t="s">
        <v>25</v>
      </c>
      <c r="R32" t="s">
        <v>1</v>
      </c>
      <c r="S32" t="s">
        <v>5</v>
      </c>
      <c r="T32">
        <v>93.069305</v>
      </c>
      <c r="U32">
        <v>95.866669999999999</v>
      </c>
      <c r="W32" t="s">
        <v>0</v>
      </c>
      <c r="X32" t="s">
        <v>25</v>
      </c>
      <c r="Y32" t="s">
        <v>1</v>
      </c>
      <c r="Z32" t="s">
        <v>5</v>
      </c>
      <c r="AA32">
        <v>100</v>
      </c>
      <c r="AB32">
        <v>98.935850000000002</v>
      </c>
    </row>
    <row r="33" spans="2:28" x14ac:dyDescent="0.45">
      <c r="B33" t="s">
        <v>25</v>
      </c>
      <c r="C33" t="s">
        <v>25</v>
      </c>
      <c r="D33" t="s">
        <v>1</v>
      </c>
      <c r="E33" t="s">
        <v>8</v>
      </c>
      <c r="F33">
        <v>100</v>
      </c>
      <c r="G33">
        <v>98.666669999999996</v>
      </c>
      <c r="I33" t="s">
        <v>25</v>
      </c>
      <c r="J33" t="s">
        <v>25</v>
      </c>
      <c r="K33" t="s">
        <v>1</v>
      </c>
      <c r="L33" t="s">
        <v>8</v>
      </c>
      <c r="M33">
        <v>100</v>
      </c>
      <c r="N33">
        <v>98.4</v>
      </c>
      <c r="P33" t="s">
        <v>25</v>
      </c>
      <c r="Q33" t="s">
        <v>25</v>
      </c>
      <c r="R33" t="s">
        <v>1</v>
      </c>
      <c r="S33" t="s">
        <v>8</v>
      </c>
      <c r="T33">
        <v>100</v>
      </c>
      <c r="U33">
        <v>97.383650000000003</v>
      </c>
      <c r="W33" t="s">
        <v>0</v>
      </c>
      <c r="X33" t="s">
        <v>25</v>
      </c>
      <c r="Y33" t="s">
        <v>1</v>
      </c>
      <c r="Z33" t="s">
        <v>8</v>
      </c>
      <c r="AA33">
        <v>100</v>
      </c>
      <c r="AB33">
        <v>97.406295999999998</v>
      </c>
    </row>
    <row r="34" spans="2:28" x14ac:dyDescent="0.45">
      <c r="B34" t="s">
        <v>25</v>
      </c>
      <c r="C34" t="s">
        <v>25</v>
      </c>
      <c r="D34" t="s">
        <v>11</v>
      </c>
      <c r="E34" t="s">
        <v>2</v>
      </c>
      <c r="F34">
        <v>100</v>
      </c>
      <c r="G34">
        <v>95.449875000000006</v>
      </c>
      <c r="I34" t="s">
        <v>25</v>
      </c>
      <c r="J34" t="s">
        <v>25</v>
      </c>
      <c r="K34" t="s">
        <v>11</v>
      </c>
      <c r="L34" t="s">
        <v>2</v>
      </c>
      <c r="M34">
        <v>86</v>
      </c>
      <c r="N34">
        <v>94.567580000000007</v>
      </c>
      <c r="P34" t="s">
        <v>25</v>
      </c>
      <c r="Q34" t="s">
        <v>25</v>
      </c>
      <c r="R34" t="s">
        <v>11</v>
      </c>
      <c r="S34" t="s">
        <v>2</v>
      </c>
      <c r="T34">
        <v>19.666668000000001</v>
      </c>
      <c r="U34">
        <v>91.240219999999994</v>
      </c>
      <c r="W34" t="s">
        <v>0</v>
      </c>
      <c r="X34" t="s">
        <v>25</v>
      </c>
      <c r="Y34" t="s">
        <v>11</v>
      </c>
      <c r="Z34" t="s">
        <v>2</v>
      </c>
      <c r="AA34">
        <v>49</v>
      </c>
      <c r="AB34">
        <v>89.348179999999999</v>
      </c>
    </row>
    <row r="35" spans="2:28" x14ac:dyDescent="0.45">
      <c r="B35" t="s">
        <v>25</v>
      </c>
      <c r="C35" t="s">
        <v>25</v>
      </c>
      <c r="D35" t="s">
        <v>11</v>
      </c>
      <c r="E35" t="s">
        <v>5</v>
      </c>
      <c r="F35">
        <v>79</v>
      </c>
      <c r="G35">
        <v>97.528880000000001</v>
      </c>
      <c r="I35" t="s">
        <v>25</v>
      </c>
      <c r="J35" t="s">
        <v>25</v>
      </c>
      <c r="K35" t="s">
        <v>11</v>
      </c>
      <c r="L35" t="s">
        <v>5</v>
      </c>
      <c r="M35">
        <v>29</v>
      </c>
      <c r="N35">
        <v>84.484489999999994</v>
      </c>
      <c r="P35" t="s">
        <v>25</v>
      </c>
      <c r="Q35" t="s">
        <v>25</v>
      </c>
      <c r="R35" t="s">
        <v>11</v>
      </c>
      <c r="S35" t="s">
        <v>5</v>
      </c>
      <c r="T35">
        <v>41</v>
      </c>
      <c r="U35">
        <v>88.582589999999996</v>
      </c>
      <c r="W35" t="s">
        <v>0</v>
      </c>
      <c r="X35" t="s">
        <v>25</v>
      </c>
      <c r="Y35" t="s">
        <v>11</v>
      </c>
      <c r="Z35" t="s">
        <v>5</v>
      </c>
      <c r="AA35">
        <v>29</v>
      </c>
      <c r="AB35">
        <v>81.344229999999996</v>
      </c>
    </row>
    <row r="36" spans="2:28" x14ac:dyDescent="0.45">
      <c r="B36" t="s">
        <v>25</v>
      </c>
      <c r="C36" t="s">
        <v>25</v>
      </c>
      <c r="D36" t="s">
        <v>11</v>
      </c>
      <c r="E36" t="s">
        <v>8</v>
      </c>
      <c r="F36">
        <v>31</v>
      </c>
      <c r="G36">
        <v>88.425970000000007</v>
      </c>
      <c r="I36" t="s">
        <v>25</v>
      </c>
      <c r="J36" t="s">
        <v>25</v>
      </c>
      <c r="K36" t="s">
        <v>11</v>
      </c>
      <c r="L36" t="s">
        <v>8</v>
      </c>
      <c r="M36">
        <v>52.999996000000003</v>
      </c>
      <c r="N36">
        <v>92.339029999999994</v>
      </c>
      <c r="O36" s="23"/>
      <c r="P36" t="s">
        <v>25</v>
      </c>
      <c r="Q36" t="s">
        <v>25</v>
      </c>
      <c r="R36" t="s">
        <v>11</v>
      </c>
      <c r="S36" t="s">
        <v>8</v>
      </c>
      <c r="T36">
        <v>81</v>
      </c>
      <c r="U36">
        <v>93.150024000000002</v>
      </c>
      <c r="W36" t="s">
        <v>0</v>
      </c>
      <c r="X36" t="s">
        <v>25</v>
      </c>
      <c r="Y36" t="s">
        <v>11</v>
      </c>
      <c r="Z36" t="s">
        <v>8</v>
      </c>
      <c r="AA36">
        <v>46</v>
      </c>
      <c r="AB36">
        <v>87.545940000000002</v>
      </c>
    </row>
    <row r="37" spans="2:28" x14ac:dyDescent="0.45">
      <c r="B37" t="s">
        <v>25</v>
      </c>
      <c r="C37" t="s">
        <v>25</v>
      </c>
      <c r="D37" t="s">
        <v>18</v>
      </c>
      <c r="E37" t="s">
        <v>2</v>
      </c>
      <c r="F37">
        <v>44</v>
      </c>
      <c r="G37">
        <v>88.495869999999996</v>
      </c>
      <c r="I37" t="s">
        <v>25</v>
      </c>
      <c r="J37" t="s">
        <v>25</v>
      </c>
      <c r="K37" t="s">
        <v>18</v>
      </c>
      <c r="L37" t="s">
        <v>2</v>
      </c>
      <c r="M37">
        <v>69.666663999999997</v>
      </c>
      <c r="N37">
        <v>94.649124</v>
      </c>
      <c r="O37" s="23"/>
      <c r="P37" t="s">
        <v>25</v>
      </c>
      <c r="Q37" t="s">
        <v>25</v>
      </c>
      <c r="R37" t="s">
        <v>18</v>
      </c>
      <c r="S37" t="s">
        <v>2</v>
      </c>
      <c r="T37">
        <v>69.333336000000003</v>
      </c>
      <c r="U37">
        <v>94.764660000000006</v>
      </c>
      <c r="W37" t="s">
        <v>0</v>
      </c>
      <c r="X37" t="s">
        <v>25</v>
      </c>
      <c r="Y37" t="s">
        <v>18</v>
      </c>
      <c r="Z37" t="s">
        <v>2</v>
      </c>
      <c r="AA37">
        <v>40.666668000000001</v>
      </c>
      <c r="AB37">
        <v>86.842765999999997</v>
      </c>
    </row>
    <row r="38" spans="2:28" x14ac:dyDescent="0.45">
      <c r="B38" t="s">
        <v>25</v>
      </c>
      <c r="C38" t="s">
        <v>25</v>
      </c>
      <c r="D38" t="s">
        <v>18</v>
      </c>
      <c r="E38" t="s">
        <v>5</v>
      </c>
      <c r="F38">
        <v>26</v>
      </c>
      <c r="G38">
        <v>79.585160000000002</v>
      </c>
      <c r="I38" t="s">
        <v>25</v>
      </c>
      <c r="J38" t="s">
        <v>25</v>
      </c>
      <c r="K38" t="s">
        <v>18</v>
      </c>
      <c r="L38" t="s">
        <v>5</v>
      </c>
      <c r="M38">
        <v>33.5</v>
      </c>
      <c r="N38">
        <v>66.107089999999999</v>
      </c>
      <c r="O38" s="23"/>
      <c r="P38" t="s">
        <v>25</v>
      </c>
      <c r="Q38" t="s">
        <v>25</v>
      </c>
      <c r="R38" t="s">
        <v>18</v>
      </c>
      <c r="S38" t="s">
        <v>5</v>
      </c>
      <c r="T38">
        <v>28</v>
      </c>
      <c r="U38">
        <v>82.188289999999995</v>
      </c>
      <c r="W38" t="s">
        <v>0</v>
      </c>
      <c r="X38" t="s">
        <v>25</v>
      </c>
      <c r="Y38" t="s">
        <v>18</v>
      </c>
      <c r="Z38" t="s">
        <v>5</v>
      </c>
      <c r="AA38">
        <v>18</v>
      </c>
      <c r="AB38">
        <v>63.393256999999998</v>
      </c>
    </row>
    <row r="39" spans="2:28" x14ac:dyDescent="0.45">
      <c r="B39" t="s">
        <v>25</v>
      </c>
      <c r="C39" t="s">
        <v>25</v>
      </c>
      <c r="D39" t="s">
        <v>18</v>
      </c>
      <c r="E39" t="s">
        <v>8</v>
      </c>
      <c r="F39">
        <v>4.5</v>
      </c>
      <c r="G39">
        <v>93.499695000000003</v>
      </c>
      <c r="I39" t="s">
        <v>25</v>
      </c>
      <c r="J39" t="s">
        <v>25</v>
      </c>
      <c r="K39" t="s">
        <v>18</v>
      </c>
      <c r="L39" t="s">
        <v>8</v>
      </c>
      <c r="M39">
        <v>1</v>
      </c>
      <c r="N39">
        <v>83.461685000000003</v>
      </c>
      <c r="O39" s="23"/>
      <c r="P39" t="s">
        <v>25</v>
      </c>
      <c r="Q39" t="s">
        <v>25</v>
      </c>
      <c r="R39" t="s">
        <v>18</v>
      </c>
      <c r="S39" t="s">
        <v>8</v>
      </c>
      <c r="T39">
        <v>18</v>
      </c>
      <c r="U39">
        <v>72.702910000000003</v>
      </c>
      <c r="W39" t="s">
        <v>0</v>
      </c>
      <c r="X39" t="s">
        <v>25</v>
      </c>
      <c r="Y39" t="s">
        <v>18</v>
      </c>
      <c r="Z39" t="s">
        <v>8</v>
      </c>
      <c r="AA39">
        <v>27.5</v>
      </c>
      <c r="AB39">
        <v>82.285070000000005</v>
      </c>
    </row>
    <row r="40" spans="2:28" x14ac:dyDescent="0.45">
      <c r="F40">
        <f>AVERAGE(Ahmed[Column5])</f>
        <v>57.721501222222209</v>
      </c>
      <c r="G40">
        <f>AVERAGE(Ahmed[Column7])</f>
        <v>89.510772472222229</v>
      </c>
      <c r="M40">
        <f>AVERAGE(Alessandro[Column5])</f>
        <v>49.350255750000002</v>
      </c>
      <c r="N40">
        <f>AVERAGE(Alessandro[Column7])</f>
        <v>89.223718194444444</v>
      </c>
      <c r="O40" s="23"/>
      <c r="T40">
        <f>AVERAGE(Davide[Column5])</f>
        <v>58.658457888888897</v>
      </c>
      <c r="U40">
        <f>AVERAGE(Davide[Column7])</f>
        <v>88.454019388888909</v>
      </c>
      <c r="AA40">
        <f>AVERAGE(Francesco[Column5])</f>
        <v>52.322758166666667</v>
      </c>
      <c r="AB40">
        <f>AVERAGE(Francesco[Column7])</f>
        <v>85.982458611111127</v>
      </c>
    </row>
    <row r="41" spans="2:28" x14ac:dyDescent="0.45">
      <c r="B41" t="s">
        <v>683</v>
      </c>
      <c r="I41" t="s">
        <v>684</v>
      </c>
      <c r="O41" s="23"/>
      <c r="P41" t="s">
        <v>687</v>
      </c>
      <c r="W41" t="s">
        <v>688</v>
      </c>
    </row>
    <row r="42" spans="2:28" x14ac:dyDescent="0.45">
      <c r="B42" t="s">
        <v>673</v>
      </c>
      <c r="C42" t="s">
        <v>674</v>
      </c>
      <c r="D42" t="s">
        <v>675</v>
      </c>
      <c r="E42" t="s">
        <v>676</v>
      </c>
      <c r="F42" t="s">
        <v>677</v>
      </c>
      <c r="G42" t="s">
        <v>678</v>
      </c>
      <c r="I42" t="s">
        <v>673</v>
      </c>
      <c r="J42" t="s">
        <v>674</v>
      </c>
      <c r="K42" t="s">
        <v>675</v>
      </c>
      <c r="L42" t="s">
        <v>676</v>
      </c>
      <c r="M42" t="s">
        <v>677</v>
      </c>
      <c r="N42" t="s">
        <v>678</v>
      </c>
      <c r="O42" s="23" t="s">
        <v>686</v>
      </c>
      <c r="P42" t="s">
        <v>673</v>
      </c>
      <c r="Q42" t="s">
        <v>674</v>
      </c>
      <c r="R42" t="s">
        <v>675</v>
      </c>
      <c r="S42" t="s">
        <v>676</v>
      </c>
      <c r="T42" t="s">
        <v>677</v>
      </c>
      <c r="U42" t="s">
        <v>678</v>
      </c>
      <c r="W42" t="s">
        <v>685</v>
      </c>
      <c r="X42" t="s">
        <v>674</v>
      </c>
      <c r="Y42" t="s">
        <v>675</v>
      </c>
      <c r="Z42" t="s">
        <v>676</v>
      </c>
      <c r="AA42" t="s">
        <v>677</v>
      </c>
      <c r="AB42" t="s">
        <v>678</v>
      </c>
    </row>
    <row r="43" spans="2:28" x14ac:dyDescent="0.45">
      <c r="B43" t="s">
        <v>0</v>
      </c>
      <c r="C43" t="s">
        <v>0</v>
      </c>
      <c r="D43" t="s">
        <v>1</v>
      </c>
      <c r="E43" t="s">
        <v>2</v>
      </c>
      <c r="F43">
        <v>61.794018000000001</v>
      </c>
      <c r="G43">
        <v>95.431449999999998</v>
      </c>
      <c r="I43" t="s">
        <v>0</v>
      </c>
      <c r="J43" t="s">
        <v>0</v>
      </c>
      <c r="K43" t="s">
        <v>1</v>
      </c>
      <c r="L43" t="s">
        <v>2</v>
      </c>
      <c r="M43">
        <v>66.445179999999993</v>
      </c>
      <c r="N43">
        <v>89.962265000000002</v>
      </c>
      <c r="O43" s="23"/>
      <c r="P43" t="s">
        <v>0</v>
      </c>
      <c r="Q43" t="s">
        <v>0</v>
      </c>
      <c r="R43" t="s">
        <v>1</v>
      </c>
      <c r="S43" t="s">
        <v>2</v>
      </c>
      <c r="T43">
        <v>99.003320000000002</v>
      </c>
      <c r="U43">
        <v>94.427666000000002</v>
      </c>
      <c r="W43" t="s">
        <v>0</v>
      </c>
      <c r="X43" t="s">
        <v>0</v>
      </c>
      <c r="Y43" t="s">
        <v>1</v>
      </c>
      <c r="Z43" t="s">
        <v>2</v>
      </c>
      <c r="AA43">
        <v>66.445179999999993</v>
      </c>
      <c r="AB43">
        <v>89.962265000000002</v>
      </c>
    </row>
    <row r="44" spans="2:28" x14ac:dyDescent="0.45">
      <c r="B44" t="s">
        <v>0</v>
      </c>
      <c r="C44" t="s">
        <v>0</v>
      </c>
      <c r="D44" t="s">
        <v>1</v>
      </c>
      <c r="E44" t="s">
        <v>5</v>
      </c>
      <c r="F44">
        <v>72.277230000000003</v>
      </c>
      <c r="G44">
        <v>92.440250000000006</v>
      </c>
      <c r="I44" t="s">
        <v>0</v>
      </c>
      <c r="J44" t="s">
        <v>0</v>
      </c>
      <c r="K44" t="s">
        <v>1</v>
      </c>
      <c r="L44" t="s">
        <v>5</v>
      </c>
      <c r="M44">
        <v>71.287130000000005</v>
      </c>
      <c r="N44">
        <v>93.733339999999998</v>
      </c>
      <c r="O44" s="23"/>
      <c r="P44" t="s">
        <v>0</v>
      </c>
      <c r="Q44" t="s">
        <v>0</v>
      </c>
      <c r="R44" t="s">
        <v>1</v>
      </c>
      <c r="S44" t="s">
        <v>5</v>
      </c>
      <c r="T44">
        <v>61.386139999999997</v>
      </c>
      <c r="U44">
        <v>93.333336000000003</v>
      </c>
      <c r="W44" t="s">
        <v>0</v>
      </c>
      <c r="X44" t="s">
        <v>0</v>
      </c>
      <c r="Y44" t="s">
        <v>1</v>
      </c>
      <c r="Z44" t="s">
        <v>5</v>
      </c>
      <c r="AA44">
        <v>71.287130000000005</v>
      </c>
      <c r="AB44">
        <v>93.733339999999998</v>
      </c>
    </row>
    <row r="45" spans="2:28" x14ac:dyDescent="0.45">
      <c r="B45" t="s">
        <v>0</v>
      </c>
      <c r="C45" t="s">
        <v>0</v>
      </c>
      <c r="D45" t="s">
        <v>1</v>
      </c>
      <c r="E45" t="s">
        <v>8</v>
      </c>
      <c r="F45">
        <v>84.158420000000007</v>
      </c>
      <c r="G45">
        <v>95.6</v>
      </c>
      <c r="I45" t="s">
        <v>0</v>
      </c>
      <c r="J45" t="s">
        <v>0</v>
      </c>
      <c r="K45" t="s">
        <v>1</v>
      </c>
      <c r="L45" t="s">
        <v>8</v>
      </c>
      <c r="M45">
        <v>70.297034999999994</v>
      </c>
      <c r="N45">
        <v>89.866669999999999</v>
      </c>
      <c r="O45" s="23"/>
      <c r="P45" t="s">
        <v>0</v>
      </c>
      <c r="Q45" t="s">
        <v>0</v>
      </c>
      <c r="R45" t="s">
        <v>1</v>
      </c>
      <c r="S45" t="s">
        <v>8</v>
      </c>
      <c r="T45">
        <v>63.366337000000001</v>
      </c>
      <c r="U45">
        <v>84.888053999999997</v>
      </c>
      <c r="W45" t="s">
        <v>0</v>
      </c>
      <c r="X45" t="s">
        <v>0</v>
      </c>
      <c r="Y45" t="s">
        <v>1</v>
      </c>
      <c r="Z45" t="s">
        <v>8</v>
      </c>
      <c r="AA45">
        <v>70.297034999999994</v>
      </c>
      <c r="AB45">
        <v>89.866669999999999</v>
      </c>
    </row>
    <row r="46" spans="2:28" x14ac:dyDescent="0.45">
      <c r="B46" t="s">
        <v>0</v>
      </c>
      <c r="C46" t="s">
        <v>0</v>
      </c>
      <c r="D46" t="s">
        <v>11</v>
      </c>
      <c r="E46" t="s">
        <v>2</v>
      </c>
      <c r="F46">
        <v>18.666665999999999</v>
      </c>
      <c r="G46">
        <v>84.13879</v>
      </c>
      <c r="I46" t="s">
        <v>0</v>
      </c>
      <c r="J46" t="s">
        <v>0</v>
      </c>
      <c r="K46" t="s">
        <v>11</v>
      </c>
      <c r="L46" t="s">
        <v>2</v>
      </c>
      <c r="M46">
        <v>57</v>
      </c>
      <c r="N46">
        <v>91.651979999999995</v>
      </c>
      <c r="O46" s="23"/>
      <c r="P46" t="s">
        <v>0</v>
      </c>
      <c r="Q46" t="s">
        <v>0</v>
      </c>
      <c r="R46" t="s">
        <v>11</v>
      </c>
      <c r="S46" t="s">
        <v>2</v>
      </c>
      <c r="T46">
        <v>68</v>
      </c>
      <c r="U46">
        <v>94.75412</v>
      </c>
      <c r="W46" t="s">
        <v>0</v>
      </c>
      <c r="X46" t="s">
        <v>0</v>
      </c>
      <c r="Y46" t="s">
        <v>11</v>
      </c>
      <c r="Z46" t="s">
        <v>2</v>
      </c>
      <c r="AA46">
        <v>57</v>
      </c>
      <c r="AB46">
        <v>91.651979999999995</v>
      </c>
    </row>
    <row r="47" spans="2:28" x14ac:dyDescent="0.45">
      <c r="B47" t="s">
        <v>0</v>
      </c>
      <c r="C47" t="s">
        <v>0</v>
      </c>
      <c r="D47" t="s">
        <v>11</v>
      </c>
      <c r="E47" t="s">
        <v>5</v>
      </c>
      <c r="F47">
        <v>51</v>
      </c>
      <c r="G47">
        <v>88.15231</v>
      </c>
      <c r="I47" t="s">
        <v>0</v>
      </c>
      <c r="J47" t="s">
        <v>0</v>
      </c>
      <c r="K47" t="s">
        <v>11</v>
      </c>
      <c r="L47" t="s">
        <v>5</v>
      </c>
      <c r="M47">
        <v>43</v>
      </c>
      <c r="N47">
        <v>80.933334000000002</v>
      </c>
      <c r="O47" s="23"/>
      <c r="P47" t="s">
        <v>0</v>
      </c>
      <c r="Q47" t="s">
        <v>0</v>
      </c>
      <c r="R47" t="s">
        <v>11</v>
      </c>
      <c r="S47" t="s">
        <v>5</v>
      </c>
      <c r="T47">
        <v>40</v>
      </c>
      <c r="U47">
        <v>85.853120000000004</v>
      </c>
      <c r="W47" t="s">
        <v>0</v>
      </c>
      <c r="X47" t="s">
        <v>0</v>
      </c>
      <c r="Y47" t="s">
        <v>11</v>
      </c>
      <c r="Z47" t="s">
        <v>5</v>
      </c>
      <c r="AA47">
        <v>43</v>
      </c>
      <c r="AB47">
        <v>80.933334000000002</v>
      </c>
    </row>
    <row r="48" spans="2:28" x14ac:dyDescent="0.45">
      <c r="B48" t="s">
        <v>0</v>
      </c>
      <c r="C48" t="s">
        <v>0</v>
      </c>
      <c r="D48" t="s">
        <v>11</v>
      </c>
      <c r="E48" t="s">
        <v>8</v>
      </c>
      <c r="F48">
        <v>48</v>
      </c>
      <c r="G48">
        <v>88.758679999999998</v>
      </c>
      <c r="I48" t="s">
        <v>0</v>
      </c>
      <c r="J48" t="s">
        <v>0</v>
      </c>
      <c r="K48" t="s">
        <v>11</v>
      </c>
      <c r="L48" t="s">
        <v>8</v>
      </c>
      <c r="M48">
        <v>65</v>
      </c>
      <c r="N48">
        <v>87.752309999999994</v>
      </c>
      <c r="O48" s="23"/>
      <c r="P48" t="s">
        <v>0</v>
      </c>
      <c r="Q48" t="s">
        <v>0</v>
      </c>
      <c r="R48" t="s">
        <v>11</v>
      </c>
      <c r="S48" t="s">
        <v>8</v>
      </c>
      <c r="T48">
        <v>58</v>
      </c>
      <c r="U48">
        <v>89.926544000000007</v>
      </c>
      <c r="W48" t="s">
        <v>0</v>
      </c>
      <c r="X48" t="s">
        <v>0</v>
      </c>
      <c r="Y48" t="s">
        <v>11</v>
      </c>
      <c r="Z48" t="s">
        <v>8</v>
      </c>
      <c r="AA48">
        <v>65</v>
      </c>
      <c r="AB48">
        <v>87.752309999999994</v>
      </c>
    </row>
    <row r="49" spans="2:28" x14ac:dyDescent="0.45">
      <c r="B49" t="s">
        <v>0</v>
      </c>
      <c r="C49" t="s">
        <v>0</v>
      </c>
      <c r="D49" t="s">
        <v>18</v>
      </c>
      <c r="E49" t="s">
        <v>2</v>
      </c>
      <c r="F49">
        <v>36</v>
      </c>
      <c r="G49">
        <v>83.900899999999993</v>
      </c>
      <c r="I49" t="s">
        <v>0</v>
      </c>
      <c r="J49" t="s">
        <v>0</v>
      </c>
      <c r="K49" t="s">
        <v>18</v>
      </c>
      <c r="L49" t="s">
        <v>2</v>
      </c>
      <c r="M49">
        <v>35</v>
      </c>
      <c r="N49">
        <v>84.682850000000002</v>
      </c>
      <c r="O49" s="23"/>
      <c r="P49" t="s">
        <v>0</v>
      </c>
      <c r="Q49" t="s">
        <v>0</v>
      </c>
      <c r="R49" t="s">
        <v>18</v>
      </c>
      <c r="S49" t="s">
        <v>2</v>
      </c>
      <c r="T49">
        <v>27.000001999999999</v>
      </c>
      <c r="U49">
        <v>94.039270000000002</v>
      </c>
      <c r="W49" t="s">
        <v>0</v>
      </c>
      <c r="X49" t="s">
        <v>0</v>
      </c>
      <c r="Y49" t="s">
        <v>18</v>
      </c>
      <c r="Z49" t="s">
        <v>2</v>
      </c>
      <c r="AA49">
        <v>35</v>
      </c>
      <c r="AB49">
        <v>84.682850000000002</v>
      </c>
    </row>
    <row r="50" spans="2:28" x14ac:dyDescent="0.45">
      <c r="B50" t="s">
        <v>0</v>
      </c>
      <c r="C50" t="s">
        <v>0</v>
      </c>
      <c r="D50" t="s">
        <v>18</v>
      </c>
      <c r="E50" t="s">
        <v>5</v>
      </c>
      <c r="F50">
        <v>12.5</v>
      </c>
      <c r="G50">
        <v>66.841200000000001</v>
      </c>
      <c r="I50" t="s">
        <v>0</v>
      </c>
      <c r="J50" t="s">
        <v>0</v>
      </c>
      <c r="K50" t="s">
        <v>18</v>
      </c>
      <c r="L50" t="s">
        <v>5</v>
      </c>
      <c r="M50">
        <v>36.5</v>
      </c>
      <c r="N50">
        <v>95.625309999999999</v>
      </c>
      <c r="O50" s="23"/>
      <c r="P50" t="s">
        <v>0</v>
      </c>
      <c r="Q50" t="s">
        <v>0</v>
      </c>
      <c r="R50" t="s">
        <v>18</v>
      </c>
      <c r="S50" t="s">
        <v>5</v>
      </c>
      <c r="T50">
        <v>9</v>
      </c>
      <c r="U50">
        <v>58.481693</v>
      </c>
      <c r="W50" t="s">
        <v>0</v>
      </c>
      <c r="X50" t="s">
        <v>0</v>
      </c>
      <c r="Y50" t="s">
        <v>18</v>
      </c>
      <c r="Z50" t="s">
        <v>5</v>
      </c>
      <c r="AA50">
        <v>36.5</v>
      </c>
      <c r="AB50">
        <v>95.625309999999999</v>
      </c>
    </row>
    <row r="51" spans="2:28" x14ac:dyDescent="0.45">
      <c r="B51" t="s">
        <v>0</v>
      </c>
      <c r="C51" t="s">
        <v>0</v>
      </c>
      <c r="D51" t="s">
        <v>18</v>
      </c>
      <c r="E51" t="s">
        <v>8</v>
      </c>
      <c r="F51">
        <v>40.5</v>
      </c>
      <c r="G51">
        <v>88.975729999999999</v>
      </c>
      <c r="I51" t="s">
        <v>0</v>
      </c>
      <c r="J51" t="s">
        <v>0</v>
      </c>
      <c r="K51" t="s">
        <v>18</v>
      </c>
      <c r="L51" t="s">
        <v>8</v>
      </c>
      <c r="M51">
        <v>17.5</v>
      </c>
      <c r="N51">
        <v>78.533330000000007</v>
      </c>
      <c r="O51" s="23"/>
      <c r="P51" t="s">
        <v>0</v>
      </c>
      <c r="Q51" t="s">
        <v>0</v>
      </c>
      <c r="R51" t="s">
        <v>18</v>
      </c>
      <c r="S51" t="s">
        <v>8</v>
      </c>
      <c r="T51">
        <v>13</v>
      </c>
      <c r="U51">
        <v>63.399048000000001</v>
      </c>
      <c r="W51" t="s">
        <v>0</v>
      </c>
      <c r="X51" t="s">
        <v>0</v>
      </c>
      <c r="Y51" t="s">
        <v>18</v>
      </c>
      <c r="Z51" t="s">
        <v>8</v>
      </c>
      <c r="AA51">
        <v>17.5</v>
      </c>
      <c r="AB51">
        <v>78.533330000000007</v>
      </c>
    </row>
    <row r="52" spans="2:28" x14ac:dyDescent="0.45">
      <c r="B52" t="s">
        <v>0</v>
      </c>
      <c r="C52" t="s">
        <v>25</v>
      </c>
      <c r="D52" t="s">
        <v>1</v>
      </c>
      <c r="E52" t="s">
        <v>2</v>
      </c>
      <c r="F52">
        <v>86.710970000000003</v>
      </c>
      <c r="G52">
        <v>92.860373999999993</v>
      </c>
      <c r="I52" t="s">
        <v>25</v>
      </c>
      <c r="J52" t="s">
        <v>0</v>
      </c>
      <c r="K52" t="s">
        <v>1</v>
      </c>
      <c r="L52" t="s">
        <v>2</v>
      </c>
      <c r="M52">
        <v>58.803986000000002</v>
      </c>
      <c r="N52">
        <v>93.594970000000004</v>
      </c>
      <c r="O52" s="23"/>
      <c r="P52" t="s">
        <v>0</v>
      </c>
      <c r="Q52" t="s">
        <v>25</v>
      </c>
      <c r="R52" t="s">
        <v>1</v>
      </c>
      <c r="S52" t="s">
        <v>2</v>
      </c>
      <c r="T52">
        <v>64.451830000000001</v>
      </c>
      <c r="U52">
        <v>92.389939999999996</v>
      </c>
      <c r="W52" t="s">
        <v>25</v>
      </c>
      <c r="X52" t="s">
        <v>0</v>
      </c>
      <c r="Y52" t="s">
        <v>1</v>
      </c>
      <c r="Z52" t="s">
        <v>2</v>
      </c>
      <c r="AA52">
        <v>58.803986000000002</v>
      </c>
      <c r="AB52">
        <v>93.594970000000004</v>
      </c>
    </row>
    <row r="53" spans="2:28" x14ac:dyDescent="0.45">
      <c r="B53" t="s">
        <v>0</v>
      </c>
      <c r="C53" t="s">
        <v>25</v>
      </c>
      <c r="D53" t="s">
        <v>1</v>
      </c>
      <c r="E53" t="s">
        <v>5</v>
      </c>
      <c r="F53">
        <v>83.168319999999994</v>
      </c>
      <c r="G53">
        <v>93.046539999999993</v>
      </c>
      <c r="I53" t="s">
        <v>25</v>
      </c>
      <c r="J53" t="s">
        <v>0</v>
      </c>
      <c r="K53" t="s">
        <v>1</v>
      </c>
      <c r="L53" t="s">
        <v>5</v>
      </c>
      <c r="M53">
        <v>81.188119999999998</v>
      </c>
      <c r="N53">
        <v>95.57987</v>
      </c>
      <c r="O53" s="23"/>
      <c r="P53" t="s">
        <v>0</v>
      </c>
      <c r="Q53" t="s">
        <v>25</v>
      </c>
      <c r="R53" t="s">
        <v>1</v>
      </c>
      <c r="S53" t="s">
        <v>5</v>
      </c>
      <c r="T53">
        <v>62.376235999999999</v>
      </c>
      <c r="U53">
        <v>92.108180000000004</v>
      </c>
      <c r="W53" t="s">
        <v>25</v>
      </c>
      <c r="X53" t="s">
        <v>0</v>
      </c>
      <c r="Y53" t="s">
        <v>1</v>
      </c>
      <c r="Z53" t="s">
        <v>5</v>
      </c>
      <c r="AA53">
        <v>81.188119999999998</v>
      </c>
      <c r="AB53">
        <v>95.57987</v>
      </c>
    </row>
    <row r="54" spans="2:28" x14ac:dyDescent="0.45">
      <c r="B54" t="s">
        <v>0</v>
      </c>
      <c r="C54" t="s">
        <v>25</v>
      </c>
      <c r="D54" t="s">
        <v>1</v>
      </c>
      <c r="E54" t="s">
        <v>8</v>
      </c>
      <c r="F54">
        <v>100</v>
      </c>
      <c r="G54">
        <v>97.733329999999995</v>
      </c>
      <c r="I54" t="s">
        <v>25</v>
      </c>
      <c r="J54" t="s">
        <v>0</v>
      </c>
      <c r="K54" t="s">
        <v>1</v>
      </c>
      <c r="L54" t="s">
        <v>8</v>
      </c>
      <c r="M54">
        <v>80.19802</v>
      </c>
      <c r="N54">
        <v>95.466669999999993</v>
      </c>
      <c r="O54" s="23"/>
      <c r="P54" t="s">
        <v>0</v>
      </c>
      <c r="Q54" t="s">
        <v>25</v>
      </c>
      <c r="R54" t="s">
        <v>1</v>
      </c>
      <c r="S54" t="s">
        <v>8</v>
      </c>
      <c r="T54">
        <v>100</v>
      </c>
      <c r="U54">
        <v>96.895600000000002</v>
      </c>
      <c r="W54" t="s">
        <v>25</v>
      </c>
      <c r="X54" t="s">
        <v>0</v>
      </c>
      <c r="Y54" t="s">
        <v>1</v>
      </c>
      <c r="Z54" t="s">
        <v>8</v>
      </c>
      <c r="AA54">
        <v>80.19802</v>
      </c>
      <c r="AB54">
        <v>95.466669999999993</v>
      </c>
    </row>
    <row r="55" spans="2:28" x14ac:dyDescent="0.45">
      <c r="B55" t="s">
        <v>0</v>
      </c>
      <c r="C55" t="s">
        <v>25</v>
      </c>
      <c r="D55" t="s">
        <v>11</v>
      </c>
      <c r="E55" t="s">
        <v>2</v>
      </c>
      <c r="F55">
        <v>56.666668000000001</v>
      </c>
      <c r="G55">
        <v>88.124229999999997</v>
      </c>
      <c r="I55" t="s">
        <v>25</v>
      </c>
      <c r="J55" t="s">
        <v>0</v>
      </c>
      <c r="K55" t="s">
        <v>11</v>
      </c>
      <c r="L55" t="s">
        <v>2</v>
      </c>
      <c r="M55">
        <v>58.333331999999999</v>
      </c>
      <c r="N55">
        <v>85.279780000000002</v>
      </c>
      <c r="O55" s="23"/>
      <c r="P55" t="s">
        <v>0</v>
      </c>
      <c r="Q55" t="s">
        <v>25</v>
      </c>
      <c r="R55" t="s">
        <v>11</v>
      </c>
      <c r="S55" t="s">
        <v>2</v>
      </c>
      <c r="T55">
        <v>39</v>
      </c>
      <c r="U55">
        <v>84.778189999999995</v>
      </c>
      <c r="W55" t="s">
        <v>25</v>
      </c>
      <c r="X55" t="s">
        <v>0</v>
      </c>
      <c r="Y55" t="s">
        <v>11</v>
      </c>
      <c r="Z55" t="s">
        <v>2</v>
      </c>
      <c r="AA55">
        <v>58.333331999999999</v>
      </c>
      <c r="AB55">
        <v>85.279780000000002</v>
      </c>
    </row>
    <row r="56" spans="2:28" x14ac:dyDescent="0.45">
      <c r="B56" t="s">
        <v>0</v>
      </c>
      <c r="C56" t="s">
        <v>25</v>
      </c>
      <c r="D56" t="s">
        <v>11</v>
      </c>
      <c r="E56" t="s">
        <v>5</v>
      </c>
      <c r="F56">
        <v>25</v>
      </c>
      <c r="G56">
        <v>80.712959999999995</v>
      </c>
      <c r="I56" t="s">
        <v>25</v>
      </c>
      <c r="J56" t="s">
        <v>0</v>
      </c>
      <c r="K56" t="s">
        <v>11</v>
      </c>
      <c r="L56" t="s">
        <v>5</v>
      </c>
      <c r="M56">
        <v>78</v>
      </c>
      <c r="N56">
        <v>94.20093</v>
      </c>
      <c r="O56" s="23"/>
      <c r="P56" t="s">
        <v>0</v>
      </c>
      <c r="Q56" t="s">
        <v>25</v>
      </c>
      <c r="R56" t="s">
        <v>11</v>
      </c>
      <c r="S56" t="s">
        <v>5</v>
      </c>
      <c r="T56">
        <v>62</v>
      </c>
      <c r="U56">
        <v>93.102239999999995</v>
      </c>
      <c r="W56" t="s">
        <v>25</v>
      </c>
      <c r="X56" t="s">
        <v>0</v>
      </c>
      <c r="Y56" t="s">
        <v>11</v>
      </c>
      <c r="Z56" t="s">
        <v>5</v>
      </c>
      <c r="AA56">
        <v>78</v>
      </c>
      <c r="AB56">
        <v>94.20093</v>
      </c>
    </row>
    <row r="57" spans="2:28" x14ac:dyDescent="0.45">
      <c r="B57" t="s">
        <v>0</v>
      </c>
      <c r="C57" t="s">
        <v>25</v>
      </c>
      <c r="D57" t="s">
        <v>11</v>
      </c>
      <c r="E57" t="s">
        <v>8</v>
      </c>
      <c r="F57">
        <v>74</v>
      </c>
      <c r="G57">
        <v>94.308940000000007</v>
      </c>
      <c r="I57" t="s">
        <v>25</v>
      </c>
      <c r="J57" t="s">
        <v>0</v>
      </c>
      <c r="K57" t="s">
        <v>11</v>
      </c>
      <c r="L57" t="s">
        <v>8</v>
      </c>
      <c r="M57">
        <v>75</v>
      </c>
      <c r="N57">
        <v>92.300299999999993</v>
      </c>
      <c r="O57" s="23"/>
      <c r="P57" t="s">
        <v>0</v>
      </c>
      <c r="Q57" t="s">
        <v>25</v>
      </c>
      <c r="R57" t="s">
        <v>11</v>
      </c>
      <c r="S57" t="s">
        <v>8</v>
      </c>
      <c r="T57">
        <v>55</v>
      </c>
      <c r="U57">
        <v>89.288284000000004</v>
      </c>
      <c r="W57" t="s">
        <v>25</v>
      </c>
      <c r="X57" t="s">
        <v>0</v>
      </c>
      <c r="Y57" t="s">
        <v>11</v>
      </c>
      <c r="Z57" t="s">
        <v>8</v>
      </c>
      <c r="AA57">
        <v>75</v>
      </c>
      <c r="AB57">
        <v>92.300299999999993</v>
      </c>
    </row>
    <row r="58" spans="2:28" x14ac:dyDescent="0.45">
      <c r="B58" t="s">
        <v>0</v>
      </c>
      <c r="C58" t="s">
        <v>25</v>
      </c>
      <c r="D58" t="s">
        <v>18</v>
      </c>
      <c r="E58" t="s">
        <v>2</v>
      </c>
      <c r="F58">
        <v>30.333334000000001</v>
      </c>
      <c r="G58">
        <v>82.469054999999997</v>
      </c>
      <c r="I58" t="s">
        <v>25</v>
      </c>
      <c r="J58" t="s">
        <v>0</v>
      </c>
      <c r="K58" t="s">
        <v>18</v>
      </c>
      <c r="L58" t="s">
        <v>2</v>
      </c>
      <c r="M58">
        <v>43</v>
      </c>
      <c r="N58">
        <v>86.190780000000004</v>
      </c>
      <c r="O58" s="23"/>
      <c r="P58" t="s">
        <v>0</v>
      </c>
      <c r="Q58" t="s">
        <v>25</v>
      </c>
      <c r="R58" t="s">
        <v>18</v>
      </c>
      <c r="S58" t="s">
        <v>2</v>
      </c>
      <c r="T58">
        <v>22.333331999999999</v>
      </c>
      <c r="U58">
        <v>76.933334000000002</v>
      </c>
      <c r="W58" t="s">
        <v>25</v>
      </c>
      <c r="X58" t="s">
        <v>0</v>
      </c>
      <c r="Y58" t="s">
        <v>18</v>
      </c>
      <c r="Z58" t="s">
        <v>2</v>
      </c>
      <c r="AA58">
        <v>43</v>
      </c>
      <c r="AB58">
        <v>86.190780000000004</v>
      </c>
    </row>
    <row r="59" spans="2:28" x14ac:dyDescent="0.45">
      <c r="B59" t="s">
        <v>0</v>
      </c>
      <c r="C59" t="s">
        <v>25</v>
      </c>
      <c r="D59" t="s">
        <v>18</v>
      </c>
      <c r="E59" t="s">
        <v>5</v>
      </c>
      <c r="F59">
        <v>8</v>
      </c>
      <c r="G59">
        <v>56.283726000000001</v>
      </c>
      <c r="I59" t="s">
        <v>25</v>
      </c>
      <c r="J59" t="s">
        <v>0</v>
      </c>
      <c r="K59" t="s">
        <v>18</v>
      </c>
      <c r="L59" t="s">
        <v>5</v>
      </c>
      <c r="M59">
        <v>19</v>
      </c>
      <c r="N59">
        <v>71.390656000000007</v>
      </c>
      <c r="O59" s="23"/>
      <c r="P59" t="s">
        <v>0</v>
      </c>
      <c r="Q59" t="s">
        <v>25</v>
      </c>
      <c r="R59" t="s">
        <v>18</v>
      </c>
      <c r="S59" t="s">
        <v>5</v>
      </c>
      <c r="T59">
        <v>13.500000999999999</v>
      </c>
      <c r="U59">
        <v>70.363820000000004</v>
      </c>
      <c r="W59" t="s">
        <v>25</v>
      </c>
      <c r="X59" t="s">
        <v>0</v>
      </c>
      <c r="Y59" t="s">
        <v>18</v>
      </c>
      <c r="Z59" t="s">
        <v>5</v>
      </c>
      <c r="AA59">
        <v>19</v>
      </c>
      <c r="AB59">
        <v>71.390656000000007</v>
      </c>
    </row>
    <row r="60" spans="2:28" x14ac:dyDescent="0.45">
      <c r="B60" t="s">
        <v>0</v>
      </c>
      <c r="C60" t="s">
        <v>25</v>
      </c>
      <c r="D60" t="s">
        <v>18</v>
      </c>
      <c r="E60" t="s">
        <v>8</v>
      </c>
      <c r="F60">
        <v>21</v>
      </c>
      <c r="G60">
        <v>71.480193999999997</v>
      </c>
      <c r="I60" t="s">
        <v>25</v>
      </c>
      <c r="J60" t="s">
        <v>0</v>
      </c>
      <c r="K60" t="s">
        <v>18</v>
      </c>
      <c r="L60" t="s">
        <v>8</v>
      </c>
      <c r="M60">
        <v>34.5</v>
      </c>
      <c r="N60">
        <v>88.668625000000006</v>
      </c>
      <c r="O60" s="23"/>
      <c r="P60" t="s">
        <v>0</v>
      </c>
      <c r="Q60" t="s">
        <v>25</v>
      </c>
      <c r="R60" t="s">
        <v>18</v>
      </c>
      <c r="S60" t="s">
        <v>8</v>
      </c>
      <c r="T60">
        <v>39.5</v>
      </c>
      <c r="U60">
        <v>81.903274999999994</v>
      </c>
      <c r="W60" t="s">
        <v>25</v>
      </c>
      <c r="X60" t="s">
        <v>0</v>
      </c>
      <c r="Y60" t="s">
        <v>18</v>
      </c>
      <c r="Z60" t="s">
        <v>8</v>
      </c>
      <c r="AA60">
        <v>34.5</v>
      </c>
      <c r="AB60">
        <v>88.668625000000006</v>
      </c>
    </row>
    <row r="61" spans="2:28" x14ac:dyDescent="0.45">
      <c r="B61" t="s">
        <v>25</v>
      </c>
      <c r="C61" t="s">
        <v>25</v>
      </c>
      <c r="D61" t="s">
        <v>1</v>
      </c>
      <c r="E61" t="s">
        <v>2</v>
      </c>
      <c r="F61">
        <v>96.345510000000004</v>
      </c>
      <c r="G61">
        <v>98.133330000000001</v>
      </c>
      <c r="I61" t="s">
        <v>25</v>
      </c>
      <c r="J61" t="s">
        <v>25</v>
      </c>
      <c r="K61" t="s">
        <v>1</v>
      </c>
      <c r="L61" t="s">
        <v>2</v>
      </c>
      <c r="M61">
        <v>65.448499999999996</v>
      </c>
      <c r="N61">
        <v>94.045280000000005</v>
      </c>
      <c r="O61" s="23"/>
      <c r="P61" t="s">
        <v>25</v>
      </c>
      <c r="Q61" t="s">
        <v>25</v>
      </c>
      <c r="R61" t="s">
        <v>1</v>
      </c>
      <c r="S61" t="s">
        <v>2</v>
      </c>
      <c r="T61">
        <v>47.508305</v>
      </c>
      <c r="U61">
        <v>89.200005000000004</v>
      </c>
      <c r="W61" t="s">
        <v>25</v>
      </c>
      <c r="X61" t="s">
        <v>25</v>
      </c>
      <c r="Y61" t="s">
        <v>1</v>
      </c>
      <c r="Z61" t="s">
        <v>2</v>
      </c>
      <c r="AA61">
        <v>65.448499999999996</v>
      </c>
      <c r="AB61">
        <v>94.045280000000005</v>
      </c>
    </row>
    <row r="62" spans="2:28" x14ac:dyDescent="0.45">
      <c r="B62" t="s">
        <v>25</v>
      </c>
      <c r="C62" t="s">
        <v>25</v>
      </c>
      <c r="D62" t="s">
        <v>1</v>
      </c>
      <c r="E62" t="s">
        <v>5</v>
      </c>
      <c r="F62">
        <v>75.247529999999998</v>
      </c>
      <c r="G62">
        <v>94.31447</v>
      </c>
      <c r="I62" t="s">
        <v>25</v>
      </c>
      <c r="J62" t="s">
        <v>25</v>
      </c>
      <c r="K62" t="s">
        <v>1</v>
      </c>
      <c r="L62" t="s">
        <v>5</v>
      </c>
      <c r="M62">
        <v>52.475250000000003</v>
      </c>
      <c r="N62">
        <v>88.176094000000006</v>
      </c>
      <c r="O62" s="23"/>
      <c r="P62" t="s">
        <v>25</v>
      </c>
      <c r="Q62" t="s">
        <v>25</v>
      </c>
      <c r="R62" t="s">
        <v>1</v>
      </c>
      <c r="S62" t="s">
        <v>5</v>
      </c>
      <c r="T62">
        <v>50.495052000000001</v>
      </c>
      <c r="U62">
        <v>90.266670000000005</v>
      </c>
      <c r="W62" t="s">
        <v>25</v>
      </c>
      <c r="X62" t="s">
        <v>25</v>
      </c>
      <c r="Y62" t="s">
        <v>1</v>
      </c>
      <c r="Z62" t="s">
        <v>5</v>
      </c>
      <c r="AA62">
        <v>52.475250000000003</v>
      </c>
      <c r="AB62">
        <v>88.176094000000006</v>
      </c>
    </row>
    <row r="63" spans="2:28" x14ac:dyDescent="0.45">
      <c r="B63" t="s">
        <v>25</v>
      </c>
      <c r="C63" t="s">
        <v>25</v>
      </c>
      <c r="D63" t="s">
        <v>1</v>
      </c>
      <c r="E63" t="s">
        <v>8</v>
      </c>
      <c r="F63">
        <v>46.534652999999999</v>
      </c>
      <c r="G63">
        <v>88.316986</v>
      </c>
      <c r="I63" t="s">
        <v>25</v>
      </c>
      <c r="J63" t="s">
        <v>25</v>
      </c>
      <c r="K63" t="s">
        <v>1</v>
      </c>
      <c r="L63" t="s">
        <v>8</v>
      </c>
      <c r="M63">
        <v>61.386139999999997</v>
      </c>
      <c r="N63">
        <v>87.328299999999999</v>
      </c>
      <c r="O63" s="23"/>
      <c r="P63" t="s">
        <v>25</v>
      </c>
      <c r="Q63" t="s">
        <v>25</v>
      </c>
      <c r="R63" t="s">
        <v>1</v>
      </c>
      <c r="S63" t="s">
        <v>8</v>
      </c>
      <c r="T63">
        <v>100</v>
      </c>
      <c r="U63">
        <v>96.86542</v>
      </c>
      <c r="W63" t="s">
        <v>25</v>
      </c>
      <c r="X63" t="s">
        <v>25</v>
      </c>
      <c r="Y63" t="s">
        <v>1</v>
      </c>
      <c r="Z63" t="s">
        <v>8</v>
      </c>
      <c r="AA63">
        <v>61.386139999999997</v>
      </c>
      <c r="AB63">
        <v>87.328299999999999</v>
      </c>
    </row>
    <row r="64" spans="2:28" x14ac:dyDescent="0.45">
      <c r="B64" t="s">
        <v>25</v>
      </c>
      <c r="C64" t="s">
        <v>25</v>
      </c>
      <c r="D64" t="s">
        <v>11</v>
      </c>
      <c r="E64" t="s">
        <v>2</v>
      </c>
      <c r="F64">
        <v>54.000003999999997</v>
      </c>
      <c r="G64">
        <v>93.036445999999998</v>
      </c>
      <c r="I64" t="s">
        <v>25</v>
      </c>
      <c r="J64" t="s">
        <v>25</v>
      </c>
      <c r="K64" t="s">
        <v>11</v>
      </c>
      <c r="L64" t="s">
        <v>2</v>
      </c>
      <c r="M64">
        <v>79.333336000000003</v>
      </c>
      <c r="N64">
        <v>94.23</v>
      </c>
      <c r="O64" s="23"/>
      <c r="P64" t="s">
        <v>25</v>
      </c>
      <c r="Q64" t="s">
        <v>25</v>
      </c>
      <c r="R64" t="s">
        <v>11</v>
      </c>
      <c r="S64" t="s">
        <v>2</v>
      </c>
      <c r="T64">
        <v>61.666668000000001</v>
      </c>
      <c r="U64">
        <v>92.632990000000007</v>
      </c>
      <c r="W64" t="s">
        <v>25</v>
      </c>
      <c r="X64" t="s">
        <v>25</v>
      </c>
      <c r="Y64" t="s">
        <v>11</v>
      </c>
      <c r="Z64" t="s">
        <v>2</v>
      </c>
      <c r="AA64">
        <v>79.333336000000003</v>
      </c>
      <c r="AB64">
        <v>94.23</v>
      </c>
    </row>
    <row r="65" spans="2:28" x14ac:dyDescent="0.45">
      <c r="B65" t="s">
        <v>25</v>
      </c>
      <c r="C65" t="s">
        <v>25</v>
      </c>
      <c r="D65" t="s">
        <v>11</v>
      </c>
      <c r="E65" t="s">
        <v>5</v>
      </c>
      <c r="F65">
        <v>58</v>
      </c>
      <c r="G65">
        <v>87.257576</v>
      </c>
      <c r="I65" t="s">
        <v>25</v>
      </c>
      <c r="J65" t="s">
        <v>25</v>
      </c>
      <c r="K65" t="s">
        <v>11</v>
      </c>
      <c r="L65" t="s">
        <v>5</v>
      </c>
      <c r="M65">
        <v>34</v>
      </c>
      <c r="N65">
        <v>87.022710000000004</v>
      </c>
      <c r="O65" s="23"/>
      <c r="P65" t="s">
        <v>25</v>
      </c>
      <c r="Q65" t="s">
        <v>25</v>
      </c>
      <c r="R65" t="s">
        <v>11</v>
      </c>
      <c r="S65" t="s">
        <v>5</v>
      </c>
      <c r="T65">
        <v>34</v>
      </c>
      <c r="U65">
        <v>84.509513999999996</v>
      </c>
      <c r="W65" t="s">
        <v>25</v>
      </c>
      <c r="X65" t="s">
        <v>25</v>
      </c>
      <c r="Y65" t="s">
        <v>11</v>
      </c>
      <c r="Z65" t="s">
        <v>5</v>
      </c>
      <c r="AA65">
        <v>34</v>
      </c>
      <c r="AB65">
        <v>87.022710000000004</v>
      </c>
    </row>
    <row r="66" spans="2:28" x14ac:dyDescent="0.45">
      <c r="B66" t="s">
        <v>25</v>
      </c>
      <c r="C66" t="s">
        <v>25</v>
      </c>
      <c r="D66" t="s">
        <v>11</v>
      </c>
      <c r="E66" t="s">
        <v>8</v>
      </c>
      <c r="F66">
        <v>83</v>
      </c>
      <c r="G66">
        <v>93.980729999999994</v>
      </c>
      <c r="I66" t="s">
        <v>25</v>
      </c>
      <c r="J66" t="s">
        <v>25</v>
      </c>
      <c r="K66" t="s">
        <v>11</v>
      </c>
      <c r="L66" t="s">
        <v>8</v>
      </c>
      <c r="M66">
        <v>46</v>
      </c>
      <c r="N66">
        <v>93.965109999999996</v>
      </c>
      <c r="O66" s="23"/>
      <c r="P66" t="s">
        <v>25</v>
      </c>
      <c r="Q66" t="s">
        <v>25</v>
      </c>
      <c r="R66" t="s">
        <v>11</v>
      </c>
      <c r="S66" t="s">
        <v>8</v>
      </c>
      <c r="T66">
        <v>37</v>
      </c>
      <c r="U66">
        <v>86.286109999999994</v>
      </c>
      <c r="W66" t="s">
        <v>25</v>
      </c>
      <c r="X66" t="s">
        <v>25</v>
      </c>
      <c r="Y66" t="s">
        <v>11</v>
      </c>
      <c r="Z66" t="s">
        <v>8</v>
      </c>
      <c r="AA66">
        <v>46</v>
      </c>
      <c r="AB66">
        <v>93.965109999999996</v>
      </c>
    </row>
    <row r="67" spans="2:28" x14ac:dyDescent="0.45">
      <c r="B67" t="s">
        <v>25</v>
      </c>
      <c r="C67" t="s">
        <v>25</v>
      </c>
      <c r="D67" t="s">
        <v>18</v>
      </c>
      <c r="E67" t="s">
        <v>2</v>
      </c>
      <c r="F67">
        <v>17</v>
      </c>
      <c r="G67">
        <v>76.025989999999993</v>
      </c>
      <c r="I67" t="s">
        <v>25</v>
      </c>
      <c r="J67" t="s">
        <v>25</v>
      </c>
      <c r="K67" t="s">
        <v>18</v>
      </c>
      <c r="L67" t="s">
        <v>2</v>
      </c>
      <c r="M67">
        <v>46.666668000000001</v>
      </c>
      <c r="N67">
        <v>87.356759999999994</v>
      </c>
      <c r="O67" s="23"/>
      <c r="P67" t="s">
        <v>25</v>
      </c>
      <c r="Q67" t="s">
        <v>25</v>
      </c>
      <c r="R67" t="s">
        <v>18</v>
      </c>
      <c r="S67" t="s">
        <v>2</v>
      </c>
      <c r="T67">
        <v>20</v>
      </c>
      <c r="U67">
        <v>67.885080000000002</v>
      </c>
      <c r="W67" t="s">
        <v>25</v>
      </c>
      <c r="X67" t="s">
        <v>25</v>
      </c>
      <c r="Y67" t="s">
        <v>18</v>
      </c>
      <c r="Z67" t="s">
        <v>2</v>
      </c>
      <c r="AA67">
        <v>46.666668000000001</v>
      </c>
      <c r="AB67">
        <v>87.356759999999994</v>
      </c>
    </row>
    <row r="68" spans="2:28" x14ac:dyDescent="0.45">
      <c r="B68" t="s">
        <v>25</v>
      </c>
      <c r="C68" t="s">
        <v>25</v>
      </c>
      <c r="D68" t="s">
        <v>18</v>
      </c>
      <c r="E68" t="s">
        <v>5</v>
      </c>
      <c r="F68">
        <v>22</v>
      </c>
      <c r="G68">
        <v>84.57159</v>
      </c>
      <c r="I68" t="s">
        <v>25</v>
      </c>
      <c r="J68" t="s">
        <v>25</v>
      </c>
      <c r="K68" t="s">
        <v>18</v>
      </c>
      <c r="L68" t="s">
        <v>5</v>
      </c>
      <c r="M68">
        <v>21.5</v>
      </c>
      <c r="N68">
        <v>77.243219999999994</v>
      </c>
      <c r="O68" s="23"/>
      <c r="P68" t="s">
        <v>25</v>
      </c>
      <c r="Q68" t="s">
        <v>25</v>
      </c>
      <c r="R68" t="s">
        <v>18</v>
      </c>
      <c r="S68" t="s">
        <v>5</v>
      </c>
      <c r="T68">
        <v>9.5</v>
      </c>
      <c r="U68">
        <v>56.820540000000001</v>
      </c>
      <c r="W68" t="s">
        <v>25</v>
      </c>
      <c r="X68" t="s">
        <v>25</v>
      </c>
      <c r="Y68" t="s">
        <v>18</v>
      </c>
      <c r="Z68" t="s">
        <v>5</v>
      </c>
      <c r="AA68">
        <v>21.5</v>
      </c>
      <c r="AB68">
        <v>77.243219999999994</v>
      </c>
    </row>
    <row r="69" spans="2:28" x14ac:dyDescent="0.45">
      <c r="B69" t="s">
        <v>25</v>
      </c>
      <c r="C69" t="s">
        <v>25</v>
      </c>
      <c r="D69" t="s">
        <v>18</v>
      </c>
      <c r="E69" t="s">
        <v>8</v>
      </c>
      <c r="F69">
        <v>15.000000999999999</v>
      </c>
      <c r="G69">
        <v>64.859566000000001</v>
      </c>
      <c r="I69" t="s">
        <v>25</v>
      </c>
      <c r="J69" t="s">
        <v>25</v>
      </c>
      <c r="K69" t="s">
        <v>18</v>
      </c>
      <c r="L69" t="s">
        <v>8</v>
      </c>
      <c r="M69">
        <v>13</v>
      </c>
      <c r="N69">
        <v>85.877399999999994</v>
      </c>
      <c r="O69" s="23"/>
      <c r="P69" t="s">
        <v>25</v>
      </c>
      <c r="Q69" t="s">
        <v>25</v>
      </c>
      <c r="R69" t="s">
        <v>18</v>
      </c>
      <c r="S69" t="s">
        <v>8</v>
      </c>
      <c r="T69">
        <v>0</v>
      </c>
      <c r="U69">
        <v>93.199449999999999</v>
      </c>
      <c r="W69" t="s">
        <v>25</v>
      </c>
      <c r="X69" t="s">
        <v>25</v>
      </c>
      <c r="Y69" t="s">
        <v>18</v>
      </c>
      <c r="Z69" t="s">
        <v>8</v>
      </c>
      <c r="AA69">
        <v>13</v>
      </c>
      <c r="AB69">
        <v>85.877399999999994</v>
      </c>
    </row>
    <row r="70" spans="2:28" x14ac:dyDescent="0.45">
      <c r="B70" t="s">
        <v>25</v>
      </c>
      <c r="C70" t="s">
        <v>0</v>
      </c>
      <c r="D70" t="s">
        <v>1</v>
      </c>
      <c r="E70" t="s">
        <v>2</v>
      </c>
      <c r="F70">
        <v>80.066444000000004</v>
      </c>
      <c r="G70">
        <v>95.657859999999999</v>
      </c>
      <c r="I70" t="s">
        <v>0</v>
      </c>
      <c r="J70" t="s">
        <v>25</v>
      </c>
      <c r="K70" t="s">
        <v>1</v>
      </c>
      <c r="L70" t="s">
        <v>2</v>
      </c>
      <c r="M70">
        <v>100</v>
      </c>
      <c r="N70">
        <v>98.533330000000007</v>
      </c>
      <c r="O70" s="23"/>
      <c r="P70" t="s">
        <v>25</v>
      </c>
      <c r="Q70" t="s">
        <v>0</v>
      </c>
      <c r="R70" t="s">
        <v>1</v>
      </c>
      <c r="S70" t="s">
        <v>2</v>
      </c>
      <c r="T70">
        <v>75.083060000000003</v>
      </c>
      <c r="U70">
        <v>90.8</v>
      </c>
      <c r="W70" t="s">
        <v>0</v>
      </c>
      <c r="X70" t="s">
        <v>25</v>
      </c>
      <c r="Y70" t="s">
        <v>1</v>
      </c>
      <c r="Z70" t="s">
        <v>2</v>
      </c>
      <c r="AA70">
        <v>100</v>
      </c>
      <c r="AB70">
        <v>98.533330000000007</v>
      </c>
    </row>
    <row r="71" spans="2:28" x14ac:dyDescent="0.45">
      <c r="B71" t="s">
        <v>25</v>
      </c>
      <c r="C71" t="s">
        <v>0</v>
      </c>
      <c r="D71" t="s">
        <v>1</v>
      </c>
      <c r="E71" t="s">
        <v>5</v>
      </c>
      <c r="F71">
        <v>60.396037999999997</v>
      </c>
      <c r="G71">
        <v>92.4</v>
      </c>
      <c r="I71" t="s">
        <v>0</v>
      </c>
      <c r="J71" t="s">
        <v>25</v>
      </c>
      <c r="K71" t="s">
        <v>1</v>
      </c>
      <c r="L71" t="s">
        <v>5</v>
      </c>
      <c r="M71">
        <v>81.188119999999998</v>
      </c>
      <c r="N71">
        <v>92.110695000000007</v>
      </c>
      <c r="O71" s="23"/>
      <c r="P71" t="s">
        <v>25</v>
      </c>
      <c r="Q71" t="s">
        <v>0</v>
      </c>
      <c r="R71" t="s">
        <v>1</v>
      </c>
      <c r="S71" t="s">
        <v>5</v>
      </c>
      <c r="T71">
        <v>100</v>
      </c>
      <c r="U71">
        <v>97.864149999999995</v>
      </c>
      <c r="W71" t="s">
        <v>0</v>
      </c>
      <c r="X71" t="s">
        <v>25</v>
      </c>
      <c r="Y71" t="s">
        <v>1</v>
      </c>
      <c r="Z71" t="s">
        <v>5</v>
      </c>
      <c r="AA71">
        <v>81.188119999999998</v>
      </c>
      <c r="AB71">
        <v>92.110695000000007</v>
      </c>
    </row>
    <row r="72" spans="2:28" x14ac:dyDescent="0.45">
      <c r="B72" t="s">
        <v>25</v>
      </c>
      <c r="C72" t="s">
        <v>0</v>
      </c>
      <c r="D72" t="s">
        <v>1</v>
      </c>
      <c r="E72" t="s">
        <v>8</v>
      </c>
      <c r="F72">
        <v>81.188119999999998</v>
      </c>
      <c r="G72">
        <v>96.161010000000005</v>
      </c>
      <c r="I72" t="s">
        <v>0</v>
      </c>
      <c r="J72" t="s">
        <v>25</v>
      </c>
      <c r="K72" t="s">
        <v>1</v>
      </c>
      <c r="L72" t="s">
        <v>8</v>
      </c>
      <c r="M72">
        <v>100</v>
      </c>
      <c r="N72">
        <v>97.866669999999999</v>
      </c>
      <c r="O72" s="23"/>
      <c r="P72" t="s">
        <v>25</v>
      </c>
      <c r="Q72" t="s">
        <v>0</v>
      </c>
      <c r="R72" t="s">
        <v>1</v>
      </c>
      <c r="S72" t="s">
        <v>8</v>
      </c>
      <c r="T72">
        <v>32.673267000000003</v>
      </c>
      <c r="U72">
        <v>94.329560000000001</v>
      </c>
      <c r="W72" t="s">
        <v>0</v>
      </c>
      <c r="X72" t="s">
        <v>25</v>
      </c>
      <c r="Y72" t="s">
        <v>1</v>
      </c>
      <c r="Z72" t="s">
        <v>8</v>
      </c>
      <c r="AA72">
        <v>100</v>
      </c>
      <c r="AB72">
        <v>97.866669999999999</v>
      </c>
    </row>
    <row r="73" spans="2:28" x14ac:dyDescent="0.45">
      <c r="B73" t="s">
        <v>25</v>
      </c>
      <c r="C73" t="s">
        <v>0</v>
      </c>
      <c r="D73" t="s">
        <v>11</v>
      </c>
      <c r="E73" t="s">
        <v>2</v>
      </c>
      <c r="F73">
        <v>57.333331999999999</v>
      </c>
      <c r="G73">
        <v>89.524230000000003</v>
      </c>
      <c r="I73" t="s">
        <v>0</v>
      </c>
      <c r="J73" t="s">
        <v>25</v>
      </c>
      <c r="K73" t="s">
        <v>11</v>
      </c>
      <c r="L73" t="s">
        <v>2</v>
      </c>
      <c r="M73">
        <v>58</v>
      </c>
      <c r="N73">
        <v>92.332419999999999</v>
      </c>
      <c r="O73" s="23"/>
      <c r="P73" t="s">
        <v>25</v>
      </c>
      <c r="Q73" t="s">
        <v>0</v>
      </c>
      <c r="R73" t="s">
        <v>11</v>
      </c>
      <c r="S73" t="s">
        <v>2</v>
      </c>
      <c r="T73">
        <v>53.333336000000003</v>
      </c>
      <c r="U73">
        <v>93.389679999999998</v>
      </c>
      <c r="W73" t="s">
        <v>0</v>
      </c>
      <c r="X73" t="s">
        <v>25</v>
      </c>
      <c r="Y73" t="s">
        <v>11</v>
      </c>
      <c r="Z73" t="s">
        <v>2</v>
      </c>
      <c r="AA73">
        <v>58</v>
      </c>
      <c r="AB73">
        <v>92.332419999999999</v>
      </c>
    </row>
    <row r="74" spans="2:28" x14ac:dyDescent="0.45">
      <c r="B74" t="s">
        <v>25</v>
      </c>
      <c r="C74" t="s">
        <v>0</v>
      </c>
      <c r="D74" t="s">
        <v>11</v>
      </c>
      <c r="E74" t="s">
        <v>5</v>
      </c>
      <c r="F74">
        <v>51</v>
      </c>
      <c r="G74">
        <v>88.719279999999998</v>
      </c>
      <c r="I74" t="s">
        <v>0</v>
      </c>
      <c r="J74" t="s">
        <v>25</v>
      </c>
      <c r="K74" t="s">
        <v>11</v>
      </c>
      <c r="L74" t="s">
        <v>5</v>
      </c>
      <c r="M74">
        <v>39</v>
      </c>
      <c r="N74">
        <v>96.004776000000007</v>
      </c>
      <c r="O74" s="23"/>
      <c r="P74" t="s">
        <v>25</v>
      </c>
      <c r="Q74" t="s">
        <v>0</v>
      </c>
      <c r="R74" t="s">
        <v>11</v>
      </c>
      <c r="S74" t="s">
        <v>5</v>
      </c>
      <c r="T74">
        <v>57</v>
      </c>
      <c r="U74">
        <v>88.3947</v>
      </c>
      <c r="W74" t="s">
        <v>0</v>
      </c>
      <c r="X74" t="s">
        <v>25</v>
      </c>
      <c r="Y74" t="s">
        <v>11</v>
      </c>
      <c r="Z74" t="s">
        <v>5</v>
      </c>
      <c r="AA74">
        <v>39</v>
      </c>
      <c r="AB74">
        <v>96.004776000000007</v>
      </c>
    </row>
    <row r="75" spans="2:28" x14ac:dyDescent="0.45">
      <c r="B75" t="s">
        <v>25</v>
      </c>
      <c r="C75" t="s">
        <v>0</v>
      </c>
      <c r="D75" t="s">
        <v>11</v>
      </c>
      <c r="E75" t="s">
        <v>8</v>
      </c>
      <c r="F75">
        <v>44</v>
      </c>
      <c r="G75">
        <v>85.354420000000005</v>
      </c>
      <c r="I75" t="s">
        <v>0</v>
      </c>
      <c r="J75" t="s">
        <v>25</v>
      </c>
      <c r="K75" t="s">
        <v>11</v>
      </c>
      <c r="L75" t="s">
        <v>8</v>
      </c>
      <c r="M75">
        <v>67</v>
      </c>
      <c r="N75">
        <v>92.918499999999995</v>
      </c>
      <c r="O75" s="23"/>
      <c r="P75" t="s">
        <v>25</v>
      </c>
      <c r="Q75" t="s">
        <v>0</v>
      </c>
      <c r="R75" t="s">
        <v>11</v>
      </c>
      <c r="S75" t="s">
        <v>8</v>
      </c>
      <c r="T75">
        <v>71</v>
      </c>
      <c r="U75">
        <v>91.304019999999994</v>
      </c>
      <c r="W75" t="s">
        <v>0</v>
      </c>
      <c r="X75" t="s">
        <v>25</v>
      </c>
      <c r="Y75" t="s">
        <v>11</v>
      </c>
      <c r="Z75" t="s">
        <v>8</v>
      </c>
      <c r="AA75">
        <v>67</v>
      </c>
      <c r="AB75">
        <v>92.918499999999995</v>
      </c>
    </row>
    <row r="76" spans="2:28" x14ac:dyDescent="0.45">
      <c r="B76" t="s">
        <v>25</v>
      </c>
      <c r="C76" t="s">
        <v>0</v>
      </c>
      <c r="D76" t="s">
        <v>18</v>
      </c>
      <c r="E76" t="s">
        <v>2</v>
      </c>
      <c r="F76">
        <v>49</v>
      </c>
      <c r="G76">
        <v>87.840209999999999</v>
      </c>
      <c r="I76" t="s">
        <v>0</v>
      </c>
      <c r="J76" t="s">
        <v>25</v>
      </c>
      <c r="K76" t="s">
        <v>18</v>
      </c>
      <c r="L76" t="s">
        <v>2</v>
      </c>
      <c r="M76">
        <v>46</v>
      </c>
      <c r="N76">
        <v>89.85812</v>
      </c>
      <c r="O76" s="23"/>
      <c r="P76" t="s">
        <v>25</v>
      </c>
      <c r="Q76" t="s">
        <v>0</v>
      </c>
      <c r="R76" t="s">
        <v>18</v>
      </c>
      <c r="S76" t="s">
        <v>2</v>
      </c>
      <c r="T76">
        <v>52.333331999999999</v>
      </c>
      <c r="U76">
        <v>90.734084999999993</v>
      </c>
      <c r="W76" t="s">
        <v>0</v>
      </c>
      <c r="X76" t="s">
        <v>25</v>
      </c>
      <c r="Y76" t="s">
        <v>18</v>
      </c>
      <c r="Z76" t="s">
        <v>2</v>
      </c>
      <c r="AA76">
        <v>46</v>
      </c>
      <c r="AB76">
        <v>89.85812</v>
      </c>
    </row>
    <row r="77" spans="2:28" x14ac:dyDescent="0.45">
      <c r="B77" t="s">
        <v>25</v>
      </c>
      <c r="C77" t="s">
        <v>0</v>
      </c>
      <c r="D77" t="s">
        <v>18</v>
      </c>
      <c r="E77" t="s">
        <v>5</v>
      </c>
      <c r="F77">
        <v>16.5</v>
      </c>
      <c r="G77">
        <v>54.048000000000002</v>
      </c>
      <c r="I77" t="s">
        <v>0</v>
      </c>
      <c r="J77" t="s">
        <v>25</v>
      </c>
      <c r="K77" t="s">
        <v>18</v>
      </c>
      <c r="L77" t="s">
        <v>5</v>
      </c>
      <c r="M77">
        <v>46</v>
      </c>
      <c r="N77">
        <v>88.825270000000003</v>
      </c>
      <c r="O77" s="23"/>
      <c r="P77" t="s">
        <v>25</v>
      </c>
      <c r="Q77" t="s">
        <v>0</v>
      </c>
      <c r="R77" t="s">
        <v>18</v>
      </c>
      <c r="S77" t="s">
        <v>5</v>
      </c>
      <c r="T77">
        <v>19</v>
      </c>
      <c r="U77">
        <v>78.460400000000007</v>
      </c>
      <c r="W77" t="s">
        <v>0</v>
      </c>
      <c r="X77" t="s">
        <v>25</v>
      </c>
      <c r="Y77" t="s">
        <v>18</v>
      </c>
      <c r="Z77" t="s">
        <v>5</v>
      </c>
      <c r="AA77">
        <v>46</v>
      </c>
      <c r="AB77">
        <v>88.825270000000003</v>
      </c>
    </row>
    <row r="78" spans="2:28" x14ac:dyDescent="0.45">
      <c r="B78" t="s">
        <v>25</v>
      </c>
      <c r="C78" t="s">
        <v>0</v>
      </c>
      <c r="D78" t="s">
        <v>18</v>
      </c>
      <c r="E78" t="s">
        <v>8</v>
      </c>
      <c r="F78">
        <v>16</v>
      </c>
      <c r="G78">
        <v>87.440359999999998</v>
      </c>
      <c r="I78" t="s">
        <v>0</v>
      </c>
      <c r="J78" t="s">
        <v>25</v>
      </c>
      <c r="K78" t="s">
        <v>18</v>
      </c>
      <c r="L78" t="s">
        <v>8</v>
      </c>
      <c r="M78">
        <v>26</v>
      </c>
      <c r="N78">
        <v>80.973145000000002</v>
      </c>
      <c r="O78" s="23"/>
      <c r="P78" t="s">
        <v>25</v>
      </c>
      <c r="Q78" t="s">
        <v>0</v>
      </c>
      <c r="R78" t="s">
        <v>18</v>
      </c>
      <c r="S78" t="s">
        <v>8</v>
      </c>
      <c r="T78">
        <v>19.5</v>
      </c>
      <c r="U78">
        <v>60.903584000000002</v>
      </c>
      <c r="W78" t="s">
        <v>0</v>
      </c>
      <c r="X78" t="s">
        <v>25</v>
      </c>
      <c r="Y78" t="s">
        <v>18</v>
      </c>
      <c r="Z78" t="s">
        <v>8</v>
      </c>
      <c r="AA78">
        <v>26</v>
      </c>
      <c r="AB78">
        <v>80.973145000000002</v>
      </c>
    </row>
    <row r="79" spans="2:28" x14ac:dyDescent="0.45">
      <c r="F79">
        <f>AVERAGE(Gabriele[Column5])</f>
        <v>50.899646055555564</v>
      </c>
      <c r="G79">
        <f>AVERAGE(Gabriele[Column7])</f>
        <v>86.080575361111102</v>
      </c>
      <c r="M79">
        <f>AVERAGE(Haytham[Column5])</f>
        <v>54.806967138888893</v>
      </c>
      <c r="N79">
        <f>AVERAGE(Haytham[Column7])</f>
        <v>89.446715833333315</v>
      </c>
      <c r="O79" s="23"/>
      <c r="T79">
        <f>AVERAGE(Jared[Column5])</f>
        <v>48.250283833333327</v>
      </c>
      <c r="U79">
        <f>AVERAGE(Jared[Column7])</f>
        <v>85.575324222222235</v>
      </c>
      <c r="AA79">
        <f>AVERAGE(Jonas[Column5])</f>
        <v>54.806967138888893</v>
      </c>
      <c r="AB79">
        <f>AVERAGE(Jonas[Column7])</f>
        <v>89.446715833333315</v>
      </c>
    </row>
    <row r="80" spans="2:28" x14ac:dyDescent="0.45">
      <c r="B80" t="s">
        <v>689</v>
      </c>
      <c r="I80" t="s">
        <v>690</v>
      </c>
      <c r="O80" s="23"/>
      <c r="P80" t="s">
        <v>691</v>
      </c>
      <c r="W80" t="s">
        <v>692</v>
      </c>
    </row>
    <row r="81" spans="2:28" x14ac:dyDescent="0.45">
      <c r="B81" t="s">
        <v>673</v>
      </c>
      <c r="C81" t="s">
        <v>674</v>
      </c>
      <c r="D81" t="s">
        <v>675</v>
      </c>
      <c r="E81" t="s">
        <v>676</v>
      </c>
      <c r="F81" t="s">
        <v>677</v>
      </c>
      <c r="G81" t="s">
        <v>678</v>
      </c>
      <c r="I81" t="s">
        <v>673</v>
      </c>
      <c r="J81" t="s">
        <v>674</v>
      </c>
      <c r="K81" t="s">
        <v>675</v>
      </c>
      <c r="L81" t="s">
        <v>676</v>
      </c>
      <c r="M81" t="s">
        <v>677</v>
      </c>
      <c r="N81" t="s">
        <v>678</v>
      </c>
      <c r="O81" s="23"/>
      <c r="P81" t="s">
        <v>673</v>
      </c>
      <c r="Q81" t="s">
        <v>674</v>
      </c>
      <c r="R81" t="s">
        <v>675</v>
      </c>
      <c r="S81" t="s">
        <v>676</v>
      </c>
      <c r="T81" t="s">
        <v>677</v>
      </c>
      <c r="U81" t="s">
        <v>678</v>
      </c>
      <c r="W81" t="s">
        <v>673</v>
      </c>
      <c r="X81" t="s">
        <v>674</v>
      </c>
      <c r="Y81" t="s">
        <v>675</v>
      </c>
      <c r="Z81" t="s">
        <v>676</v>
      </c>
      <c r="AA81" t="s">
        <v>677</v>
      </c>
      <c r="AB81" t="s">
        <v>678</v>
      </c>
    </row>
    <row r="82" spans="2:28" x14ac:dyDescent="0.45">
      <c r="B82" t="s">
        <v>0</v>
      </c>
      <c r="C82" t="s">
        <v>0</v>
      </c>
      <c r="D82" t="s">
        <v>1</v>
      </c>
      <c r="E82" t="s">
        <v>2</v>
      </c>
      <c r="F82">
        <v>35.880398</v>
      </c>
      <c r="G82">
        <v>94.4</v>
      </c>
      <c r="I82" t="s">
        <v>0</v>
      </c>
      <c r="J82" t="s">
        <v>0</v>
      </c>
      <c r="K82" t="s">
        <v>1</v>
      </c>
      <c r="L82" t="s">
        <v>2</v>
      </c>
      <c r="M82">
        <v>39.202655999999998</v>
      </c>
      <c r="N82">
        <v>74.666663999999997</v>
      </c>
      <c r="O82" s="23"/>
      <c r="P82" t="s">
        <v>0</v>
      </c>
      <c r="Q82" t="s">
        <v>0</v>
      </c>
      <c r="R82" t="s">
        <v>1</v>
      </c>
      <c r="S82" t="s">
        <v>2</v>
      </c>
      <c r="T82">
        <v>31.229237000000001</v>
      </c>
      <c r="U82">
        <v>87.257859999999994</v>
      </c>
      <c r="W82" t="s">
        <v>0</v>
      </c>
      <c r="X82" t="s">
        <v>0</v>
      </c>
      <c r="Y82" t="s">
        <v>1</v>
      </c>
      <c r="Z82" t="s">
        <v>2</v>
      </c>
      <c r="AA82">
        <v>88.039869999999993</v>
      </c>
      <c r="AB82">
        <v>96.384900000000002</v>
      </c>
    </row>
    <row r="83" spans="2:28" x14ac:dyDescent="0.45">
      <c r="B83" t="s">
        <v>0</v>
      </c>
      <c r="C83" t="s">
        <v>0</v>
      </c>
      <c r="D83" t="s">
        <v>1</v>
      </c>
      <c r="E83" t="s">
        <v>5</v>
      </c>
      <c r="F83">
        <v>12.871287000000001</v>
      </c>
      <c r="G83">
        <v>92.774839999999998</v>
      </c>
      <c r="I83" t="s">
        <v>0</v>
      </c>
      <c r="J83" t="s">
        <v>0</v>
      </c>
      <c r="K83" t="s">
        <v>1</v>
      </c>
      <c r="L83" t="s">
        <v>5</v>
      </c>
      <c r="M83">
        <v>39.603962000000003</v>
      </c>
      <c r="N83">
        <v>87.066665999999998</v>
      </c>
      <c r="P83" t="s">
        <v>0</v>
      </c>
      <c r="Q83" t="s">
        <v>0</v>
      </c>
      <c r="R83" t="s">
        <v>1</v>
      </c>
      <c r="S83" t="s">
        <v>5</v>
      </c>
      <c r="T83">
        <v>68.316826000000006</v>
      </c>
      <c r="U83">
        <v>91.866669999999999</v>
      </c>
      <c r="W83" t="s">
        <v>0</v>
      </c>
      <c r="X83" t="s">
        <v>0</v>
      </c>
      <c r="Y83" t="s">
        <v>1</v>
      </c>
      <c r="Z83" t="s">
        <v>5</v>
      </c>
      <c r="AA83">
        <v>98.019806000000003</v>
      </c>
      <c r="AB83">
        <v>97.174850000000006</v>
      </c>
    </row>
    <row r="84" spans="2:28" x14ac:dyDescent="0.45">
      <c r="B84" t="s">
        <v>0</v>
      </c>
      <c r="C84" t="s">
        <v>0</v>
      </c>
      <c r="D84" t="s">
        <v>1</v>
      </c>
      <c r="E84" t="s">
        <v>8</v>
      </c>
      <c r="F84">
        <v>23.762377000000001</v>
      </c>
      <c r="G84">
        <v>85.2</v>
      </c>
      <c r="I84" t="s">
        <v>0</v>
      </c>
      <c r="J84" t="s">
        <v>0</v>
      </c>
      <c r="K84" t="s">
        <v>1</v>
      </c>
      <c r="L84" t="s">
        <v>8</v>
      </c>
      <c r="M84">
        <v>6.9306929999999998</v>
      </c>
      <c r="N84">
        <v>90.8</v>
      </c>
      <c r="P84" t="s">
        <v>0</v>
      </c>
      <c r="Q84" t="s">
        <v>0</v>
      </c>
      <c r="R84" t="s">
        <v>1</v>
      </c>
      <c r="S84" t="s">
        <v>8</v>
      </c>
      <c r="T84">
        <v>73.267330000000001</v>
      </c>
      <c r="U84">
        <v>95.582390000000004</v>
      </c>
      <c r="W84" t="s">
        <v>0</v>
      </c>
      <c r="X84" t="s">
        <v>0</v>
      </c>
      <c r="Y84" t="s">
        <v>1</v>
      </c>
      <c r="Z84" t="s">
        <v>8</v>
      </c>
      <c r="AA84">
        <v>68.316826000000006</v>
      </c>
      <c r="AB84">
        <v>93.466660000000005</v>
      </c>
    </row>
    <row r="85" spans="2:28" x14ac:dyDescent="0.45">
      <c r="B85" t="s">
        <v>0</v>
      </c>
      <c r="C85" t="s">
        <v>0</v>
      </c>
      <c r="D85" t="s">
        <v>11</v>
      </c>
      <c r="E85" t="s">
        <v>2</v>
      </c>
      <c r="F85">
        <v>0</v>
      </c>
      <c r="G85">
        <v>72.697500000000005</v>
      </c>
      <c r="I85" t="s">
        <v>0</v>
      </c>
      <c r="J85" t="s">
        <v>0</v>
      </c>
      <c r="K85" t="s">
        <v>11</v>
      </c>
      <c r="L85" t="s">
        <v>2</v>
      </c>
      <c r="M85">
        <v>17.333334000000001</v>
      </c>
      <c r="N85">
        <v>79.785030000000006</v>
      </c>
      <c r="P85" t="s">
        <v>0</v>
      </c>
      <c r="Q85" t="s">
        <v>0</v>
      </c>
      <c r="R85" t="s">
        <v>11</v>
      </c>
      <c r="S85" t="s">
        <v>2</v>
      </c>
      <c r="T85">
        <v>55</v>
      </c>
      <c r="U85">
        <v>90.215299999999999</v>
      </c>
      <c r="W85" t="s">
        <v>0</v>
      </c>
      <c r="X85" t="s">
        <v>0</v>
      </c>
      <c r="Y85" t="s">
        <v>11</v>
      </c>
      <c r="Z85" t="s">
        <v>2</v>
      </c>
      <c r="AA85">
        <v>30.333334000000001</v>
      </c>
      <c r="AB85">
        <v>83.598259999999996</v>
      </c>
    </row>
    <row r="86" spans="2:28" x14ac:dyDescent="0.45">
      <c r="B86" t="s">
        <v>0</v>
      </c>
      <c r="C86" t="s">
        <v>0</v>
      </c>
      <c r="D86" t="s">
        <v>11</v>
      </c>
      <c r="E86" t="s">
        <v>5</v>
      </c>
      <c r="F86">
        <v>27.000001999999999</v>
      </c>
      <c r="G86">
        <v>82.207499999999996</v>
      </c>
      <c r="I86" t="s">
        <v>0</v>
      </c>
      <c r="J86" t="s">
        <v>0</v>
      </c>
      <c r="K86" t="s">
        <v>11</v>
      </c>
      <c r="L86" t="s">
        <v>5</v>
      </c>
      <c r="M86">
        <v>43</v>
      </c>
      <c r="N86">
        <v>87.19502</v>
      </c>
      <c r="P86" t="s">
        <v>0</v>
      </c>
      <c r="Q86" t="s">
        <v>0</v>
      </c>
      <c r="R86" t="s">
        <v>11</v>
      </c>
      <c r="S86" t="s">
        <v>5</v>
      </c>
      <c r="T86">
        <v>67</v>
      </c>
      <c r="U86">
        <v>92.818954000000005</v>
      </c>
      <c r="W86" t="s">
        <v>0</v>
      </c>
      <c r="X86" t="s">
        <v>0</v>
      </c>
      <c r="Y86" t="s">
        <v>11</v>
      </c>
      <c r="Z86" t="s">
        <v>5</v>
      </c>
      <c r="AA86">
        <v>31</v>
      </c>
      <c r="AB86">
        <v>85.043625000000006</v>
      </c>
    </row>
    <row r="87" spans="2:28" x14ac:dyDescent="0.45">
      <c r="B87" t="s">
        <v>0</v>
      </c>
      <c r="C87" t="s">
        <v>0</v>
      </c>
      <c r="D87" t="s">
        <v>11</v>
      </c>
      <c r="E87" t="s">
        <v>8</v>
      </c>
      <c r="F87">
        <v>39</v>
      </c>
      <c r="G87">
        <v>87.197074999999998</v>
      </c>
      <c r="I87" t="s">
        <v>0</v>
      </c>
      <c r="J87" t="s">
        <v>0</v>
      </c>
      <c r="K87" t="s">
        <v>11</v>
      </c>
      <c r="L87" t="s">
        <v>8</v>
      </c>
      <c r="M87">
        <v>41</v>
      </c>
      <c r="N87">
        <v>91.816270000000003</v>
      </c>
      <c r="P87" t="s">
        <v>0</v>
      </c>
      <c r="Q87" t="s">
        <v>0</v>
      </c>
      <c r="R87" t="s">
        <v>11</v>
      </c>
      <c r="S87" t="s">
        <v>8</v>
      </c>
      <c r="T87">
        <v>80</v>
      </c>
      <c r="U87">
        <v>95.047934999999995</v>
      </c>
      <c r="W87" t="s">
        <v>0</v>
      </c>
      <c r="X87" t="s">
        <v>0</v>
      </c>
      <c r="Y87" t="s">
        <v>11</v>
      </c>
      <c r="Z87" t="s">
        <v>8</v>
      </c>
      <c r="AA87">
        <v>34</v>
      </c>
      <c r="AB87">
        <v>66.959400000000002</v>
      </c>
    </row>
    <row r="88" spans="2:28" x14ac:dyDescent="0.45">
      <c r="B88" t="s">
        <v>0</v>
      </c>
      <c r="C88" t="s">
        <v>0</v>
      </c>
      <c r="D88" t="s">
        <v>18</v>
      </c>
      <c r="E88" t="s">
        <v>2</v>
      </c>
      <c r="F88">
        <v>55.666668000000001</v>
      </c>
      <c r="G88">
        <v>86.958730000000003</v>
      </c>
      <c r="I88" t="s">
        <v>0</v>
      </c>
      <c r="J88" t="s">
        <v>0</v>
      </c>
      <c r="K88" t="s">
        <v>18</v>
      </c>
      <c r="L88" t="s">
        <v>2</v>
      </c>
      <c r="M88">
        <v>67.333336000000003</v>
      </c>
      <c r="N88">
        <v>96.657409999999999</v>
      </c>
      <c r="P88" t="s">
        <v>0</v>
      </c>
      <c r="Q88" t="s">
        <v>0</v>
      </c>
      <c r="R88" t="s">
        <v>18</v>
      </c>
      <c r="S88" t="s">
        <v>2</v>
      </c>
      <c r="T88">
        <v>85.666669999999996</v>
      </c>
      <c r="U88">
        <v>94.584590000000006</v>
      </c>
      <c r="W88" t="s">
        <v>0</v>
      </c>
      <c r="X88" t="s">
        <v>0</v>
      </c>
      <c r="Y88" t="s">
        <v>18</v>
      </c>
      <c r="Z88" t="s">
        <v>2</v>
      </c>
      <c r="AA88">
        <v>20.333334000000001</v>
      </c>
      <c r="AB88">
        <v>58.131588000000001</v>
      </c>
    </row>
    <row r="89" spans="2:28" x14ac:dyDescent="0.45">
      <c r="B89" t="s">
        <v>0</v>
      </c>
      <c r="C89" t="s">
        <v>0</v>
      </c>
      <c r="D89" t="s">
        <v>18</v>
      </c>
      <c r="E89" t="s">
        <v>5</v>
      </c>
      <c r="F89">
        <v>39.5</v>
      </c>
      <c r="G89">
        <v>87.560005000000004</v>
      </c>
      <c r="I89" t="s">
        <v>0</v>
      </c>
      <c r="J89" t="s">
        <v>0</v>
      </c>
      <c r="K89" t="s">
        <v>18</v>
      </c>
      <c r="L89" t="s">
        <v>5</v>
      </c>
      <c r="M89">
        <v>33</v>
      </c>
      <c r="N89">
        <v>79.334119999999999</v>
      </c>
      <c r="P89" t="s">
        <v>0</v>
      </c>
      <c r="Q89" t="s">
        <v>0</v>
      </c>
      <c r="R89" t="s">
        <v>18</v>
      </c>
      <c r="S89" t="s">
        <v>5</v>
      </c>
      <c r="T89">
        <v>44</v>
      </c>
      <c r="U89">
        <v>89.037093999999996</v>
      </c>
      <c r="W89" t="s">
        <v>0</v>
      </c>
      <c r="X89" t="s">
        <v>0</v>
      </c>
      <c r="Y89" t="s">
        <v>18</v>
      </c>
      <c r="Z89" t="s">
        <v>5</v>
      </c>
      <c r="AA89">
        <v>19</v>
      </c>
      <c r="AB89">
        <v>71.966865999999996</v>
      </c>
    </row>
    <row r="90" spans="2:28" x14ac:dyDescent="0.45">
      <c r="B90" t="s">
        <v>0</v>
      </c>
      <c r="C90" t="s">
        <v>0</v>
      </c>
      <c r="D90" t="s">
        <v>18</v>
      </c>
      <c r="E90" t="s">
        <v>8</v>
      </c>
      <c r="F90">
        <v>33</v>
      </c>
      <c r="G90">
        <v>78.27073</v>
      </c>
      <c r="I90" t="s">
        <v>0</v>
      </c>
      <c r="J90" t="s">
        <v>0</v>
      </c>
      <c r="K90" t="s">
        <v>18</v>
      </c>
      <c r="L90" t="s">
        <v>8</v>
      </c>
      <c r="M90">
        <v>14.5</v>
      </c>
      <c r="N90">
        <v>71.328230000000005</v>
      </c>
      <c r="P90" t="s">
        <v>0</v>
      </c>
      <c r="Q90" t="s">
        <v>0</v>
      </c>
      <c r="R90" t="s">
        <v>18</v>
      </c>
      <c r="S90" t="s">
        <v>8</v>
      </c>
      <c r="T90">
        <v>18.5</v>
      </c>
      <c r="U90">
        <v>89.428460000000001</v>
      </c>
      <c r="W90" t="s">
        <v>0</v>
      </c>
      <c r="X90" t="s">
        <v>0</v>
      </c>
      <c r="Y90" t="s">
        <v>18</v>
      </c>
      <c r="Z90" t="s">
        <v>8</v>
      </c>
      <c r="AA90">
        <v>23</v>
      </c>
      <c r="AB90">
        <v>71.085250000000002</v>
      </c>
    </row>
    <row r="91" spans="2:28" x14ac:dyDescent="0.45">
      <c r="B91" t="s">
        <v>25</v>
      </c>
      <c r="C91" t="s">
        <v>25</v>
      </c>
      <c r="D91" t="s">
        <v>1</v>
      </c>
      <c r="E91" t="s">
        <v>2</v>
      </c>
      <c r="F91">
        <v>27.906979</v>
      </c>
      <c r="G91">
        <v>85.47672</v>
      </c>
      <c r="I91" t="s">
        <v>25</v>
      </c>
      <c r="J91" t="s">
        <v>0</v>
      </c>
      <c r="K91" t="s">
        <v>1</v>
      </c>
      <c r="L91" t="s">
        <v>2</v>
      </c>
      <c r="M91">
        <v>0</v>
      </c>
      <c r="N91">
        <v>85.979870000000005</v>
      </c>
      <c r="P91" t="s">
        <v>25</v>
      </c>
      <c r="Q91" t="s">
        <v>25</v>
      </c>
      <c r="R91" t="s">
        <v>1</v>
      </c>
      <c r="S91" t="s">
        <v>2</v>
      </c>
      <c r="T91">
        <v>99.335549999999998</v>
      </c>
      <c r="U91">
        <v>96.734589999999997</v>
      </c>
      <c r="W91" t="s">
        <v>25</v>
      </c>
      <c r="X91" t="s">
        <v>25</v>
      </c>
      <c r="Y91" t="s">
        <v>1</v>
      </c>
      <c r="Z91" t="s">
        <v>2</v>
      </c>
      <c r="AA91">
        <v>100</v>
      </c>
      <c r="AB91">
        <v>97.466669999999993</v>
      </c>
    </row>
    <row r="92" spans="2:28" x14ac:dyDescent="0.45">
      <c r="B92" t="s">
        <v>25</v>
      </c>
      <c r="C92" t="s">
        <v>25</v>
      </c>
      <c r="D92" t="s">
        <v>1</v>
      </c>
      <c r="E92" t="s">
        <v>5</v>
      </c>
      <c r="F92">
        <v>59.405940000000001</v>
      </c>
      <c r="G92">
        <v>91.028930000000003</v>
      </c>
      <c r="I92" t="s">
        <v>25</v>
      </c>
      <c r="J92" t="s">
        <v>0</v>
      </c>
      <c r="K92" t="s">
        <v>1</v>
      </c>
      <c r="L92" t="s">
        <v>5</v>
      </c>
      <c r="M92">
        <v>100</v>
      </c>
      <c r="N92">
        <v>96.533330000000007</v>
      </c>
      <c r="P92" t="s">
        <v>25</v>
      </c>
      <c r="Q92" t="s">
        <v>25</v>
      </c>
      <c r="R92" t="s">
        <v>1</v>
      </c>
      <c r="S92" t="s">
        <v>5</v>
      </c>
      <c r="T92">
        <v>62.376235999999999</v>
      </c>
      <c r="U92">
        <v>93.197479999999999</v>
      </c>
      <c r="W92" t="s">
        <v>25</v>
      </c>
      <c r="X92" t="s">
        <v>25</v>
      </c>
      <c r="Y92" t="s">
        <v>1</v>
      </c>
      <c r="Z92" t="s">
        <v>5</v>
      </c>
      <c r="AA92">
        <v>68.316826000000006</v>
      </c>
      <c r="AB92">
        <v>94.666663999999997</v>
      </c>
    </row>
    <row r="93" spans="2:28" x14ac:dyDescent="0.45">
      <c r="B93" t="s">
        <v>25</v>
      </c>
      <c r="C93" t="s">
        <v>25</v>
      </c>
      <c r="D93" t="s">
        <v>1</v>
      </c>
      <c r="E93" t="s">
        <v>8</v>
      </c>
      <c r="F93">
        <v>33.663364000000001</v>
      </c>
      <c r="G93">
        <v>89.066665999999998</v>
      </c>
      <c r="I93" t="s">
        <v>25</v>
      </c>
      <c r="J93" t="s">
        <v>0</v>
      </c>
      <c r="K93" t="s">
        <v>1</v>
      </c>
      <c r="L93" t="s">
        <v>8</v>
      </c>
      <c r="M93">
        <v>97.029700000000005</v>
      </c>
      <c r="N93">
        <v>95.733329999999995</v>
      </c>
      <c r="P93" t="s">
        <v>25</v>
      </c>
      <c r="Q93" t="s">
        <v>25</v>
      </c>
      <c r="R93" t="s">
        <v>1</v>
      </c>
      <c r="S93" t="s">
        <v>8</v>
      </c>
      <c r="T93">
        <v>94.05941</v>
      </c>
      <c r="U93">
        <v>96.729560000000006</v>
      </c>
      <c r="W93" t="s">
        <v>25</v>
      </c>
      <c r="X93" t="s">
        <v>25</v>
      </c>
      <c r="Y93" t="s">
        <v>1</v>
      </c>
      <c r="Z93" t="s">
        <v>8</v>
      </c>
      <c r="AA93">
        <v>40.594059999999999</v>
      </c>
      <c r="AB93">
        <v>44.060369999999999</v>
      </c>
    </row>
    <row r="94" spans="2:28" x14ac:dyDescent="0.45">
      <c r="B94" t="s">
        <v>25</v>
      </c>
      <c r="C94" t="s">
        <v>25</v>
      </c>
      <c r="D94" t="s">
        <v>11</v>
      </c>
      <c r="E94" t="s">
        <v>2</v>
      </c>
      <c r="F94">
        <v>54.333336000000003</v>
      </c>
      <c r="G94">
        <v>89.811583999999996</v>
      </c>
      <c r="I94" t="s">
        <v>25</v>
      </c>
      <c r="J94" t="s">
        <v>0</v>
      </c>
      <c r="K94" t="s">
        <v>11</v>
      </c>
      <c r="L94" t="s">
        <v>2</v>
      </c>
      <c r="M94">
        <v>89.666663999999997</v>
      </c>
      <c r="N94">
        <v>95.047799999999995</v>
      </c>
      <c r="P94" t="s">
        <v>25</v>
      </c>
      <c r="Q94" t="s">
        <v>25</v>
      </c>
      <c r="R94" t="s">
        <v>11</v>
      </c>
      <c r="S94" t="s">
        <v>2</v>
      </c>
      <c r="T94">
        <v>36</v>
      </c>
      <c r="U94">
        <v>90.217285000000004</v>
      </c>
      <c r="W94" t="s">
        <v>25</v>
      </c>
      <c r="X94" t="s">
        <v>25</v>
      </c>
      <c r="Y94" t="s">
        <v>11</v>
      </c>
      <c r="Z94" t="s">
        <v>2</v>
      </c>
      <c r="AA94">
        <v>81</v>
      </c>
      <c r="AB94">
        <v>95.343109999999996</v>
      </c>
    </row>
    <row r="95" spans="2:28" x14ac:dyDescent="0.45">
      <c r="B95" t="s">
        <v>25</v>
      </c>
      <c r="C95" t="s">
        <v>25</v>
      </c>
      <c r="D95" t="s">
        <v>11</v>
      </c>
      <c r="E95" t="s">
        <v>5</v>
      </c>
      <c r="F95">
        <v>46</v>
      </c>
      <c r="G95">
        <v>88.231279999999998</v>
      </c>
      <c r="I95" t="s">
        <v>25</v>
      </c>
      <c r="J95" t="s">
        <v>0</v>
      </c>
      <c r="K95" t="s">
        <v>11</v>
      </c>
      <c r="L95" t="s">
        <v>5</v>
      </c>
      <c r="M95">
        <v>56</v>
      </c>
      <c r="N95">
        <v>91.364170000000001</v>
      </c>
      <c r="P95" t="s">
        <v>25</v>
      </c>
      <c r="Q95" t="s">
        <v>25</v>
      </c>
      <c r="R95" t="s">
        <v>11</v>
      </c>
      <c r="S95" t="s">
        <v>5</v>
      </c>
      <c r="T95">
        <v>43</v>
      </c>
      <c r="U95">
        <v>92.135086000000001</v>
      </c>
      <c r="W95" t="s">
        <v>25</v>
      </c>
      <c r="X95" t="s">
        <v>25</v>
      </c>
      <c r="Y95" t="s">
        <v>11</v>
      </c>
      <c r="Z95" t="s">
        <v>5</v>
      </c>
      <c r="AA95">
        <v>33</v>
      </c>
      <c r="AB95">
        <v>86.839380000000006</v>
      </c>
    </row>
    <row r="96" spans="2:28" x14ac:dyDescent="0.45">
      <c r="B96" t="s">
        <v>25</v>
      </c>
      <c r="C96" t="s">
        <v>25</v>
      </c>
      <c r="D96" t="s">
        <v>11</v>
      </c>
      <c r="E96" t="s">
        <v>8</v>
      </c>
      <c r="F96">
        <v>45</v>
      </c>
      <c r="G96">
        <v>84.750699999999995</v>
      </c>
      <c r="I96" t="s">
        <v>25</v>
      </c>
      <c r="J96" t="s">
        <v>0</v>
      </c>
      <c r="K96" t="s">
        <v>11</v>
      </c>
      <c r="L96" t="s">
        <v>8</v>
      </c>
      <c r="M96">
        <v>55</v>
      </c>
      <c r="N96">
        <v>87.207015999999996</v>
      </c>
      <c r="P96" t="s">
        <v>25</v>
      </c>
      <c r="Q96" t="s">
        <v>25</v>
      </c>
      <c r="R96" t="s">
        <v>11</v>
      </c>
      <c r="S96" t="s">
        <v>8</v>
      </c>
      <c r="T96">
        <v>52.999996000000003</v>
      </c>
      <c r="U96">
        <v>90.285079999999994</v>
      </c>
      <c r="W96" t="s">
        <v>25</v>
      </c>
      <c r="X96" t="s">
        <v>25</v>
      </c>
      <c r="Y96" t="s">
        <v>11</v>
      </c>
      <c r="Z96" t="s">
        <v>8</v>
      </c>
      <c r="AA96">
        <v>22</v>
      </c>
      <c r="AB96">
        <v>83.191569999999999</v>
      </c>
    </row>
    <row r="97" spans="2:28" x14ac:dyDescent="0.45">
      <c r="B97" t="s">
        <v>25</v>
      </c>
      <c r="C97" t="s">
        <v>25</v>
      </c>
      <c r="D97" t="s">
        <v>18</v>
      </c>
      <c r="E97" t="s">
        <v>2</v>
      </c>
      <c r="F97">
        <v>23.666665999999999</v>
      </c>
      <c r="G97">
        <v>74.42465</v>
      </c>
      <c r="I97" t="s">
        <v>25</v>
      </c>
      <c r="J97" t="s">
        <v>0</v>
      </c>
      <c r="K97" t="s">
        <v>18</v>
      </c>
      <c r="L97" t="s">
        <v>2</v>
      </c>
      <c r="M97">
        <v>42.666668000000001</v>
      </c>
      <c r="N97">
        <v>82.951930000000004</v>
      </c>
      <c r="P97" t="s">
        <v>25</v>
      </c>
      <c r="Q97" t="s">
        <v>25</v>
      </c>
      <c r="R97" t="s">
        <v>18</v>
      </c>
      <c r="S97" t="s">
        <v>2</v>
      </c>
      <c r="T97">
        <v>59.666668000000001</v>
      </c>
      <c r="U97">
        <v>91.756309999999999</v>
      </c>
      <c r="W97" t="s">
        <v>25</v>
      </c>
      <c r="X97" t="s">
        <v>25</v>
      </c>
      <c r="Y97" t="s">
        <v>18</v>
      </c>
      <c r="Z97" t="s">
        <v>2</v>
      </c>
      <c r="AA97">
        <v>39</v>
      </c>
      <c r="AB97">
        <v>83.663290000000003</v>
      </c>
    </row>
    <row r="98" spans="2:28" x14ac:dyDescent="0.45">
      <c r="B98" t="s">
        <v>25</v>
      </c>
      <c r="C98" t="s">
        <v>25</v>
      </c>
      <c r="D98" t="s">
        <v>18</v>
      </c>
      <c r="E98" t="s">
        <v>5</v>
      </c>
      <c r="F98">
        <v>21.5</v>
      </c>
      <c r="G98">
        <v>77.338669999999993</v>
      </c>
      <c r="I98" t="s">
        <v>25</v>
      </c>
      <c r="J98" t="s">
        <v>0</v>
      </c>
      <c r="K98" t="s">
        <v>18</v>
      </c>
      <c r="L98" t="s">
        <v>5</v>
      </c>
      <c r="M98">
        <v>21.5</v>
      </c>
      <c r="N98">
        <v>75.236789999999999</v>
      </c>
      <c r="P98" t="s">
        <v>25</v>
      </c>
      <c r="Q98" t="s">
        <v>25</v>
      </c>
      <c r="R98" t="s">
        <v>18</v>
      </c>
      <c r="S98" t="s">
        <v>5</v>
      </c>
      <c r="T98">
        <v>66.5</v>
      </c>
      <c r="U98">
        <v>92.272790000000001</v>
      </c>
      <c r="W98" t="s">
        <v>25</v>
      </c>
      <c r="X98" t="s">
        <v>25</v>
      </c>
      <c r="Y98" t="s">
        <v>18</v>
      </c>
      <c r="Z98" t="s">
        <v>5</v>
      </c>
      <c r="AA98">
        <v>13.500000999999999</v>
      </c>
      <c r="AB98">
        <v>69.251249999999999</v>
      </c>
    </row>
    <row r="99" spans="2:28" x14ac:dyDescent="0.45">
      <c r="B99" t="s">
        <v>25</v>
      </c>
      <c r="C99" t="s">
        <v>25</v>
      </c>
      <c r="D99" t="s">
        <v>18</v>
      </c>
      <c r="E99" t="s">
        <v>8</v>
      </c>
      <c r="F99">
        <v>16.5</v>
      </c>
      <c r="G99">
        <v>62.789642000000001</v>
      </c>
      <c r="I99" t="s">
        <v>25</v>
      </c>
      <c r="J99" t="s">
        <v>0</v>
      </c>
      <c r="K99" t="s">
        <v>18</v>
      </c>
      <c r="L99" t="s">
        <v>8</v>
      </c>
      <c r="M99">
        <v>26</v>
      </c>
      <c r="N99">
        <v>78.396330000000006</v>
      </c>
      <c r="P99" t="s">
        <v>25</v>
      </c>
      <c r="Q99" t="s">
        <v>25</v>
      </c>
      <c r="R99" t="s">
        <v>18</v>
      </c>
      <c r="S99" t="s">
        <v>8</v>
      </c>
      <c r="T99">
        <v>20.5</v>
      </c>
      <c r="U99">
        <v>81.217849999999999</v>
      </c>
      <c r="W99" t="s">
        <v>25</v>
      </c>
      <c r="X99" t="s">
        <v>25</v>
      </c>
      <c r="Y99" t="s">
        <v>18</v>
      </c>
      <c r="Z99" t="s">
        <v>8</v>
      </c>
      <c r="AA99">
        <v>15.000000999999999</v>
      </c>
      <c r="AB99">
        <v>67.36403</v>
      </c>
    </row>
    <row r="100" spans="2:28" x14ac:dyDescent="0.45">
      <c r="B100" t="s">
        <v>0</v>
      </c>
      <c r="C100" t="s">
        <v>25</v>
      </c>
      <c r="D100" t="s">
        <v>1</v>
      </c>
      <c r="E100" t="s">
        <v>2</v>
      </c>
      <c r="F100">
        <v>34.883719999999997</v>
      </c>
      <c r="G100">
        <v>81.333336000000003</v>
      </c>
      <c r="I100" t="s">
        <v>0</v>
      </c>
      <c r="J100" t="s">
        <v>25</v>
      </c>
      <c r="K100" t="s">
        <v>1</v>
      </c>
      <c r="L100" t="s">
        <v>2</v>
      </c>
      <c r="M100">
        <v>60.132893000000003</v>
      </c>
      <c r="N100">
        <v>80.799994999999996</v>
      </c>
      <c r="P100" t="s">
        <v>25</v>
      </c>
      <c r="Q100" t="s">
        <v>0</v>
      </c>
      <c r="R100" t="s">
        <v>1</v>
      </c>
      <c r="S100" t="s">
        <v>2</v>
      </c>
      <c r="T100">
        <v>44.850499999999997</v>
      </c>
      <c r="U100">
        <v>88.641509999999997</v>
      </c>
      <c r="W100" t="s">
        <v>0</v>
      </c>
      <c r="X100" t="s">
        <v>25</v>
      </c>
      <c r="Y100" t="s">
        <v>1</v>
      </c>
      <c r="Z100" t="s">
        <v>2</v>
      </c>
      <c r="AA100">
        <v>100</v>
      </c>
      <c r="AB100">
        <v>98.173584000000005</v>
      </c>
    </row>
    <row r="101" spans="2:28" x14ac:dyDescent="0.45">
      <c r="B101" t="s">
        <v>0</v>
      </c>
      <c r="C101" t="s">
        <v>25</v>
      </c>
      <c r="D101" t="s">
        <v>1</v>
      </c>
      <c r="E101" t="s">
        <v>5</v>
      </c>
      <c r="F101">
        <v>73.267330000000001</v>
      </c>
      <c r="G101">
        <v>95.466669999999993</v>
      </c>
      <c r="I101" t="s">
        <v>0</v>
      </c>
      <c r="J101" t="s">
        <v>25</v>
      </c>
      <c r="K101" t="s">
        <v>1</v>
      </c>
      <c r="L101" t="s">
        <v>5</v>
      </c>
      <c r="M101">
        <v>67.326729999999998</v>
      </c>
      <c r="N101">
        <v>96.616349999999997</v>
      </c>
      <c r="P101" t="s">
        <v>25</v>
      </c>
      <c r="Q101" t="s">
        <v>0</v>
      </c>
      <c r="R101" t="s">
        <v>1</v>
      </c>
      <c r="S101" t="s">
        <v>5</v>
      </c>
      <c r="T101">
        <v>51.485149999999997</v>
      </c>
      <c r="U101">
        <v>88.241510000000005</v>
      </c>
      <c r="W101" t="s">
        <v>0</v>
      </c>
      <c r="X101" t="s">
        <v>25</v>
      </c>
      <c r="Y101" t="s">
        <v>1</v>
      </c>
      <c r="Z101" t="s">
        <v>5</v>
      </c>
      <c r="AA101">
        <v>46.534652999999999</v>
      </c>
      <c r="AB101">
        <v>86.666663999999997</v>
      </c>
    </row>
    <row r="102" spans="2:28" x14ac:dyDescent="0.45">
      <c r="B102" t="s">
        <v>0</v>
      </c>
      <c r="C102" t="s">
        <v>25</v>
      </c>
      <c r="D102" t="s">
        <v>1</v>
      </c>
      <c r="E102" t="s">
        <v>8</v>
      </c>
      <c r="F102">
        <v>88.118809999999996</v>
      </c>
      <c r="G102">
        <v>94.933334000000002</v>
      </c>
      <c r="I102" t="s">
        <v>0</v>
      </c>
      <c r="J102" t="s">
        <v>25</v>
      </c>
      <c r="K102" t="s">
        <v>1</v>
      </c>
      <c r="L102" t="s">
        <v>8</v>
      </c>
      <c r="M102">
        <v>92.079210000000003</v>
      </c>
      <c r="N102">
        <v>98.460369999999998</v>
      </c>
      <c r="P102" t="s">
        <v>25</v>
      </c>
      <c r="Q102" t="s">
        <v>0</v>
      </c>
      <c r="R102" t="s">
        <v>1</v>
      </c>
      <c r="S102" t="s">
        <v>8</v>
      </c>
      <c r="T102">
        <v>100</v>
      </c>
      <c r="U102">
        <v>96.266670000000005</v>
      </c>
      <c r="W102" t="s">
        <v>0</v>
      </c>
      <c r="X102" t="s">
        <v>25</v>
      </c>
      <c r="Y102" t="s">
        <v>1</v>
      </c>
      <c r="Z102" t="s">
        <v>8</v>
      </c>
      <c r="AA102">
        <v>100</v>
      </c>
      <c r="AB102">
        <v>99.066665999999998</v>
      </c>
    </row>
    <row r="103" spans="2:28" x14ac:dyDescent="0.45">
      <c r="B103" t="s">
        <v>0</v>
      </c>
      <c r="C103" t="s">
        <v>25</v>
      </c>
      <c r="D103" t="s">
        <v>11</v>
      </c>
      <c r="E103" t="s">
        <v>2</v>
      </c>
      <c r="F103">
        <v>54.666668000000001</v>
      </c>
      <c r="G103">
        <v>90.416809999999998</v>
      </c>
      <c r="I103" t="s">
        <v>0</v>
      </c>
      <c r="J103" t="s">
        <v>25</v>
      </c>
      <c r="K103" t="s">
        <v>11</v>
      </c>
      <c r="L103" t="s">
        <v>2</v>
      </c>
      <c r="M103">
        <v>17</v>
      </c>
      <c r="N103">
        <v>91.031220000000005</v>
      </c>
      <c r="P103" t="s">
        <v>25</v>
      </c>
      <c r="Q103" t="s">
        <v>0</v>
      </c>
      <c r="R103" t="s">
        <v>11</v>
      </c>
      <c r="S103" t="s">
        <v>2</v>
      </c>
      <c r="T103">
        <v>49.666668000000001</v>
      </c>
      <c r="U103">
        <v>92.452385000000007</v>
      </c>
      <c r="W103" t="s">
        <v>0</v>
      </c>
      <c r="X103" t="s">
        <v>25</v>
      </c>
      <c r="Y103" t="s">
        <v>11</v>
      </c>
      <c r="Z103" t="s">
        <v>2</v>
      </c>
      <c r="AA103">
        <v>37.333331999999999</v>
      </c>
      <c r="AB103">
        <v>79.069090000000003</v>
      </c>
    </row>
    <row r="104" spans="2:28" x14ac:dyDescent="0.45">
      <c r="B104" t="s">
        <v>0</v>
      </c>
      <c r="C104" t="s">
        <v>25</v>
      </c>
      <c r="D104" t="s">
        <v>11</v>
      </c>
      <c r="E104" t="s">
        <v>5</v>
      </c>
      <c r="F104">
        <v>86</v>
      </c>
      <c r="G104">
        <v>95.324776</v>
      </c>
      <c r="I104" t="s">
        <v>0</v>
      </c>
      <c r="J104" t="s">
        <v>25</v>
      </c>
      <c r="K104" t="s">
        <v>11</v>
      </c>
      <c r="L104" t="s">
        <v>5</v>
      </c>
      <c r="M104">
        <v>74</v>
      </c>
      <c r="N104">
        <v>93.706760000000003</v>
      </c>
      <c r="P104" t="s">
        <v>25</v>
      </c>
      <c r="Q104" t="s">
        <v>0</v>
      </c>
      <c r="R104" t="s">
        <v>11</v>
      </c>
      <c r="S104" t="s">
        <v>5</v>
      </c>
      <c r="T104">
        <v>30.000001999999999</v>
      </c>
      <c r="U104">
        <v>81.322929999999999</v>
      </c>
      <c r="W104" t="s">
        <v>0</v>
      </c>
      <c r="X104" t="s">
        <v>25</v>
      </c>
      <c r="Y104" t="s">
        <v>11</v>
      </c>
      <c r="Z104" t="s">
        <v>5</v>
      </c>
      <c r="AA104">
        <v>28</v>
      </c>
      <c r="AB104">
        <v>94.358345</v>
      </c>
    </row>
    <row r="105" spans="2:28" x14ac:dyDescent="0.45">
      <c r="B105" t="s">
        <v>0</v>
      </c>
      <c r="C105" t="s">
        <v>25</v>
      </c>
      <c r="D105" t="s">
        <v>11</v>
      </c>
      <c r="E105" t="s">
        <v>8</v>
      </c>
      <c r="F105">
        <v>51</v>
      </c>
      <c r="G105">
        <v>88.952500000000001</v>
      </c>
      <c r="I105" t="s">
        <v>0</v>
      </c>
      <c r="J105" t="s">
        <v>25</v>
      </c>
      <c r="K105" t="s">
        <v>11</v>
      </c>
      <c r="L105" t="s">
        <v>8</v>
      </c>
      <c r="M105">
        <v>25</v>
      </c>
      <c r="N105">
        <v>90.675210000000007</v>
      </c>
      <c r="P105" t="s">
        <v>25</v>
      </c>
      <c r="Q105" t="s">
        <v>0</v>
      </c>
      <c r="R105" t="s">
        <v>11</v>
      </c>
      <c r="S105" t="s">
        <v>8</v>
      </c>
      <c r="T105">
        <v>63</v>
      </c>
      <c r="U105">
        <v>89.461479999999995</v>
      </c>
      <c r="W105" t="s">
        <v>0</v>
      </c>
      <c r="X105" t="s">
        <v>25</v>
      </c>
      <c r="Y105" t="s">
        <v>11</v>
      </c>
      <c r="Z105" t="s">
        <v>8</v>
      </c>
      <c r="AA105">
        <v>25</v>
      </c>
      <c r="AB105">
        <v>88.049180000000007</v>
      </c>
    </row>
    <row r="106" spans="2:28" x14ac:dyDescent="0.45">
      <c r="B106" t="s">
        <v>0</v>
      </c>
      <c r="C106" t="s">
        <v>25</v>
      </c>
      <c r="D106" t="s">
        <v>18</v>
      </c>
      <c r="E106" t="s">
        <v>2</v>
      </c>
      <c r="F106">
        <v>22.333331999999999</v>
      </c>
      <c r="G106">
        <v>79.467513999999994</v>
      </c>
      <c r="I106" t="s">
        <v>0</v>
      </c>
      <c r="J106" t="s">
        <v>25</v>
      </c>
      <c r="K106" t="s">
        <v>18</v>
      </c>
      <c r="L106" t="s">
        <v>2</v>
      </c>
      <c r="M106">
        <v>32.333331999999999</v>
      </c>
      <c r="N106">
        <v>53.95299</v>
      </c>
      <c r="P106" t="s">
        <v>25</v>
      </c>
      <c r="Q106" t="s">
        <v>0</v>
      </c>
      <c r="R106" t="s">
        <v>18</v>
      </c>
      <c r="S106" t="s">
        <v>2</v>
      </c>
      <c r="T106">
        <v>38.666663999999997</v>
      </c>
      <c r="U106">
        <v>79.02431</v>
      </c>
      <c r="W106" t="s">
        <v>0</v>
      </c>
      <c r="X106" t="s">
        <v>25</v>
      </c>
      <c r="Y106" t="s">
        <v>18</v>
      </c>
      <c r="Z106" t="s">
        <v>2</v>
      </c>
      <c r="AA106">
        <v>80</v>
      </c>
      <c r="AB106">
        <v>96.216409999999996</v>
      </c>
    </row>
    <row r="107" spans="2:28" x14ac:dyDescent="0.45">
      <c r="B107" t="s">
        <v>0</v>
      </c>
      <c r="C107" t="s">
        <v>25</v>
      </c>
      <c r="D107" t="s">
        <v>18</v>
      </c>
      <c r="E107" t="s">
        <v>5</v>
      </c>
      <c r="F107">
        <v>23</v>
      </c>
      <c r="G107">
        <v>73.516599999999997</v>
      </c>
      <c r="I107" t="s">
        <v>0</v>
      </c>
      <c r="J107" t="s">
        <v>25</v>
      </c>
      <c r="K107" t="s">
        <v>18</v>
      </c>
      <c r="L107" t="s">
        <v>5</v>
      </c>
      <c r="M107">
        <v>31.5</v>
      </c>
      <c r="N107">
        <v>87.507400000000004</v>
      </c>
      <c r="P107" t="s">
        <v>25</v>
      </c>
      <c r="Q107" t="s">
        <v>0</v>
      </c>
      <c r="R107" t="s">
        <v>18</v>
      </c>
      <c r="S107" t="s">
        <v>5</v>
      </c>
      <c r="T107">
        <v>46.5</v>
      </c>
      <c r="U107">
        <v>84.952380000000005</v>
      </c>
      <c r="W107" t="s">
        <v>0</v>
      </c>
      <c r="X107" t="s">
        <v>25</v>
      </c>
      <c r="Y107" t="s">
        <v>18</v>
      </c>
      <c r="Z107" t="s">
        <v>5</v>
      </c>
      <c r="AA107">
        <v>30.000001999999999</v>
      </c>
      <c r="AB107">
        <v>85.065475000000006</v>
      </c>
    </row>
    <row r="108" spans="2:28" x14ac:dyDescent="0.45">
      <c r="B108" t="s">
        <v>0</v>
      </c>
      <c r="C108" t="s">
        <v>25</v>
      </c>
      <c r="D108" t="s">
        <v>18</v>
      </c>
      <c r="E108" t="s">
        <v>8</v>
      </c>
      <c r="F108">
        <v>27.5</v>
      </c>
      <c r="G108">
        <v>74.861509999999996</v>
      </c>
      <c r="I108" t="s">
        <v>0</v>
      </c>
      <c r="J108" t="s">
        <v>25</v>
      </c>
      <c r="K108" t="s">
        <v>18</v>
      </c>
      <c r="L108" t="s">
        <v>8</v>
      </c>
      <c r="M108">
        <v>17</v>
      </c>
      <c r="N108">
        <v>87.913200000000003</v>
      </c>
      <c r="P108" t="s">
        <v>25</v>
      </c>
      <c r="Q108" t="s">
        <v>0</v>
      </c>
      <c r="R108" t="s">
        <v>18</v>
      </c>
      <c r="S108" t="s">
        <v>8</v>
      </c>
      <c r="T108">
        <v>51</v>
      </c>
      <c r="U108">
        <v>86.898300000000006</v>
      </c>
      <c r="W108" t="s">
        <v>0</v>
      </c>
      <c r="X108" t="s">
        <v>25</v>
      </c>
      <c r="Y108" t="s">
        <v>18</v>
      </c>
      <c r="Z108" t="s">
        <v>8</v>
      </c>
      <c r="AA108">
        <v>23.5</v>
      </c>
      <c r="AB108">
        <v>73.555430000000001</v>
      </c>
    </row>
    <row r="109" spans="2:28" x14ac:dyDescent="0.45">
      <c r="B109" t="s">
        <v>25</v>
      </c>
      <c r="C109" t="s">
        <v>0</v>
      </c>
      <c r="D109" t="s">
        <v>1</v>
      </c>
      <c r="E109" t="s">
        <v>2</v>
      </c>
      <c r="F109">
        <v>100</v>
      </c>
      <c r="G109">
        <v>97.6</v>
      </c>
      <c r="I109" t="s">
        <v>25</v>
      </c>
      <c r="J109" t="s">
        <v>25</v>
      </c>
      <c r="K109" t="s">
        <v>1</v>
      </c>
      <c r="L109" t="s">
        <v>2</v>
      </c>
      <c r="M109">
        <v>33.554817</v>
      </c>
      <c r="N109">
        <v>83.962265000000002</v>
      </c>
      <c r="P109" t="s">
        <v>0</v>
      </c>
      <c r="Q109" t="s">
        <v>25</v>
      </c>
      <c r="R109" t="s">
        <v>1</v>
      </c>
      <c r="S109" t="s">
        <v>2</v>
      </c>
      <c r="T109">
        <v>100</v>
      </c>
      <c r="U109">
        <v>96.266670000000005</v>
      </c>
      <c r="W109" t="s">
        <v>25</v>
      </c>
      <c r="X109" t="s">
        <v>0</v>
      </c>
      <c r="Y109" t="s">
        <v>1</v>
      </c>
      <c r="Z109" t="s">
        <v>2</v>
      </c>
      <c r="AA109">
        <v>62.458472999999998</v>
      </c>
      <c r="AB109">
        <v>92.022639999999996</v>
      </c>
    </row>
    <row r="110" spans="2:28" x14ac:dyDescent="0.45">
      <c r="B110" t="s">
        <v>25</v>
      </c>
      <c r="C110" t="s">
        <v>0</v>
      </c>
      <c r="D110" t="s">
        <v>1</v>
      </c>
      <c r="E110" t="s">
        <v>5</v>
      </c>
      <c r="F110">
        <v>100</v>
      </c>
      <c r="G110">
        <v>98.42013</v>
      </c>
      <c r="I110" t="s">
        <v>25</v>
      </c>
      <c r="J110" t="s">
        <v>25</v>
      </c>
      <c r="K110" t="s">
        <v>1</v>
      </c>
      <c r="L110" t="s">
        <v>5</v>
      </c>
      <c r="M110">
        <v>58.415840000000003</v>
      </c>
      <c r="N110">
        <v>87.2</v>
      </c>
      <c r="P110" t="s">
        <v>0</v>
      </c>
      <c r="Q110" t="s">
        <v>25</v>
      </c>
      <c r="R110" t="s">
        <v>1</v>
      </c>
      <c r="S110" t="s">
        <v>5</v>
      </c>
      <c r="T110">
        <v>73.267330000000001</v>
      </c>
      <c r="U110">
        <v>96.53837</v>
      </c>
      <c r="W110" t="s">
        <v>25</v>
      </c>
      <c r="X110" t="s">
        <v>0</v>
      </c>
      <c r="Y110" t="s">
        <v>1</v>
      </c>
      <c r="Z110" t="s">
        <v>5</v>
      </c>
      <c r="AA110">
        <v>55.445545000000003</v>
      </c>
      <c r="AB110">
        <v>90</v>
      </c>
    </row>
    <row r="111" spans="2:28" x14ac:dyDescent="0.45">
      <c r="B111" t="s">
        <v>25</v>
      </c>
      <c r="C111" t="s">
        <v>0</v>
      </c>
      <c r="D111" t="s">
        <v>1</v>
      </c>
      <c r="E111" t="s">
        <v>8</v>
      </c>
      <c r="F111">
        <v>100</v>
      </c>
      <c r="G111">
        <v>99.866659999999996</v>
      </c>
      <c r="I111" t="s">
        <v>25</v>
      </c>
      <c r="J111" t="s">
        <v>25</v>
      </c>
      <c r="K111" t="s">
        <v>1</v>
      </c>
      <c r="L111" t="s">
        <v>8</v>
      </c>
      <c r="M111">
        <v>36.633662999999999</v>
      </c>
      <c r="N111">
        <v>75.866659999999996</v>
      </c>
      <c r="P111" t="s">
        <v>0</v>
      </c>
      <c r="Q111" t="s">
        <v>25</v>
      </c>
      <c r="R111" t="s">
        <v>1</v>
      </c>
      <c r="S111" t="s">
        <v>8</v>
      </c>
      <c r="T111">
        <v>54.455449999999999</v>
      </c>
      <c r="U111">
        <v>92.249054000000001</v>
      </c>
      <c r="W111" t="s">
        <v>25</v>
      </c>
      <c r="X111" t="s">
        <v>0</v>
      </c>
      <c r="Y111" t="s">
        <v>1</v>
      </c>
      <c r="Z111" t="s">
        <v>8</v>
      </c>
      <c r="AA111">
        <v>80.19802</v>
      </c>
      <c r="AB111">
        <v>95.733329999999995</v>
      </c>
    </row>
    <row r="112" spans="2:28" x14ac:dyDescent="0.45">
      <c r="B112" t="s">
        <v>25</v>
      </c>
      <c r="C112" t="s">
        <v>0</v>
      </c>
      <c r="D112" t="s">
        <v>11</v>
      </c>
      <c r="E112" t="s">
        <v>2</v>
      </c>
      <c r="F112">
        <v>79</v>
      </c>
      <c r="G112">
        <v>94.56568</v>
      </c>
      <c r="I112" t="s">
        <v>25</v>
      </c>
      <c r="J112" t="s">
        <v>25</v>
      </c>
      <c r="K112" t="s">
        <v>11</v>
      </c>
      <c r="L112" t="s">
        <v>2</v>
      </c>
      <c r="M112">
        <v>87</v>
      </c>
      <c r="N112">
        <v>94.002269999999996</v>
      </c>
      <c r="P112" t="s">
        <v>0</v>
      </c>
      <c r="Q112" t="s">
        <v>25</v>
      </c>
      <c r="R112" t="s">
        <v>11</v>
      </c>
      <c r="S112" t="s">
        <v>2</v>
      </c>
      <c r="T112">
        <v>60.666668000000001</v>
      </c>
      <c r="U112">
        <v>90.476150000000004</v>
      </c>
      <c r="W112" t="s">
        <v>25</v>
      </c>
      <c r="X112" t="s">
        <v>0</v>
      </c>
      <c r="Y112" t="s">
        <v>11</v>
      </c>
      <c r="Z112" t="s">
        <v>2</v>
      </c>
      <c r="AA112">
        <v>50.666663999999997</v>
      </c>
      <c r="AB112">
        <v>89.659170000000003</v>
      </c>
    </row>
    <row r="113" spans="2:28" x14ac:dyDescent="0.45">
      <c r="B113" t="s">
        <v>25</v>
      </c>
      <c r="C113" t="s">
        <v>0</v>
      </c>
      <c r="D113" t="s">
        <v>11</v>
      </c>
      <c r="E113" t="s">
        <v>5</v>
      </c>
      <c r="F113">
        <v>52.999996000000003</v>
      </c>
      <c r="G113">
        <v>90.111040000000003</v>
      </c>
      <c r="I113" t="s">
        <v>25</v>
      </c>
      <c r="J113" t="s">
        <v>25</v>
      </c>
      <c r="K113" t="s">
        <v>11</v>
      </c>
      <c r="L113" t="s">
        <v>5</v>
      </c>
      <c r="M113">
        <v>40</v>
      </c>
      <c r="N113">
        <v>86.651960000000003</v>
      </c>
      <c r="P113" t="s">
        <v>0</v>
      </c>
      <c r="Q113" t="s">
        <v>25</v>
      </c>
      <c r="R113" t="s">
        <v>11</v>
      </c>
      <c r="S113" t="s">
        <v>5</v>
      </c>
      <c r="T113">
        <v>48</v>
      </c>
      <c r="U113">
        <v>88.796459999999996</v>
      </c>
      <c r="W113" t="s">
        <v>25</v>
      </c>
      <c r="X113" t="s">
        <v>0</v>
      </c>
      <c r="Y113" t="s">
        <v>11</v>
      </c>
      <c r="Z113" t="s">
        <v>5</v>
      </c>
      <c r="AA113">
        <v>32</v>
      </c>
      <c r="AB113">
        <v>76.67756</v>
      </c>
    </row>
    <row r="114" spans="2:28" x14ac:dyDescent="0.45">
      <c r="B114" t="s">
        <v>25</v>
      </c>
      <c r="C114" t="s">
        <v>0</v>
      </c>
      <c r="D114" t="s">
        <v>11</v>
      </c>
      <c r="E114" t="s">
        <v>8</v>
      </c>
      <c r="F114">
        <v>36</v>
      </c>
      <c r="G114">
        <v>81.885080000000002</v>
      </c>
      <c r="I114" t="s">
        <v>25</v>
      </c>
      <c r="J114" t="s">
        <v>25</v>
      </c>
      <c r="K114" t="s">
        <v>11</v>
      </c>
      <c r="L114" t="s">
        <v>8</v>
      </c>
      <c r="M114">
        <v>27.000001999999999</v>
      </c>
      <c r="N114">
        <v>92.730130000000003</v>
      </c>
      <c r="P114" t="s">
        <v>0</v>
      </c>
      <c r="Q114" t="s">
        <v>25</v>
      </c>
      <c r="R114" t="s">
        <v>11</v>
      </c>
      <c r="S114" t="s">
        <v>8</v>
      </c>
      <c r="T114">
        <v>58.999996000000003</v>
      </c>
      <c r="U114">
        <v>90.945549999999997</v>
      </c>
      <c r="W114" t="s">
        <v>25</v>
      </c>
      <c r="X114" t="s">
        <v>0</v>
      </c>
      <c r="Y114" t="s">
        <v>11</v>
      </c>
      <c r="Z114" t="s">
        <v>8</v>
      </c>
      <c r="AA114">
        <v>63</v>
      </c>
      <c r="AB114">
        <v>88.451890000000006</v>
      </c>
    </row>
    <row r="115" spans="2:28" x14ac:dyDescent="0.45">
      <c r="B115" t="s">
        <v>25</v>
      </c>
      <c r="C115" t="s">
        <v>0</v>
      </c>
      <c r="D115" t="s">
        <v>18</v>
      </c>
      <c r="E115" t="s">
        <v>2</v>
      </c>
      <c r="F115">
        <v>76.666663999999997</v>
      </c>
      <c r="G115">
        <v>94.768109999999993</v>
      </c>
      <c r="I115" t="s">
        <v>25</v>
      </c>
      <c r="J115" t="s">
        <v>25</v>
      </c>
      <c r="K115" t="s">
        <v>18</v>
      </c>
      <c r="L115" t="s">
        <v>2</v>
      </c>
      <c r="M115">
        <v>37.666668000000001</v>
      </c>
      <c r="N115">
        <v>88.108429999999998</v>
      </c>
      <c r="P115" t="s">
        <v>0</v>
      </c>
      <c r="Q115" t="s">
        <v>25</v>
      </c>
      <c r="R115" t="s">
        <v>18</v>
      </c>
      <c r="S115" t="s">
        <v>2</v>
      </c>
      <c r="T115">
        <v>64.333330000000004</v>
      </c>
      <c r="U115">
        <v>92.482320000000001</v>
      </c>
      <c r="W115" t="s">
        <v>25</v>
      </c>
      <c r="X115" t="s">
        <v>0</v>
      </c>
      <c r="Y115" t="s">
        <v>18</v>
      </c>
      <c r="Z115" t="s">
        <v>2</v>
      </c>
      <c r="AA115">
        <v>31</v>
      </c>
      <c r="AB115">
        <v>80.473693999999995</v>
      </c>
    </row>
    <row r="116" spans="2:28" x14ac:dyDescent="0.45">
      <c r="B116" t="s">
        <v>25</v>
      </c>
      <c r="C116" t="s">
        <v>0</v>
      </c>
      <c r="D116" t="s">
        <v>18</v>
      </c>
      <c r="E116" t="s">
        <v>5</v>
      </c>
      <c r="F116">
        <v>33.5</v>
      </c>
      <c r="G116">
        <v>81.096146000000005</v>
      </c>
      <c r="I116" t="s">
        <v>25</v>
      </c>
      <c r="J116" t="s">
        <v>25</v>
      </c>
      <c r="K116" t="s">
        <v>18</v>
      </c>
      <c r="L116" t="s">
        <v>5</v>
      </c>
      <c r="M116">
        <v>57.5</v>
      </c>
      <c r="N116">
        <v>91.846239999999995</v>
      </c>
      <c r="P116" t="s">
        <v>0</v>
      </c>
      <c r="Q116" t="s">
        <v>25</v>
      </c>
      <c r="R116" t="s">
        <v>18</v>
      </c>
      <c r="S116" t="s">
        <v>5</v>
      </c>
      <c r="T116">
        <v>55</v>
      </c>
      <c r="U116">
        <v>86.879959999999997</v>
      </c>
      <c r="W116" t="s">
        <v>25</v>
      </c>
      <c r="X116" t="s">
        <v>0</v>
      </c>
      <c r="Y116" t="s">
        <v>18</v>
      </c>
      <c r="Z116" t="s">
        <v>5</v>
      </c>
      <c r="AA116">
        <v>25</v>
      </c>
      <c r="AB116">
        <v>77.021270000000001</v>
      </c>
    </row>
    <row r="117" spans="2:28" x14ac:dyDescent="0.45">
      <c r="B117" t="s">
        <v>25</v>
      </c>
      <c r="C117" t="s">
        <v>0</v>
      </c>
      <c r="D117" t="s">
        <v>18</v>
      </c>
      <c r="E117" t="s">
        <v>8</v>
      </c>
      <c r="F117">
        <v>20</v>
      </c>
      <c r="G117">
        <v>73.320594999999997</v>
      </c>
      <c r="I117" t="s">
        <v>25</v>
      </c>
      <c r="J117" t="s">
        <v>25</v>
      </c>
      <c r="K117" t="s">
        <v>18</v>
      </c>
      <c r="L117" t="s">
        <v>8</v>
      </c>
      <c r="M117">
        <v>50.5</v>
      </c>
      <c r="N117">
        <v>84.732069999999993</v>
      </c>
      <c r="P117" t="s">
        <v>0</v>
      </c>
      <c r="Q117" t="s">
        <v>25</v>
      </c>
      <c r="R117" t="s">
        <v>18</v>
      </c>
      <c r="S117" t="s">
        <v>8</v>
      </c>
      <c r="T117">
        <v>100</v>
      </c>
      <c r="U117">
        <v>95.221639999999994</v>
      </c>
      <c r="W117" t="s">
        <v>25</v>
      </c>
      <c r="X117" t="s">
        <v>0</v>
      </c>
      <c r="Y117" t="s">
        <v>18</v>
      </c>
      <c r="Z117" t="s">
        <v>8</v>
      </c>
      <c r="AA117">
        <v>21</v>
      </c>
      <c r="AB117">
        <v>77.903760000000005</v>
      </c>
    </row>
    <row r="118" spans="2:28" x14ac:dyDescent="0.45">
      <c r="F118">
        <f>AVERAGE(Kamila[Column5])</f>
        <v>45.933153805555555</v>
      </c>
      <c r="G118">
        <f>AVERAGE(Kamila[Column7])</f>
        <v>86.002547583333325</v>
      </c>
      <c r="M118">
        <f>AVERAGE(Lieke[Column5])</f>
        <v>45.400282444444443</v>
      </c>
      <c r="N118">
        <f>AVERAGE(Lieke[Column7])</f>
        <v>86.468430444444436</v>
      </c>
      <c r="T118">
        <f>AVERAGE(Michele[Column5])</f>
        <v>59.647491138888881</v>
      </c>
      <c r="U118">
        <f>AVERAGE(Michele[Column7])</f>
        <v>90.76397036111112</v>
      </c>
      <c r="AA118">
        <f>AVERAGE(Muddasir[Column5])</f>
        <v>47.655298527777774</v>
      </c>
      <c r="AB118">
        <f>AVERAGE(Muddasir[Column7])</f>
        <v>83.717274750000001</v>
      </c>
    </row>
    <row r="119" spans="2:28" x14ac:dyDescent="0.45">
      <c r="B119" t="s">
        <v>693</v>
      </c>
      <c r="I119" t="s">
        <v>694</v>
      </c>
      <c r="P119" t="s">
        <v>695</v>
      </c>
      <c r="W119" t="s">
        <v>696</v>
      </c>
    </row>
    <row r="120" spans="2:28" x14ac:dyDescent="0.45">
      <c r="B120" t="s">
        <v>673</v>
      </c>
      <c r="C120" t="s">
        <v>674</v>
      </c>
      <c r="D120" t="s">
        <v>675</v>
      </c>
      <c r="E120" t="s">
        <v>676</v>
      </c>
      <c r="F120" t="s">
        <v>677</v>
      </c>
      <c r="G120" t="s">
        <v>678</v>
      </c>
      <c r="I120" t="s">
        <v>673</v>
      </c>
      <c r="J120" t="s">
        <v>674</v>
      </c>
      <c r="K120" t="s">
        <v>675</v>
      </c>
      <c r="L120" t="s">
        <v>676</v>
      </c>
      <c r="M120" t="s">
        <v>677</v>
      </c>
      <c r="N120" t="s">
        <v>678</v>
      </c>
      <c r="P120" t="s">
        <v>673</v>
      </c>
      <c r="Q120" t="s">
        <v>674</v>
      </c>
      <c r="R120" t="s">
        <v>675</v>
      </c>
      <c r="S120" t="s">
        <v>676</v>
      </c>
      <c r="T120" t="s">
        <v>677</v>
      </c>
      <c r="U120" t="s">
        <v>678</v>
      </c>
      <c r="W120" t="s">
        <v>673</v>
      </c>
      <c r="X120" t="s">
        <v>674</v>
      </c>
      <c r="Y120" t="s">
        <v>675</v>
      </c>
      <c r="Z120" t="s">
        <v>676</v>
      </c>
      <c r="AA120" t="s">
        <v>677</v>
      </c>
      <c r="AB120" t="s">
        <v>678</v>
      </c>
    </row>
    <row r="121" spans="2:28" x14ac:dyDescent="0.45">
      <c r="B121" t="s">
        <v>0</v>
      </c>
      <c r="C121" t="s">
        <v>0</v>
      </c>
      <c r="D121" t="s">
        <v>1</v>
      </c>
      <c r="E121" t="s">
        <v>2</v>
      </c>
      <c r="F121">
        <v>64.119600000000005</v>
      </c>
      <c r="G121">
        <v>96.885530000000003</v>
      </c>
      <c r="I121" t="s">
        <v>0</v>
      </c>
      <c r="J121" t="s">
        <v>0</v>
      </c>
      <c r="K121" t="s">
        <v>1</v>
      </c>
      <c r="L121" t="s">
        <v>2</v>
      </c>
      <c r="M121">
        <v>12.624584</v>
      </c>
      <c r="N121">
        <v>68.633965000000003</v>
      </c>
      <c r="P121" t="s">
        <v>0</v>
      </c>
      <c r="Q121" t="s">
        <v>0</v>
      </c>
      <c r="R121" t="s">
        <v>1</v>
      </c>
      <c r="S121" t="s">
        <v>2</v>
      </c>
      <c r="T121">
        <v>56.478405000000002</v>
      </c>
      <c r="U121">
        <v>93.2</v>
      </c>
      <c r="W121" t="s">
        <v>0</v>
      </c>
      <c r="X121" t="s">
        <v>0</v>
      </c>
      <c r="Y121" t="s">
        <v>1</v>
      </c>
      <c r="Z121" t="s">
        <v>2</v>
      </c>
      <c r="AA121">
        <v>62.126244</v>
      </c>
      <c r="AB121">
        <v>92</v>
      </c>
    </row>
    <row r="122" spans="2:28" x14ac:dyDescent="0.45">
      <c r="B122" t="s">
        <v>0</v>
      </c>
      <c r="C122" t="s">
        <v>0</v>
      </c>
      <c r="D122" t="s">
        <v>1</v>
      </c>
      <c r="E122" t="s">
        <v>5</v>
      </c>
      <c r="F122">
        <v>46.534652999999999</v>
      </c>
      <c r="G122">
        <v>90.133330000000001</v>
      </c>
      <c r="I122" t="s">
        <v>0</v>
      </c>
      <c r="J122" t="s">
        <v>0</v>
      </c>
      <c r="K122" t="s">
        <v>1</v>
      </c>
      <c r="L122" t="s">
        <v>5</v>
      </c>
      <c r="M122">
        <v>26.732673999999999</v>
      </c>
      <c r="N122">
        <v>68.400000000000006</v>
      </c>
      <c r="P122" t="s">
        <v>0</v>
      </c>
      <c r="Q122" t="s">
        <v>0</v>
      </c>
      <c r="R122" t="s">
        <v>1</v>
      </c>
      <c r="S122" t="s">
        <v>5</v>
      </c>
      <c r="T122">
        <v>70.297034999999994</v>
      </c>
      <c r="U122">
        <v>94.266660000000002</v>
      </c>
      <c r="W122" t="s">
        <v>0</v>
      </c>
      <c r="X122" t="s">
        <v>0</v>
      </c>
      <c r="Y122" t="s">
        <v>1</v>
      </c>
      <c r="Z122" t="s">
        <v>5</v>
      </c>
      <c r="AA122">
        <v>73.267330000000001</v>
      </c>
      <c r="AB122">
        <v>92.883009999999999</v>
      </c>
    </row>
    <row r="123" spans="2:28" x14ac:dyDescent="0.45">
      <c r="B123" t="s">
        <v>0</v>
      </c>
      <c r="C123" t="s">
        <v>0</v>
      </c>
      <c r="D123" t="s">
        <v>1</v>
      </c>
      <c r="E123" t="s">
        <v>8</v>
      </c>
      <c r="F123">
        <v>69.306929999999994</v>
      </c>
      <c r="G123">
        <v>93.733339999999998</v>
      </c>
      <c r="I123" t="s">
        <v>0</v>
      </c>
      <c r="J123" t="s">
        <v>0</v>
      </c>
      <c r="K123" t="s">
        <v>1</v>
      </c>
      <c r="L123" t="s">
        <v>8</v>
      </c>
      <c r="M123">
        <v>4.9504951999999998</v>
      </c>
      <c r="N123">
        <v>47.584904000000002</v>
      </c>
      <c r="P123" t="s">
        <v>0</v>
      </c>
      <c r="Q123" t="s">
        <v>0</v>
      </c>
      <c r="R123" t="s">
        <v>1</v>
      </c>
      <c r="S123" t="s">
        <v>8</v>
      </c>
      <c r="T123">
        <v>100</v>
      </c>
      <c r="U123">
        <v>96.933334000000002</v>
      </c>
      <c r="W123" t="s">
        <v>0</v>
      </c>
      <c r="X123" t="s">
        <v>0</v>
      </c>
      <c r="Y123" t="s">
        <v>1</v>
      </c>
      <c r="Z123" t="s">
        <v>8</v>
      </c>
      <c r="AA123">
        <v>79.207924000000006</v>
      </c>
      <c r="AB123">
        <v>92.666663999999997</v>
      </c>
    </row>
    <row r="124" spans="2:28" x14ac:dyDescent="0.45">
      <c r="B124" t="s">
        <v>0</v>
      </c>
      <c r="C124" t="s">
        <v>0</v>
      </c>
      <c r="D124" t="s">
        <v>11</v>
      </c>
      <c r="E124" t="s">
        <v>2</v>
      </c>
      <c r="F124">
        <v>40.666668000000001</v>
      </c>
      <c r="G124">
        <v>82.438410000000005</v>
      </c>
      <c r="I124" t="s">
        <v>0</v>
      </c>
      <c r="J124" t="s">
        <v>0</v>
      </c>
      <c r="K124" t="s">
        <v>11</v>
      </c>
      <c r="L124" t="s">
        <v>2</v>
      </c>
      <c r="M124">
        <v>4</v>
      </c>
      <c r="N124">
        <v>31.824594000000001</v>
      </c>
      <c r="P124" t="s">
        <v>0</v>
      </c>
      <c r="Q124" t="s">
        <v>0</v>
      </c>
      <c r="R124" t="s">
        <v>11</v>
      </c>
      <c r="S124" t="s">
        <v>2</v>
      </c>
      <c r="T124">
        <v>38</v>
      </c>
      <c r="U124">
        <v>84.612235999999996</v>
      </c>
      <c r="W124" t="s">
        <v>0</v>
      </c>
      <c r="X124" t="s">
        <v>0</v>
      </c>
      <c r="Y124" t="s">
        <v>11</v>
      </c>
      <c r="Z124" t="s">
        <v>2</v>
      </c>
      <c r="AA124">
        <v>44.333331999999999</v>
      </c>
      <c r="AB124">
        <v>87.328879999999998</v>
      </c>
    </row>
    <row r="125" spans="2:28" x14ac:dyDescent="0.45">
      <c r="B125" t="s">
        <v>0</v>
      </c>
      <c r="C125" t="s">
        <v>0</v>
      </c>
      <c r="D125" t="s">
        <v>11</v>
      </c>
      <c r="E125" t="s">
        <v>5</v>
      </c>
      <c r="F125">
        <v>22</v>
      </c>
      <c r="G125">
        <v>83.610900000000001</v>
      </c>
      <c r="I125" t="s">
        <v>0</v>
      </c>
      <c r="J125" t="s">
        <v>0</v>
      </c>
      <c r="K125" t="s">
        <v>11</v>
      </c>
      <c r="L125" t="s">
        <v>5</v>
      </c>
      <c r="M125">
        <v>22</v>
      </c>
      <c r="N125">
        <v>68.313866000000004</v>
      </c>
      <c r="P125" t="s">
        <v>0</v>
      </c>
      <c r="Q125" t="s">
        <v>0</v>
      </c>
      <c r="R125" t="s">
        <v>11</v>
      </c>
      <c r="S125" t="s">
        <v>5</v>
      </c>
      <c r="T125">
        <v>42</v>
      </c>
      <c r="U125">
        <v>85.740560000000002</v>
      </c>
      <c r="W125" t="s">
        <v>0</v>
      </c>
      <c r="X125" t="s">
        <v>0</v>
      </c>
      <c r="Y125" t="s">
        <v>11</v>
      </c>
      <c r="Z125" t="s">
        <v>5</v>
      </c>
      <c r="AA125">
        <v>35</v>
      </c>
      <c r="AB125">
        <v>81.757800000000003</v>
      </c>
    </row>
    <row r="126" spans="2:28" x14ac:dyDescent="0.45">
      <c r="B126" t="s">
        <v>0</v>
      </c>
      <c r="C126" t="s">
        <v>0</v>
      </c>
      <c r="D126" t="s">
        <v>11</v>
      </c>
      <c r="E126" t="s">
        <v>8</v>
      </c>
      <c r="F126">
        <v>47</v>
      </c>
      <c r="G126">
        <v>86.907264999999995</v>
      </c>
      <c r="I126" t="s">
        <v>0</v>
      </c>
      <c r="J126" t="s">
        <v>0</v>
      </c>
      <c r="K126" t="s">
        <v>11</v>
      </c>
      <c r="L126" t="s">
        <v>8</v>
      </c>
      <c r="M126">
        <v>26</v>
      </c>
      <c r="N126">
        <v>77.345749999999995</v>
      </c>
      <c r="P126" t="s">
        <v>0</v>
      </c>
      <c r="Q126" t="s">
        <v>0</v>
      </c>
      <c r="R126" t="s">
        <v>11</v>
      </c>
      <c r="S126" t="s">
        <v>8</v>
      </c>
      <c r="T126">
        <v>41</v>
      </c>
      <c r="U126">
        <v>86.918509999999998</v>
      </c>
      <c r="W126" t="s">
        <v>0</v>
      </c>
      <c r="X126" t="s">
        <v>0</v>
      </c>
      <c r="Y126" t="s">
        <v>11</v>
      </c>
      <c r="Z126" t="s">
        <v>8</v>
      </c>
      <c r="AA126">
        <v>43</v>
      </c>
      <c r="AB126">
        <v>84.514336</v>
      </c>
    </row>
    <row r="127" spans="2:28" x14ac:dyDescent="0.45">
      <c r="B127" t="s">
        <v>0</v>
      </c>
      <c r="C127" t="s">
        <v>0</v>
      </c>
      <c r="D127" t="s">
        <v>18</v>
      </c>
      <c r="E127" t="s">
        <v>2</v>
      </c>
      <c r="F127">
        <v>19</v>
      </c>
      <c r="G127">
        <v>78.285960000000003</v>
      </c>
      <c r="I127" t="s">
        <v>0</v>
      </c>
      <c r="J127" t="s">
        <v>0</v>
      </c>
      <c r="K127" t="s">
        <v>18</v>
      </c>
      <c r="L127" t="s">
        <v>2</v>
      </c>
      <c r="M127">
        <v>23.666665999999999</v>
      </c>
      <c r="N127">
        <v>78.321205000000006</v>
      </c>
      <c r="P127" t="s">
        <v>0</v>
      </c>
      <c r="Q127" t="s">
        <v>0</v>
      </c>
      <c r="R127" t="s">
        <v>18</v>
      </c>
      <c r="S127" t="s">
        <v>2</v>
      </c>
      <c r="T127">
        <v>63</v>
      </c>
      <c r="U127">
        <v>89.463250000000002</v>
      </c>
      <c r="W127" t="s">
        <v>0</v>
      </c>
      <c r="X127" t="s">
        <v>0</v>
      </c>
      <c r="Y127" t="s">
        <v>18</v>
      </c>
      <c r="Z127" t="s">
        <v>2</v>
      </c>
      <c r="AA127">
        <v>5</v>
      </c>
      <c r="AB127">
        <v>85.351320000000001</v>
      </c>
    </row>
    <row r="128" spans="2:28" x14ac:dyDescent="0.45">
      <c r="B128" t="s">
        <v>0</v>
      </c>
      <c r="C128" t="s">
        <v>0</v>
      </c>
      <c r="D128" t="s">
        <v>18</v>
      </c>
      <c r="E128" t="s">
        <v>5</v>
      </c>
      <c r="F128">
        <v>15.5</v>
      </c>
      <c r="G128">
        <v>84.745729999999995</v>
      </c>
      <c r="I128" t="s">
        <v>0</v>
      </c>
      <c r="J128" t="s">
        <v>0</v>
      </c>
      <c r="K128" t="s">
        <v>18</v>
      </c>
      <c r="L128" t="s">
        <v>5</v>
      </c>
      <c r="M128">
        <v>9.5</v>
      </c>
      <c r="N128">
        <v>37.384253999999999</v>
      </c>
      <c r="P128" t="s">
        <v>0</v>
      </c>
      <c r="Q128" t="s">
        <v>0</v>
      </c>
      <c r="R128" t="s">
        <v>18</v>
      </c>
      <c r="S128" t="s">
        <v>5</v>
      </c>
      <c r="T128">
        <v>13.500000999999999</v>
      </c>
      <c r="U128">
        <v>65.050020000000004</v>
      </c>
      <c r="W128" t="s">
        <v>0</v>
      </c>
      <c r="X128" t="s">
        <v>0</v>
      </c>
      <c r="Y128" t="s">
        <v>18</v>
      </c>
      <c r="Z128" t="s">
        <v>5</v>
      </c>
      <c r="AA128">
        <v>43</v>
      </c>
      <c r="AB128">
        <v>74.131379999999993</v>
      </c>
    </row>
    <row r="129" spans="2:28" x14ac:dyDescent="0.45">
      <c r="B129" t="s">
        <v>0</v>
      </c>
      <c r="C129" t="s">
        <v>0</v>
      </c>
      <c r="D129" t="s">
        <v>18</v>
      </c>
      <c r="E129" t="s">
        <v>8</v>
      </c>
      <c r="F129">
        <v>17.5</v>
      </c>
      <c r="G129">
        <v>52.495002999999997</v>
      </c>
      <c r="I129" t="s">
        <v>0</v>
      </c>
      <c r="J129" t="s">
        <v>0</v>
      </c>
      <c r="K129" t="s">
        <v>18</v>
      </c>
      <c r="L129" t="s">
        <v>8</v>
      </c>
      <c r="M129">
        <v>23.5</v>
      </c>
      <c r="N129">
        <v>50.525356000000002</v>
      </c>
      <c r="P129" t="s">
        <v>0</v>
      </c>
      <c r="Q129" t="s">
        <v>0</v>
      </c>
      <c r="R129" t="s">
        <v>18</v>
      </c>
      <c r="S129" t="s">
        <v>8</v>
      </c>
      <c r="T129">
        <v>32.5</v>
      </c>
      <c r="U129">
        <v>74.902760000000001</v>
      </c>
      <c r="W129" t="s">
        <v>0</v>
      </c>
      <c r="X129" t="s">
        <v>0</v>
      </c>
      <c r="Y129" t="s">
        <v>18</v>
      </c>
      <c r="Z129" t="s">
        <v>8</v>
      </c>
      <c r="AA129">
        <v>92</v>
      </c>
      <c r="AB129">
        <v>95.99145</v>
      </c>
    </row>
    <row r="130" spans="2:28" x14ac:dyDescent="0.45">
      <c r="B130" t="s">
        <v>0</v>
      </c>
      <c r="C130" t="s">
        <v>25</v>
      </c>
      <c r="D130" t="s">
        <v>1</v>
      </c>
      <c r="E130" t="s">
        <v>2</v>
      </c>
      <c r="F130">
        <v>58.471764</v>
      </c>
      <c r="G130">
        <v>92.266670000000005</v>
      </c>
      <c r="I130" t="s">
        <v>25</v>
      </c>
      <c r="J130" t="s">
        <v>25</v>
      </c>
      <c r="K130" t="s">
        <v>1</v>
      </c>
      <c r="L130" t="s">
        <v>2</v>
      </c>
      <c r="M130">
        <v>29.235882</v>
      </c>
      <c r="N130">
        <v>84.963524000000007</v>
      </c>
      <c r="P130" t="s">
        <v>0</v>
      </c>
      <c r="Q130" t="s">
        <v>25</v>
      </c>
      <c r="R130" t="s">
        <v>1</v>
      </c>
      <c r="S130" t="s">
        <v>2</v>
      </c>
      <c r="T130">
        <v>46.843853000000003</v>
      </c>
      <c r="U130">
        <v>95.066665999999998</v>
      </c>
      <c r="W130" t="s">
        <v>25</v>
      </c>
      <c r="X130" t="s">
        <v>25</v>
      </c>
      <c r="Y130" t="s">
        <v>1</v>
      </c>
      <c r="Z130" t="s">
        <v>2</v>
      </c>
      <c r="AA130">
        <v>48.504986000000002</v>
      </c>
      <c r="AB130">
        <v>84.933334000000002</v>
      </c>
    </row>
    <row r="131" spans="2:28" x14ac:dyDescent="0.45">
      <c r="B131" t="s">
        <v>0</v>
      </c>
      <c r="C131" t="s">
        <v>25</v>
      </c>
      <c r="D131" t="s">
        <v>1</v>
      </c>
      <c r="E131" t="s">
        <v>5</v>
      </c>
      <c r="F131">
        <v>100</v>
      </c>
      <c r="G131">
        <v>97.026409999999998</v>
      </c>
      <c r="I131" t="s">
        <v>25</v>
      </c>
      <c r="J131" t="s">
        <v>25</v>
      </c>
      <c r="K131" t="s">
        <v>1</v>
      </c>
      <c r="L131" t="s">
        <v>5</v>
      </c>
      <c r="M131">
        <v>31.683167999999998</v>
      </c>
      <c r="N131">
        <v>80.470439999999996</v>
      </c>
      <c r="P131" t="s">
        <v>0</v>
      </c>
      <c r="Q131" t="s">
        <v>25</v>
      </c>
      <c r="R131" t="s">
        <v>1</v>
      </c>
      <c r="S131" t="s">
        <v>5</v>
      </c>
      <c r="T131">
        <v>91.089110000000005</v>
      </c>
      <c r="U131">
        <v>96.198740000000001</v>
      </c>
      <c r="W131" t="s">
        <v>25</v>
      </c>
      <c r="X131" t="s">
        <v>25</v>
      </c>
      <c r="Y131" t="s">
        <v>1</v>
      </c>
      <c r="Z131" t="s">
        <v>5</v>
      </c>
      <c r="AA131">
        <v>80.19802</v>
      </c>
      <c r="AB131">
        <v>93.6</v>
      </c>
    </row>
    <row r="132" spans="2:28" x14ac:dyDescent="0.45">
      <c r="B132" t="s">
        <v>0</v>
      </c>
      <c r="C132" t="s">
        <v>25</v>
      </c>
      <c r="D132" t="s">
        <v>1</v>
      </c>
      <c r="E132" t="s">
        <v>8</v>
      </c>
      <c r="F132">
        <v>99.009900000000002</v>
      </c>
      <c r="G132">
        <v>96.218863999999996</v>
      </c>
      <c r="I132" t="s">
        <v>25</v>
      </c>
      <c r="J132" t="s">
        <v>25</v>
      </c>
      <c r="K132" t="s">
        <v>1</v>
      </c>
      <c r="L132" t="s">
        <v>8</v>
      </c>
      <c r="M132">
        <v>31.683167999999998</v>
      </c>
      <c r="N132">
        <v>83.200005000000004</v>
      </c>
      <c r="P132" t="s">
        <v>0</v>
      </c>
      <c r="Q132" t="s">
        <v>25</v>
      </c>
      <c r="R132" t="s">
        <v>1</v>
      </c>
      <c r="S132" t="s">
        <v>8</v>
      </c>
      <c r="T132">
        <v>100</v>
      </c>
      <c r="U132">
        <v>97.670439999999999</v>
      </c>
      <c r="W132" t="s">
        <v>25</v>
      </c>
      <c r="X132" t="s">
        <v>25</v>
      </c>
      <c r="Y132" t="s">
        <v>1</v>
      </c>
      <c r="Z132" t="s">
        <v>8</v>
      </c>
      <c r="AA132">
        <v>100</v>
      </c>
      <c r="AB132">
        <v>94.666663999999997</v>
      </c>
    </row>
    <row r="133" spans="2:28" x14ac:dyDescent="0.45">
      <c r="B133" t="s">
        <v>0</v>
      </c>
      <c r="C133" t="s">
        <v>25</v>
      </c>
      <c r="D133" t="s">
        <v>11</v>
      </c>
      <c r="E133" t="s">
        <v>2</v>
      </c>
      <c r="F133">
        <v>50.666663999999997</v>
      </c>
      <c r="G133">
        <v>90.327489999999997</v>
      </c>
      <c r="I133" t="s">
        <v>25</v>
      </c>
      <c r="J133" t="s">
        <v>25</v>
      </c>
      <c r="K133" t="s">
        <v>11</v>
      </c>
      <c r="L133" t="s">
        <v>2</v>
      </c>
      <c r="M133">
        <v>9.3333329999999997</v>
      </c>
      <c r="N133">
        <v>85.883255000000005</v>
      </c>
      <c r="P133" t="s">
        <v>0</v>
      </c>
      <c r="Q133" t="s">
        <v>25</v>
      </c>
      <c r="R133" t="s">
        <v>11</v>
      </c>
      <c r="S133" t="s">
        <v>2</v>
      </c>
      <c r="T133">
        <v>72.333336000000003</v>
      </c>
      <c r="U133">
        <v>91.437889999999996</v>
      </c>
      <c r="W133" t="s">
        <v>25</v>
      </c>
      <c r="X133" t="s">
        <v>25</v>
      </c>
      <c r="Y133" t="s">
        <v>11</v>
      </c>
      <c r="Z133" t="s">
        <v>2</v>
      </c>
      <c r="AA133">
        <v>45.333336000000003</v>
      </c>
      <c r="AB133">
        <v>92.214164999999994</v>
      </c>
    </row>
    <row r="134" spans="2:28" x14ac:dyDescent="0.45">
      <c r="B134" t="s">
        <v>0</v>
      </c>
      <c r="C134" t="s">
        <v>25</v>
      </c>
      <c r="D134" t="s">
        <v>11</v>
      </c>
      <c r="E134" t="s">
        <v>5</v>
      </c>
      <c r="F134">
        <v>87</v>
      </c>
      <c r="G134">
        <v>96.990905999999995</v>
      </c>
      <c r="I134" t="s">
        <v>25</v>
      </c>
      <c r="J134" t="s">
        <v>25</v>
      </c>
      <c r="K134" t="s">
        <v>11</v>
      </c>
      <c r="L134" t="s">
        <v>5</v>
      </c>
      <c r="M134">
        <v>19</v>
      </c>
      <c r="N134">
        <v>63.740504999999999</v>
      </c>
      <c r="P134" t="s">
        <v>0</v>
      </c>
      <c r="Q134" t="s">
        <v>25</v>
      </c>
      <c r="R134" t="s">
        <v>11</v>
      </c>
      <c r="S134" t="s">
        <v>5</v>
      </c>
      <c r="T134">
        <v>27.000001999999999</v>
      </c>
      <c r="U134">
        <v>81.231979999999993</v>
      </c>
      <c r="W134" t="s">
        <v>25</v>
      </c>
      <c r="X134" t="s">
        <v>25</v>
      </c>
      <c r="Y134" t="s">
        <v>11</v>
      </c>
      <c r="Z134" t="s">
        <v>5</v>
      </c>
      <c r="AA134">
        <v>61</v>
      </c>
      <c r="AB134">
        <v>96.389110000000002</v>
      </c>
    </row>
    <row r="135" spans="2:28" x14ac:dyDescent="0.45">
      <c r="B135" t="s">
        <v>0</v>
      </c>
      <c r="C135" t="s">
        <v>25</v>
      </c>
      <c r="D135" t="s">
        <v>11</v>
      </c>
      <c r="E135" t="s">
        <v>8</v>
      </c>
      <c r="F135">
        <v>47</v>
      </c>
      <c r="G135">
        <v>80.881159999999994</v>
      </c>
      <c r="I135" t="s">
        <v>25</v>
      </c>
      <c r="J135" t="s">
        <v>25</v>
      </c>
      <c r="K135" t="s">
        <v>11</v>
      </c>
      <c r="L135" t="s">
        <v>8</v>
      </c>
      <c r="M135">
        <v>29</v>
      </c>
      <c r="N135">
        <v>84.595534999999998</v>
      </c>
      <c r="P135" t="s">
        <v>0</v>
      </c>
      <c r="Q135" t="s">
        <v>25</v>
      </c>
      <c r="R135" t="s">
        <v>11</v>
      </c>
      <c r="S135" t="s">
        <v>8</v>
      </c>
      <c r="T135">
        <v>73</v>
      </c>
      <c r="U135">
        <v>95.09881</v>
      </c>
      <c r="W135" t="s">
        <v>25</v>
      </c>
      <c r="X135" t="s">
        <v>25</v>
      </c>
      <c r="Y135" t="s">
        <v>11</v>
      </c>
      <c r="Z135" t="s">
        <v>8</v>
      </c>
      <c r="AA135">
        <v>22</v>
      </c>
      <c r="AB135">
        <v>79.052940000000007</v>
      </c>
    </row>
    <row r="136" spans="2:28" x14ac:dyDescent="0.45">
      <c r="B136" t="s">
        <v>0</v>
      </c>
      <c r="C136" t="s">
        <v>25</v>
      </c>
      <c r="D136" t="s">
        <v>18</v>
      </c>
      <c r="E136" t="s">
        <v>2</v>
      </c>
      <c r="F136">
        <v>41</v>
      </c>
      <c r="G136">
        <v>81.91722</v>
      </c>
      <c r="I136" t="s">
        <v>25</v>
      </c>
      <c r="J136" t="s">
        <v>25</v>
      </c>
      <c r="K136" t="s">
        <v>18</v>
      </c>
      <c r="L136" t="s">
        <v>2</v>
      </c>
      <c r="M136">
        <v>7.3333329999999997</v>
      </c>
      <c r="N136">
        <v>67.024280000000005</v>
      </c>
      <c r="P136" t="s">
        <v>0</v>
      </c>
      <c r="Q136" t="s">
        <v>25</v>
      </c>
      <c r="R136" t="s">
        <v>18</v>
      </c>
      <c r="S136" t="s">
        <v>2</v>
      </c>
      <c r="T136">
        <v>56.333331999999999</v>
      </c>
      <c r="U136">
        <v>91.359449999999995</v>
      </c>
      <c r="W136" t="s">
        <v>25</v>
      </c>
      <c r="X136" t="s">
        <v>25</v>
      </c>
      <c r="Y136" t="s">
        <v>18</v>
      </c>
      <c r="Z136" t="s">
        <v>2</v>
      </c>
      <c r="AA136">
        <v>76.333330000000004</v>
      </c>
      <c r="AB136">
        <v>96.590220000000002</v>
      </c>
    </row>
    <row r="137" spans="2:28" x14ac:dyDescent="0.45">
      <c r="B137" t="s">
        <v>0</v>
      </c>
      <c r="C137" t="s">
        <v>25</v>
      </c>
      <c r="D137" t="s">
        <v>18</v>
      </c>
      <c r="E137" t="s">
        <v>5</v>
      </c>
      <c r="F137">
        <v>23.5</v>
      </c>
      <c r="G137">
        <v>92.437129999999996</v>
      </c>
      <c r="I137" t="s">
        <v>25</v>
      </c>
      <c r="J137" t="s">
        <v>25</v>
      </c>
      <c r="K137" t="s">
        <v>18</v>
      </c>
      <c r="L137" t="s">
        <v>5</v>
      </c>
      <c r="M137">
        <v>24.5</v>
      </c>
      <c r="N137">
        <v>46.506912</v>
      </c>
      <c r="P137" t="s">
        <v>0</v>
      </c>
      <c r="Q137" t="s">
        <v>25</v>
      </c>
      <c r="R137" t="s">
        <v>18</v>
      </c>
      <c r="S137" t="s">
        <v>5</v>
      </c>
      <c r="T137">
        <v>15.000000999999999</v>
      </c>
      <c r="U137">
        <v>72.515190000000004</v>
      </c>
      <c r="W137" t="s">
        <v>25</v>
      </c>
      <c r="X137" t="s">
        <v>25</v>
      </c>
      <c r="Y137" t="s">
        <v>18</v>
      </c>
      <c r="Z137" t="s">
        <v>5</v>
      </c>
      <c r="AA137">
        <v>18.5</v>
      </c>
      <c r="AB137">
        <v>74.993260000000006</v>
      </c>
    </row>
    <row r="138" spans="2:28" x14ac:dyDescent="0.45">
      <c r="B138" t="s">
        <v>0</v>
      </c>
      <c r="C138" t="s">
        <v>25</v>
      </c>
      <c r="D138" t="s">
        <v>18</v>
      </c>
      <c r="E138" t="s">
        <v>8</v>
      </c>
      <c r="F138">
        <v>34.5</v>
      </c>
      <c r="G138">
        <v>90.137860000000003</v>
      </c>
      <c r="I138" t="s">
        <v>25</v>
      </c>
      <c r="J138" t="s">
        <v>25</v>
      </c>
      <c r="K138" t="s">
        <v>18</v>
      </c>
      <c r="L138" t="s">
        <v>8</v>
      </c>
      <c r="M138">
        <v>30.000001999999999</v>
      </c>
      <c r="N138">
        <v>72.447495000000004</v>
      </c>
      <c r="P138" t="s">
        <v>0</v>
      </c>
      <c r="Q138" t="s">
        <v>25</v>
      </c>
      <c r="R138" t="s">
        <v>18</v>
      </c>
      <c r="S138" t="s">
        <v>8</v>
      </c>
      <c r="T138">
        <v>81.5</v>
      </c>
      <c r="U138">
        <v>93.133859999999999</v>
      </c>
      <c r="W138" t="s">
        <v>25</v>
      </c>
      <c r="X138" t="s">
        <v>25</v>
      </c>
      <c r="Y138" t="s">
        <v>18</v>
      </c>
      <c r="Z138" t="s">
        <v>8</v>
      </c>
      <c r="AA138">
        <v>55.5</v>
      </c>
      <c r="AB138">
        <v>87.586849999999998</v>
      </c>
    </row>
    <row r="139" spans="2:28" x14ac:dyDescent="0.45">
      <c r="B139" t="s">
        <v>25</v>
      </c>
      <c r="C139" t="s">
        <v>0</v>
      </c>
      <c r="D139" t="s">
        <v>1</v>
      </c>
      <c r="E139" t="s">
        <v>2</v>
      </c>
      <c r="F139">
        <v>72.425250000000005</v>
      </c>
      <c r="G139">
        <v>94.133340000000004</v>
      </c>
      <c r="I139" t="s">
        <v>25</v>
      </c>
      <c r="J139" t="s">
        <v>0</v>
      </c>
      <c r="K139" t="s">
        <v>1</v>
      </c>
      <c r="L139" t="s">
        <v>2</v>
      </c>
      <c r="M139">
        <v>31.56146</v>
      </c>
      <c r="N139">
        <v>86</v>
      </c>
      <c r="P139" t="s">
        <v>25</v>
      </c>
      <c r="Q139" t="s">
        <v>25</v>
      </c>
      <c r="R139" t="s">
        <v>1</v>
      </c>
      <c r="S139" t="s">
        <v>2</v>
      </c>
      <c r="T139">
        <v>78.073089999999993</v>
      </c>
      <c r="U139">
        <v>96.729560000000006</v>
      </c>
      <c r="W139" t="s">
        <v>0</v>
      </c>
      <c r="X139" t="s">
        <v>25</v>
      </c>
      <c r="Y139" t="s">
        <v>1</v>
      </c>
      <c r="Z139" t="s">
        <v>2</v>
      </c>
      <c r="AA139">
        <v>78.40531</v>
      </c>
      <c r="AB139">
        <v>96.877979999999994</v>
      </c>
    </row>
    <row r="140" spans="2:28" x14ac:dyDescent="0.45">
      <c r="B140" t="s">
        <v>25</v>
      </c>
      <c r="C140" t="s">
        <v>0</v>
      </c>
      <c r="D140" t="s">
        <v>1</v>
      </c>
      <c r="E140" t="s">
        <v>5</v>
      </c>
      <c r="F140">
        <v>58.415840000000003</v>
      </c>
      <c r="G140">
        <v>92.933334000000002</v>
      </c>
      <c r="I140" t="s">
        <v>25</v>
      </c>
      <c r="J140" t="s">
        <v>0</v>
      </c>
      <c r="K140" t="s">
        <v>1</v>
      </c>
      <c r="L140" t="s">
        <v>5</v>
      </c>
      <c r="M140">
        <v>37.623764000000001</v>
      </c>
      <c r="N140">
        <v>91.2</v>
      </c>
      <c r="P140" t="s">
        <v>25</v>
      </c>
      <c r="Q140" t="s">
        <v>25</v>
      </c>
      <c r="R140" t="s">
        <v>1</v>
      </c>
      <c r="S140" t="s">
        <v>5</v>
      </c>
      <c r="T140">
        <v>100</v>
      </c>
      <c r="U140">
        <v>98.4</v>
      </c>
      <c r="W140" t="s">
        <v>0</v>
      </c>
      <c r="X140" t="s">
        <v>25</v>
      </c>
      <c r="Y140" t="s">
        <v>1</v>
      </c>
      <c r="Z140" t="s">
        <v>5</v>
      </c>
      <c r="AA140">
        <v>52.475250000000003</v>
      </c>
      <c r="AB140">
        <v>94.533330000000007</v>
      </c>
    </row>
    <row r="141" spans="2:28" x14ac:dyDescent="0.45">
      <c r="B141" t="s">
        <v>25</v>
      </c>
      <c r="C141" t="s">
        <v>0</v>
      </c>
      <c r="D141" t="s">
        <v>1</v>
      </c>
      <c r="E141" t="s">
        <v>8</v>
      </c>
      <c r="F141">
        <v>94.05941</v>
      </c>
      <c r="G141">
        <v>97.466669999999993</v>
      </c>
      <c r="I141" t="s">
        <v>25</v>
      </c>
      <c r="J141" t="s">
        <v>0</v>
      </c>
      <c r="K141" t="s">
        <v>1</v>
      </c>
      <c r="L141" t="s">
        <v>8</v>
      </c>
      <c r="M141">
        <v>26.732673999999999</v>
      </c>
      <c r="N141">
        <v>80.759749999999997</v>
      </c>
      <c r="P141" t="s">
        <v>25</v>
      </c>
      <c r="Q141" t="s">
        <v>25</v>
      </c>
      <c r="R141" t="s">
        <v>1</v>
      </c>
      <c r="S141" t="s">
        <v>8</v>
      </c>
      <c r="T141">
        <v>78.217820000000003</v>
      </c>
      <c r="U141">
        <v>94.266660000000002</v>
      </c>
      <c r="W141" t="s">
        <v>0</v>
      </c>
      <c r="X141" t="s">
        <v>25</v>
      </c>
      <c r="Y141" t="s">
        <v>1</v>
      </c>
      <c r="Z141" t="s">
        <v>8</v>
      </c>
      <c r="AA141">
        <v>100</v>
      </c>
      <c r="AB141">
        <v>99.733339999999998</v>
      </c>
    </row>
    <row r="142" spans="2:28" x14ac:dyDescent="0.45">
      <c r="B142" t="s">
        <v>25</v>
      </c>
      <c r="C142" t="s">
        <v>0</v>
      </c>
      <c r="D142" t="s">
        <v>11</v>
      </c>
      <c r="E142" t="s">
        <v>2</v>
      </c>
      <c r="F142">
        <v>35.666663999999997</v>
      </c>
      <c r="G142">
        <v>93.619445999999996</v>
      </c>
      <c r="I142" t="s">
        <v>25</v>
      </c>
      <c r="J142" t="s">
        <v>0</v>
      </c>
      <c r="K142" t="s">
        <v>11</v>
      </c>
      <c r="L142" t="s">
        <v>2</v>
      </c>
      <c r="M142">
        <v>13</v>
      </c>
      <c r="N142">
        <v>65.722489999999993</v>
      </c>
      <c r="P142" t="s">
        <v>25</v>
      </c>
      <c r="Q142" t="s">
        <v>25</v>
      </c>
      <c r="R142" t="s">
        <v>11</v>
      </c>
      <c r="S142" t="s">
        <v>2</v>
      </c>
      <c r="T142">
        <v>58</v>
      </c>
      <c r="U142">
        <v>91.358779999999996</v>
      </c>
      <c r="W142" t="s">
        <v>0</v>
      </c>
      <c r="X142" t="s">
        <v>25</v>
      </c>
      <c r="Y142" t="s">
        <v>11</v>
      </c>
      <c r="Z142" t="s">
        <v>2</v>
      </c>
      <c r="AA142">
        <v>65.666669999999996</v>
      </c>
      <c r="AB142">
        <v>90.867580000000004</v>
      </c>
    </row>
    <row r="143" spans="2:28" x14ac:dyDescent="0.45">
      <c r="B143" t="s">
        <v>25</v>
      </c>
      <c r="C143" t="s">
        <v>0</v>
      </c>
      <c r="D143" t="s">
        <v>11</v>
      </c>
      <c r="E143" t="s">
        <v>5</v>
      </c>
      <c r="F143">
        <v>55</v>
      </c>
      <c r="G143">
        <v>90.20693</v>
      </c>
      <c r="I143" t="s">
        <v>25</v>
      </c>
      <c r="J143" t="s">
        <v>0</v>
      </c>
      <c r="K143" t="s">
        <v>11</v>
      </c>
      <c r="L143" t="s">
        <v>5</v>
      </c>
      <c r="M143">
        <v>20</v>
      </c>
      <c r="N143">
        <v>65.275239999999997</v>
      </c>
      <c r="P143" t="s">
        <v>25</v>
      </c>
      <c r="Q143" t="s">
        <v>25</v>
      </c>
      <c r="R143" t="s">
        <v>11</v>
      </c>
      <c r="S143" t="s">
        <v>5</v>
      </c>
      <c r="T143">
        <v>70</v>
      </c>
      <c r="U143">
        <v>93.429789999999997</v>
      </c>
      <c r="W143" t="s">
        <v>0</v>
      </c>
      <c r="X143" t="s">
        <v>25</v>
      </c>
      <c r="Y143" t="s">
        <v>11</v>
      </c>
      <c r="Z143" t="s">
        <v>5</v>
      </c>
      <c r="AA143">
        <v>71</v>
      </c>
      <c r="AB143">
        <v>93.785669999999996</v>
      </c>
    </row>
    <row r="144" spans="2:28" x14ac:dyDescent="0.45">
      <c r="B144" t="s">
        <v>25</v>
      </c>
      <c r="C144" t="s">
        <v>0</v>
      </c>
      <c r="D144" t="s">
        <v>11</v>
      </c>
      <c r="E144" t="s">
        <v>8</v>
      </c>
      <c r="F144">
        <v>78</v>
      </c>
      <c r="G144">
        <v>94.067599999999999</v>
      </c>
      <c r="I144" t="s">
        <v>25</v>
      </c>
      <c r="J144" t="s">
        <v>0</v>
      </c>
      <c r="K144" t="s">
        <v>11</v>
      </c>
      <c r="L144" t="s">
        <v>8</v>
      </c>
      <c r="M144">
        <v>18</v>
      </c>
      <c r="N144">
        <v>83.343829999999997</v>
      </c>
      <c r="P144" t="s">
        <v>25</v>
      </c>
      <c r="Q144" t="s">
        <v>25</v>
      </c>
      <c r="R144" t="s">
        <v>11</v>
      </c>
      <c r="S144" t="s">
        <v>8</v>
      </c>
      <c r="T144">
        <v>62</v>
      </c>
      <c r="U144">
        <v>92.046394000000006</v>
      </c>
      <c r="W144" t="s">
        <v>0</v>
      </c>
      <c r="X144" t="s">
        <v>25</v>
      </c>
      <c r="Y144" t="s">
        <v>11</v>
      </c>
      <c r="Z144" t="s">
        <v>8</v>
      </c>
      <c r="AA144">
        <v>62</v>
      </c>
      <c r="AB144">
        <v>91.825050000000005</v>
      </c>
    </row>
    <row r="145" spans="2:28" x14ac:dyDescent="0.45">
      <c r="B145" t="s">
        <v>25</v>
      </c>
      <c r="C145" t="s">
        <v>0</v>
      </c>
      <c r="D145" t="s">
        <v>18</v>
      </c>
      <c r="E145" t="s">
        <v>2</v>
      </c>
      <c r="F145">
        <v>16</v>
      </c>
      <c r="G145">
        <v>78.807190000000006</v>
      </c>
      <c r="I145" t="s">
        <v>25</v>
      </c>
      <c r="J145" t="s">
        <v>0</v>
      </c>
      <c r="K145" t="s">
        <v>18</v>
      </c>
      <c r="L145" t="s">
        <v>2</v>
      </c>
      <c r="M145">
        <v>28.666665999999999</v>
      </c>
      <c r="N145">
        <v>84.346755999999999</v>
      </c>
      <c r="P145" t="s">
        <v>25</v>
      </c>
      <c r="Q145" t="s">
        <v>25</v>
      </c>
      <c r="R145" t="s">
        <v>18</v>
      </c>
      <c r="S145" t="s">
        <v>2</v>
      </c>
      <c r="T145">
        <v>51.666663999999997</v>
      </c>
      <c r="U145">
        <v>91.454359999999994</v>
      </c>
      <c r="W145" t="s">
        <v>0</v>
      </c>
      <c r="X145" t="s">
        <v>25</v>
      </c>
      <c r="Y145" t="s">
        <v>18</v>
      </c>
      <c r="Z145" t="s">
        <v>2</v>
      </c>
      <c r="AA145">
        <v>39</v>
      </c>
      <c r="AB145">
        <v>80.316535999999999</v>
      </c>
    </row>
    <row r="146" spans="2:28" x14ac:dyDescent="0.45">
      <c r="B146" t="s">
        <v>25</v>
      </c>
      <c r="C146" t="s">
        <v>0</v>
      </c>
      <c r="D146" t="s">
        <v>18</v>
      </c>
      <c r="E146" t="s">
        <v>5</v>
      </c>
      <c r="F146">
        <v>20</v>
      </c>
      <c r="G146">
        <v>70</v>
      </c>
      <c r="I146" t="s">
        <v>25</v>
      </c>
      <c r="J146" t="s">
        <v>0</v>
      </c>
      <c r="K146" t="s">
        <v>18</v>
      </c>
      <c r="L146" t="s">
        <v>5</v>
      </c>
      <c r="M146">
        <v>20.5</v>
      </c>
      <c r="N146">
        <v>63.747127999999996</v>
      </c>
      <c r="P146" t="s">
        <v>25</v>
      </c>
      <c r="Q146" t="s">
        <v>25</v>
      </c>
      <c r="R146" t="s">
        <v>18</v>
      </c>
      <c r="S146" t="s">
        <v>5</v>
      </c>
      <c r="T146">
        <v>31</v>
      </c>
      <c r="U146">
        <v>81.209620000000001</v>
      </c>
      <c r="W146" t="s">
        <v>0</v>
      </c>
      <c r="X146" t="s">
        <v>25</v>
      </c>
      <c r="Y146" t="s">
        <v>18</v>
      </c>
      <c r="Z146" t="s">
        <v>5</v>
      </c>
      <c r="AA146">
        <v>11.5</v>
      </c>
      <c r="AB146">
        <v>77.597885000000005</v>
      </c>
    </row>
    <row r="147" spans="2:28" x14ac:dyDescent="0.45">
      <c r="B147" t="s">
        <v>25</v>
      </c>
      <c r="C147" t="s">
        <v>0</v>
      </c>
      <c r="D147" t="s">
        <v>18</v>
      </c>
      <c r="E147" t="s">
        <v>8</v>
      </c>
      <c r="F147">
        <v>35</v>
      </c>
      <c r="G147">
        <v>73.668719999999993</v>
      </c>
      <c r="I147" t="s">
        <v>25</v>
      </c>
      <c r="J147" t="s">
        <v>0</v>
      </c>
      <c r="K147" t="s">
        <v>18</v>
      </c>
      <c r="L147" t="s">
        <v>8</v>
      </c>
      <c r="M147">
        <v>17</v>
      </c>
      <c r="N147">
        <v>85.733329999999995</v>
      </c>
      <c r="P147" t="s">
        <v>25</v>
      </c>
      <c r="Q147" t="s">
        <v>25</v>
      </c>
      <c r="R147" t="s">
        <v>18</v>
      </c>
      <c r="S147" t="s">
        <v>8</v>
      </c>
      <c r="T147">
        <v>70</v>
      </c>
      <c r="U147">
        <v>94.261380000000003</v>
      </c>
      <c r="W147" t="s">
        <v>0</v>
      </c>
      <c r="X147" t="s">
        <v>25</v>
      </c>
      <c r="Y147" t="s">
        <v>18</v>
      </c>
      <c r="Z147" t="s">
        <v>8</v>
      </c>
      <c r="AA147">
        <v>23.5</v>
      </c>
      <c r="AB147">
        <v>73.513329999999996</v>
      </c>
    </row>
    <row r="148" spans="2:28" x14ac:dyDescent="0.45">
      <c r="B148" t="s">
        <v>25</v>
      </c>
      <c r="C148" t="s">
        <v>25</v>
      </c>
      <c r="D148" t="s">
        <v>1</v>
      </c>
      <c r="E148" t="s">
        <v>2</v>
      </c>
      <c r="F148">
        <v>66.777405000000002</v>
      </c>
      <c r="G148">
        <v>93.237729999999999</v>
      </c>
      <c r="I148" t="s">
        <v>0</v>
      </c>
      <c r="J148" t="s">
        <v>25</v>
      </c>
      <c r="K148" t="s">
        <v>1</v>
      </c>
      <c r="L148" t="s">
        <v>2</v>
      </c>
      <c r="M148">
        <v>24.916944999999998</v>
      </c>
      <c r="N148">
        <v>82.07799</v>
      </c>
      <c r="P148" t="s">
        <v>25</v>
      </c>
      <c r="Q148" t="s">
        <v>0</v>
      </c>
      <c r="R148" t="s">
        <v>1</v>
      </c>
      <c r="S148" t="s">
        <v>2</v>
      </c>
      <c r="T148">
        <v>100</v>
      </c>
      <c r="U148">
        <v>95.738365000000002</v>
      </c>
      <c r="W148" t="s">
        <v>25</v>
      </c>
      <c r="X148" t="s">
        <v>0</v>
      </c>
      <c r="Y148" t="s">
        <v>1</v>
      </c>
      <c r="Z148" t="s">
        <v>2</v>
      </c>
      <c r="AA148">
        <v>75.415279999999996</v>
      </c>
      <c r="AB148">
        <v>94.666663999999997</v>
      </c>
    </row>
    <row r="149" spans="2:28" x14ac:dyDescent="0.45">
      <c r="B149" t="s">
        <v>25</v>
      </c>
      <c r="C149" t="s">
        <v>25</v>
      </c>
      <c r="D149" t="s">
        <v>1</v>
      </c>
      <c r="E149" t="s">
        <v>5</v>
      </c>
      <c r="F149">
        <v>19.801981000000001</v>
      </c>
      <c r="G149">
        <v>90.533330000000007</v>
      </c>
      <c r="I149" t="s">
        <v>0</v>
      </c>
      <c r="J149" t="s">
        <v>25</v>
      </c>
      <c r="K149" t="s">
        <v>1</v>
      </c>
      <c r="L149" t="s">
        <v>5</v>
      </c>
      <c r="M149">
        <v>27.722773</v>
      </c>
      <c r="N149">
        <v>87.730819999999994</v>
      </c>
      <c r="P149" t="s">
        <v>25</v>
      </c>
      <c r="Q149" t="s">
        <v>0</v>
      </c>
      <c r="R149" t="s">
        <v>1</v>
      </c>
      <c r="S149" t="s">
        <v>5</v>
      </c>
      <c r="T149">
        <v>46.534652999999999</v>
      </c>
      <c r="U149">
        <v>91.6</v>
      </c>
      <c r="W149" t="s">
        <v>25</v>
      </c>
      <c r="X149" t="s">
        <v>0</v>
      </c>
      <c r="Y149" t="s">
        <v>1</v>
      </c>
      <c r="Z149" t="s">
        <v>5</v>
      </c>
      <c r="AA149">
        <v>100</v>
      </c>
      <c r="AB149">
        <v>98.402510000000007</v>
      </c>
    </row>
    <row r="150" spans="2:28" x14ac:dyDescent="0.45">
      <c r="B150" t="s">
        <v>25</v>
      </c>
      <c r="C150" t="s">
        <v>25</v>
      </c>
      <c r="D150" t="s">
        <v>1</v>
      </c>
      <c r="E150" t="s">
        <v>8</v>
      </c>
      <c r="F150">
        <v>63.366337000000001</v>
      </c>
      <c r="G150">
        <v>91.866669999999999</v>
      </c>
      <c r="I150" t="s">
        <v>0</v>
      </c>
      <c r="J150" t="s">
        <v>25</v>
      </c>
      <c r="K150" t="s">
        <v>1</v>
      </c>
      <c r="L150" t="s">
        <v>8</v>
      </c>
      <c r="M150">
        <v>15.841583999999999</v>
      </c>
      <c r="N150">
        <v>75.245279999999994</v>
      </c>
      <c r="P150" t="s">
        <v>25</v>
      </c>
      <c r="Q150" t="s">
        <v>0</v>
      </c>
      <c r="R150" t="s">
        <v>1</v>
      </c>
      <c r="S150" t="s">
        <v>8</v>
      </c>
      <c r="T150">
        <v>60.396037999999997</v>
      </c>
      <c r="U150">
        <v>88.4</v>
      </c>
      <c r="W150" t="s">
        <v>25</v>
      </c>
      <c r="X150" t="s">
        <v>0</v>
      </c>
      <c r="Y150" t="s">
        <v>1</v>
      </c>
      <c r="Z150" t="s">
        <v>8</v>
      </c>
      <c r="AA150">
        <v>64.356440000000006</v>
      </c>
      <c r="AB150">
        <v>91.049059999999997</v>
      </c>
    </row>
    <row r="151" spans="2:28" x14ac:dyDescent="0.45">
      <c r="B151" t="s">
        <v>25</v>
      </c>
      <c r="C151" t="s">
        <v>25</v>
      </c>
      <c r="D151" t="s">
        <v>11</v>
      </c>
      <c r="E151" t="s">
        <v>2</v>
      </c>
      <c r="F151">
        <v>56</v>
      </c>
      <c r="G151">
        <v>91.630859999999998</v>
      </c>
      <c r="I151" t="s">
        <v>0</v>
      </c>
      <c r="J151" t="s">
        <v>25</v>
      </c>
      <c r="K151" t="s">
        <v>11</v>
      </c>
      <c r="L151" t="s">
        <v>2</v>
      </c>
      <c r="M151">
        <v>24</v>
      </c>
      <c r="N151">
        <v>81.704220000000007</v>
      </c>
      <c r="P151" t="s">
        <v>25</v>
      </c>
      <c r="Q151" t="s">
        <v>0</v>
      </c>
      <c r="R151" t="s">
        <v>11</v>
      </c>
      <c r="S151" t="s">
        <v>2</v>
      </c>
      <c r="T151">
        <v>85</v>
      </c>
      <c r="U151">
        <v>95.137389999999996</v>
      </c>
      <c r="W151" t="s">
        <v>25</v>
      </c>
      <c r="X151" t="s">
        <v>0</v>
      </c>
      <c r="Y151" t="s">
        <v>11</v>
      </c>
      <c r="Z151" t="s">
        <v>2</v>
      </c>
      <c r="AA151">
        <v>100</v>
      </c>
      <c r="AB151">
        <v>93.659620000000004</v>
      </c>
    </row>
    <row r="152" spans="2:28" x14ac:dyDescent="0.45">
      <c r="B152" t="s">
        <v>25</v>
      </c>
      <c r="C152" t="s">
        <v>25</v>
      </c>
      <c r="D152" t="s">
        <v>11</v>
      </c>
      <c r="E152" t="s">
        <v>5</v>
      </c>
      <c r="F152">
        <v>18</v>
      </c>
      <c r="G152">
        <v>83.614814999999993</v>
      </c>
      <c r="I152" t="s">
        <v>0</v>
      </c>
      <c r="J152" t="s">
        <v>25</v>
      </c>
      <c r="K152" t="s">
        <v>11</v>
      </c>
      <c r="L152" t="s">
        <v>5</v>
      </c>
      <c r="M152">
        <v>30.000001999999999</v>
      </c>
      <c r="N152">
        <v>85.992369999999994</v>
      </c>
      <c r="P152" t="s">
        <v>25</v>
      </c>
      <c r="Q152" t="s">
        <v>0</v>
      </c>
      <c r="R152" t="s">
        <v>11</v>
      </c>
      <c r="S152" t="s">
        <v>5</v>
      </c>
      <c r="T152">
        <v>45</v>
      </c>
      <c r="U152">
        <v>90.170165999999995</v>
      </c>
      <c r="W152" t="s">
        <v>25</v>
      </c>
      <c r="X152" t="s">
        <v>0</v>
      </c>
      <c r="Y152" t="s">
        <v>11</v>
      </c>
      <c r="Z152" t="s">
        <v>5</v>
      </c>
      <c r="AA152">
        <v>100</v>
      </c>
      <c r="AB152">
        <v>96.185220000000001</v>
      </c>
    </row>
    <row r="153" spans="2:28" x14ac:dyDescent="0.45">
      <c r="B153" t="s">
        <v>25</v>
      </c>
      <c r="C153" t="s">
        <v>25</v>
      </c>
      <c r="D153" t="s">
        <v>11</v>
      </c>
      <c r="E153" t="s">
        <v>8</v>
      </c>
      <c r="F153">
        <v>69</v>
      </c>
      <c r="G153">
        <v>97.243080000000006</v>
      </c>
      <c r="I153" t="s">
        <v>0</v>
      </c>
      <c r="J153" t="s">
        <v>25</v>
      </c>
      <c r="K153" t="s">
        <v>11</v>
      </c>
      <c r="L153" t="s">
        <v>8</v>
      </c>
      <c r="M153">
        <v>34</v>
      </c>
      <c r="N153">
        <v>77.550700000000006</v>
      </c>
      <c r="P153" t="s">
        <v>25</v>
      </c>
      <c r="Q153" t="s">
        <v>0</v>
      </c>
      <c r="R153" t="s">
        <v>11</v>
      </c>
      <c r="S153" t="s">
        <v>8</v>
      </c>
      <c r="T153">
        <v>97</v>
      </c>
      <c r="U153">
        <v>98.227559999999997</v>
      </c>
      <c r="W153" t="s">
        <v>25</v>
      </c>
      <c r="X153" t="s">
        <v>0</v>
      </c>
      <c r="Y153" t="s">
        <v>11</v>
      </c>
      <c r="Z153" t="s">
        <v>8</v>
      </c>
      <c r="AA153">
        <v>60.000003999999997</v>
      </c>
      <c r="AB153">
        <v>89.966750000000005</v>
      </c>
    </row>
    <row r="154" spans="2:28" x14ac:dyDescent="0.45">
      <c r="B154" t="s">
        <v>25</v>
      </c>
      <c r="C154" t="s">
        <v>25</v>
      </c>
      <c r="D154" t="s">
        <v>18</v>
      </c>
      <c r="E154" t="s">
        <v>2</v>
      </c>
      <c r="F154">
        <v>65.333330000000004</v>
      </c>
      <c r="G154">
        <v>86.653533999999993</v>
      </c>
      <c r="I154" t="s">
        <v>0</v>
      </c>
      <c r="J154" t="s">
        <v>25</v>
      </c>
      <c r="K154" t="s">
        <v>18</v>
      </c>
      <c r="L154" t="s">
        <v>2</v>
      </c>
      <c r="M154">
        <v>24.333334000000001</v>
      </c>
      <c r="N154">
        <v>60.34037</v>
      </c>
      <c r="P154" t="s">
        <v>25</v>
      </c>
      <c r="Q154" t="s">
        <v>0</v>
      </c>
      <c r="R154" t="s">
        <v>18</v>
      </c>
      <c r="S154" t="s">
        <v>2</v>
      </c>
      <c r="T154">
        <v>48</v>
      </c>
      <c r="U154">
        <v>91.903480000000002</v>
      </c>
      <c r="W154" t="s">
        <v>25</v>
      </c>
      <c r="X154" t="s">
        <v>0</v>
      </c>
      <c r="Y154" t="s">
        <v>18</v>
      </c>
      <c r="Z154" t="s">
        <v>2</v>
      </c>
      <c r="AA154">
        <v>17.333334000000001</v>
      </c>
      <c r="AB154">
        <v>77.463390000000004</v>
      </c>
    </row>
    <row r="155" spans="2:28" x14ac:dyDescent="0.45">
      <c r="B155" t="s">
        <v>25</v>
      </c>
      <c r="C155" t="s">
        <v>25</v>
      </c>
      <c r="D155" t="s">
        <v>18</v>
      </c>
      <c r="E155" t="s">
        <v>5</v>
      </c>
      <c r="F155">
        <v>29</v>
      </c>
      <c r="G155">
        <v>81.624374000000003</v>
      </c>
      <c r="I155" t="s">
        <v>0</v>
      </c>
      <c r="J155" t="s">
        <v>25</v>
      </c>
      <c r="K155" t="s">
        <v>18</v>
      </c>
      <c r="L155" t="s">
        <v>5</v>
      </c>
      <c r="M155">
        <v>18</v>
      </c>
      <c r="N155">
        <v>79.917755</v>
      </c>
      <c r="P155" t="s">
        <v>25</v>
      </c>
      <c r="Q155" t="s">
        <v>0</v>
      </c>
      <c r="R155" t="s">
        <v>18</v>
      </c>
      <c r="S155" t="s">
        <v>5</v>
      </c>
      <c r="T155">
        <v>4.5</v>
      </c>
      <c r="U155">
        <v>96.779724000000002</v>
      </c>
      <c r="W155" t="s">
        <v>25</v>
      </c>
      <c r="X155" t="s">
        <v>0</v>
      </c>
      <c r="Y155" t="s">
        <v>18</v>
      </c>
      <c r="Z155" t="s">
        <v>5</v>
      </c>
      <c r="AA155">
        <v>12.5</v>
      </c>
      <c r="AB155">
        <v>74.348950000000002</v>
      </c>
    </row>
    <row r="156" spans="2:28" x14ac:dyDescent="0.45">
      <c r="B156" t="s">
        <v>25</v>
      </c>
      <c r="C156" t="s">
        <v>25</v>
      </c>
      <c r="D156" t="s">
        <v>18</v>
      </c>
      <c r="E156" t="s">
        <v>8</v>
      </c>
      <c r="F156">
        <v>53.500003999999997</v>
      </c>
      <c r="G156">
        <v>89.908646000000005</v>
      </c>
      <c r="I156" t="s">
        <v>0</v>
      </c>
      <c r="J156" t="s">
        <v>25</v>
      </c>
      <c r="K156" t="s">
        <v>18</v>
      </c>
      <c r="L156" t="s">
        <v>8</v>
      </c>
      <c r="M156">
        <v>22.5</v>
      </c>
      <c r="N156">
        <v>84.569305</v>
      </c>
      <c r="P156" t="s">
        <v>25</v>
      </c>
      <c r="Q156" t="s">
        <v>0</v>
      </c>
      <c r="R156" t="s">
        <v>18</v>
      </c>
      <c r="S156" t="s">
        <v>8</v>
      </c>
      <c r="T156">
        <v>23.5</v>
      </c>
      <c r="U156">
        <v>82.508330000000001</v>
      </c>
      <c r="W156" t="s">
        <v>25</v>
      </c>
      <c r="X156" t="s">
        <v>0</v>
      </c>
      <c r="Y156" t="s">
        <v>18</v>
      </c>
      <c r="Z156" t="s">
        <v>8</v>
      </c>
      <c r="AA156">
        <v>50.5</v>
      </c>
      <c r="AB156">
        <v>90.495000000000005</v>
      </c>
    </row>
    <row r="157" spans="2:28" x14ac:dyDescent="0.45">
      <c r="F157">
        <f>AVERAGE(Noah[Column5])</f>
        <v>49.670066666666663</v>
      </c>
      <c r="G157">
        <f>AVERAGE(Noah[Column7])</f>
        <v>87.740429083333339</v>
      </c>
      <c r="M157">
        <f>AVERAGE(Regina[Column5])</f>
        <v>22.198402977777775</v>
      </c>
      <c r="N157">
        <f>AVERAGE(Regina[Column7])</f>
        <v>72.733977194444464</v>
      </c>
      <c r="T157">
        <f>AVERAGE(Stephie[Column5])</f>
        <v>59.132315000000013</v>
      </c>
      <c r="U157">
        <f>AVERAGE(Stephie[Column7])</f>
        <v>90.233942083333332</v>
      </c>
      <c r="AA157">
        <f>AVERAGE(Valentina[Column5])</f>
        <v>57.443244166666673</v>
      </c>
      <c r="AB157">
        <f>AVERAGE(Valentina[Column7])</f>
        <v>88.664979111111109</v>
      </c>
    </row>
  </sheetData>
  <phoneticPr fontId="2" type="noConversion"/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874A-6672-4077-AE75-57CE1DFDC6E2}">
  <dimension ref="B2:H11"/>
  <sheetViews>
    <sheetView tabSelected="1" workbookViewId="0">
      <selection activeCell="B3" sqref="B3:H6"/>
    </sheetView>
  </sheetViews>
  <sheetFormatPr baseColWidth="10" defaultRowHeight="14.25" x14ac:dyDescent="0.45"/>
  <sheetData>
    <row r="2" spans="2:8" ht="14.65" thickBot="1" x14ac:dyDescent="0.5"/>
    <row r="3" spans="2:8" ht="14.65" thickBot="1" x14ac:dyDescent="0.5">
      <c r="B3" s="42" t="s">
        <v>709</v>
      </c>
      <c r="C3" s="43" t="s">
        <v>710</v>
      </c>
      <c r="D3" s="43" t="s">
        <v>711</v>
      </c>
      <c r="E3" s="43" t="s">
        <v>712</v>
      </c>
      <c r="F3" s="43" t="s">
        <v>713</v>
      </c>
      <c r="G3" s="43" t="s">
        <v>714</v>
      </c>
      <c r="H3" s="44" t="s">
        <v>715</v>
      </c>
    </row>
    <row r="4" spans="2:8" x14ac:dyDescent="0.45">
      <c r="B4" s="40" t="s">
        <v>668</v>
      </c>
      <c r="C4" s="30">
        <f>AVERAGE('Position results'!E4:E39)</f>
        <v>58.411376611111109</v>
      </c>
      <c r="D4" s="31">
        <f>AVERAGE('Position results'!N4:N57)</f>
        <v>48.650501648148143</v>
      </c>
      <c r="E4" s="31">
        <f>AVERAGE('Position results'!W4:W57)</f>
        <v>56.37737111111111</v>
      </c>
      <c r="F4" s="31">
        <f>AVERAGE('Position results'!F4:F39)</f>
        <v>88.807123055555564</v>
      </c>
      <c r="G4" s="31">
        <f>AVERAGE('Position results'!O4:O57)</f>
        <v>87.874760444444419</v>
      </c>
      <c r="H4" s="32">
        <f>AVERAGE('Position results'!X4:X57)</f>
        <v>88.511194129629629</v>
      </c>
    </row>
    <row r="5" spans="2:8" x14ac:dyDescent="0.45">
      <c r="B5" s="40" t="s">
        <v>669</v>
      </c>
      <c r="C5" s="45">
        <f>AVERAGE('Position results'!H4:H57)</f>
        <v>54.403281018518513</v>
      </c>
      <c r="D5" s="36">
        <f>AVERAGE('Position results'!Q4:Q48)</f>
        <v>52.173418600000005</v>
      </c>
      <c r="E5" s="36">
        <f>AVERAGE('Position results'!Z4:Z48)</f>
        <v>54.399902222222217</v>
      </c>
      <c r="F5" s="36">
        <f>AVERAGE('Position results'!I4:I57)</f>
        <v>88.298992203703705</v>
      </c>
      <c r="G5" s="36">
        <f>AVERAGE('Position results'!R4:R48)</f>
        <v>87.63399073333332</v>
      </c>
      <c r="H5" s="7">
        <f>AVERAGE('Position results'!AA4:AA48)</f>
        <v>88.606884111111114</v>
      </c>
    </row>
    <row r="6" spans="2:8" ht="14.65" thickBot="1" x14ac:dyDescent="0.5">
      <c r="B6" s="41" t="s">
        <v>670</v>
      </c>
      <c r="C6" s="33">
        <f>AVERAGE('Position results'!B4:B57)</f>
        <v>45.166946037037036</v>
      </c>
      <c r="D6" s="8">
        <f>AVERAGE('Position results'!K4:K48)</f>
        <v>50.35277966666667</v>
      </c>
      <c r="E6" s="8">
        <f>AVERAGE('Position results'!T4:T48)</f>
        <v>55.459631088888877</v>
      </c>
      <c r="F6" s="8">
        <f>AVERAGE('Position results'!C4:C57)</f>
        <v>83.34257753703703</v>
      </c>
      <c r="G6" s="8">
        <f>AVERAGE('Position results'!L4:L48)</f>
        <v>88.040194555555587</v>
      </c>
      <c r="H6" s="34">
        <f>AVERAGE('Position results'!U4:U48)</f>
        <v>89.820036155555556</v>
      </c>
    </row>
    <row r="11" spans="2:8" x14ac:dyDescent="0.45">
      <c r="D11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c Y d F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H G H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h 0 V a W a 3 B N H s C A A D Q Q g A A E w A c A E Z v c m 1 1 b G F z L 1 N l Y 3 R p b 2 4 x L m 0 g o h g A K K A U A A A A A A A A A A A A A A A A A A A A A A A A A A A A 7 d h d b 9 o w F A b g e y T + g 5 X e g J Q g E g r s Q 1 x U g W 5 t B 9 W A 7 m b Z h U n O w C K x k e 1 U R V X / + 4 I Y + 9 D G J e 6 R O F G k h G O U 2 H q i E + U 1 k F q h J J v t j + H 7 e q 1 e M y u u I W M a T J l b w w Y s B 1 u v s W q 7 1 2 I J s q r E 5 r E 1 V G l Z g L S N a 5 F D K 1 b S V j 9 M w 4 v f J Q 8 G t E n G X K 8 h T 4 Z g 1 l Z t k v H V b D 6 a J g + T m y Q c T e + T E H R c c q t F M r 6 Z J Q u e c 5 l C s F B c Z 8 G u 8 v P + h 2 P L P l m v 6 X 8 d Q i 4 K Y U E P P N / z W a z y s p B m 0 P f Z S K Y q E 3 I 5 C K N u 5 L P P p b I w s 9 s c B r 9 P W x M l 4 V v T 3 6 / n w o t 5 s R B c M y s 2 y q s W N u e L 6 k 9 z z a X 5 r n S x v / p 8 u w H T 2 C / e f 3 7 2 9 t W w u r u t R p i F J / v i s 0 M 9 O l L v H K l f H q l 3 j 9 R 7 R + r 9 v + o v z X p N y P 8 u 8 0 / k V F U D s j p 5 b e W r V c G z 5 D A d w j 4 F 9 o X 3 i 7 s R N b 3 X N 8 / B G C 4 z r Q j + x P D t K K j 2 I A i 7 Q d g L O p 2 g w 9 o h q i f g 3 x m 2 2 i E 9 D q f u A x 3 q A + c J f 0 n w 5 w n f R Q A / 5 I 8 i A 0 J 3 h t 4 j 9 P N D 7 y N A v 9 a 7 A Z N S h 3 f n / o b c z 9 L 9 L Q L 3 D 3 y h B e T U 5 t 2 x h 2 1 y P 0 v 3 E I H 7 R 7 6 1 K 1 4 Q u z t 2 D N E t s T t n x 5 D U 3 e 6 m R e j u 0 D G k d I T u G B 1 D Q n e r J D e E 7 g 4 d Q 0 J H b 3 X n 7 B g y u j t e i J y T u j t 1 D A k d q b t W x 5 D P f R K w p p D G H X q E I Z w j d M f o G J K 5 s U h X F M g 6 Z c e Q z B G 7 c 3 Y M y d y 4 z D J u h C Z 3 d + 4 Y w j l y d + + O I Z + b K P p 0 c 0 i O I Z 0 j c q f k G J K 5 K S y F J H W H 6 h i S O V J 3 r Y 4 h m Z t Z 2 K w E f b i 5 Y + 9 g y O a I 3 T k 7 h n T u C 8 + r C 1 O b d w q P I Z 8 j + B P C / w B Q S w E C L Q A U A A I A C A B x h 0 V a 9 o c i f q U A A A D 2 A A A A E g A A A A A A A A A A A A A A A A A A A A A A Q 2 9 u Z m l n L 1 B h Y 2 t h Z 2 U u e G 1 s U E s B A i 0 A F A A C A A g A c Y d F W g / K 6 a u k A A A A 6 Q A A A B M A A A A A A A A A A A A A A A A A 8 Q A A A F t D b 2 5 0 Z W 5 0 X 1 R 5 c G V z X S 5 4 b W x Q S w E C L Q A U A A I A C A B x h 0 V a W a 3 B N H s C A A D Q Q g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Y w E A A A A A A N h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B h M 2 J i M T g t Z m U z M y 0 0 Z D N k L W E 3 M G I t M D M 2 O D A x O T k 4 Y m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z V D E 0 O j U w O j M w L j U 4 M j I y N j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N D F j M z Y 2 L T V l M D I t N G F j Y y 1 i M D I 4 L T A 2 Y j U 1 M m I 1 M z Z i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a G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z M T o y M y 4 2 M D A w M j g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v Q X V 0 b 1 J l b W 9 2 Z W R D b 2 x 1 b W 5 z M S 5 7 Q 2 9 s d W 1 u M S w w f S Z x d W 9 0 O y w m c X V v d D t T Z W N 0 a W 9 u M S 9 j b 2 1 i a W 5 l Z C 9 B d X R v U m V t b 3 Z l Z E N v b H V t b n M x L n t D b 2 x 1 b W 4 y L D F 9 J n F 1 b 3 Q 7 L C Z x d W 9 0 O 1 N l Y 3 R p b 2 4 x L 2 N v b W J p b m V k L 0 F 1 d G 9 S Z W 1 v d m V k Q 2 9 s d W 1 u c z E u e 0 N v b H V t b j M s M n 0 m c X V v d D s s J n F 1 b 3 Q 7 U 2 V j d G l v b j E v Y 2 9 t Y m l u Z W Q v Q X V 0 b 1 J l b W 9 2 Z W R D b 2 x 1 b W 5 z M S 5 7 Q 2 9 s d W 1 u N C w z f S Z x d W 9 0 O y w m c X V v d D t T Z W N 0 a W 9 u M S 9 j b 2 1 i a W 5 l Z C 9 B d X R v U m V t b 3 Z l Z E N v b H V t b n M x L n t D b 2 x 1 b W 4 1 L D R 9 J n F 1 b 3 Q 7 L C Z x d W 9 0 O 1 N l Y 3 R p b 2 4 x L 2 N v b W J p b m V k L 0 F 1 d G 9 S Z W 1 v d m V k Q 2 9 s d W 1 u c z E u e 0 N v b H V t b j Y s N X 0 m c X V v d D s s J n F 1 b 3 Q 7 U 2 V j d G l v b j E v Y 2 9 t Y m l u Z W Q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9 B d X R v U m V t b 3 Z l Z E N v b H V t b n M x L n t D b 2 x 1 b W 4 x L D B 9 J n F 1 b 3 Q 7 L C Z x d W 9 0 O 1 N l Y 3 R p b 2 4 x L 2 N v b W J p b m V k L 0 F 1 d G 9 S Z W 1 v d m V k Q 2 9 s d W 1 u c z E u e 0 N v b H V t b j I s M X 0 m c X V v d D s s J n F 1 b 3 Q 7 U 2 V j d G l v b j E v Y 2 9 t Y m l u Z W Q v Q X V 0 b 1 J l b W 9 2 Z W R D b 2 x 1 b W 5 z M S 5 7 Q 2 9 s d W 1 u M y w y f S Z x d W 9 0 O y w m c X V v d D t T Z W N 0 a W 9 u M S 9 j b 2 1 i a W 5 l Z C 9 B d X R v U m V t b 3 Z l Z E N v b H V t b n M x L n t D b 2 x 1 b W 4 0 L D N 9 J n F 1 b 3 Q 7 L C Z x d W 9 0 O 1 N l Y 3 R p b 2 4 x L 2 N v b W J p b m V k L 0 F 1 d G 9 S Z W 1 v d m V k Q 2 9 s d W 1 u c z E u e 0 N v b H V t b j U s N H 0 m c X V v d D s s J n F 1 b 3 Q 7 U 2 V j d G l v b j E v Y 2 9 t Y m l u Z W Q v Q X V 0 b 1 J l b W 9 2 Z W R D b 2 x 1 b W 5 z M S 5 7 Q 2 9 s d W 1 u N i w 1 f S Z x d W 9 0 O y w m c X V v d D t T Z W N 0 a W 9 u M S 9 j b 2 1 i a W 5 l Z C 9 B d X R v U m V t b 3 Z l Z E N v b H V t b n M x L n t D b 2 x 1 b W 4 3 L D Z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Y m l u Z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Y T N l Z T g y L T g 1 Z D k t N G Y w Y y 0 4 N z Z m L T A w Z D k 2 Y m N l M D I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z M j o x M i 4 z M j U x N T A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I p L 0 F 1 d G 9 S Z W 1 v d m V k Q 2 9 s d W 1 u c z E u e 0 N v b H V t b j E s M H 0 m c X V v d D s s J n F 1 b 3 Q 7 U 2 V j d G l v b j E v Y 2 9 t Y m l u Z W Q g K D I p L 0 F 1 d G 9 S Z W 1 v d m V k Q 2 9 s d W 1 u c z E u e 0 N v b H V t b j I s M X 0 m c X V v d D s s J n F 1 b 3 Q 7 U 2 V j d G l v b j E v Y 2 9 t Y m l u Z W Q g K D I p L 0 F 1 d G 9 S Z W 1 v d m V k Q 2 9 s d W 1 u c z E u e 0 N v b H V t b j M s M n 0 m c X V v d D s s J n F 1 b 3 Q 7 U 2 V j d G l v b j E v Y 2 9 t Y m l u Z W Q g K D I p L 0 F 1 d G 9 S Z W 1 v d m V k Q 2 9 s d W 1 u c z E u e 0 N v b H V t b j Q s M 3 0 m c X V v d D s s J n F 1 b 3 Q 7 U 2 V j d G l v b j E v Y 2 9 t Y m l u Z W Q g K D I p L 0 F 1 d G 9 S Z W 1 v d m V k Q 2 9 s d W 1 u c z E u e 0 N v b H V t b j U s N H 0 m c X V v d D s s J n F 1 b 3 Q 7 U 2 V j d G l v b j E v Y 2 9 t Y m l u Z W Q g K D I p L 0 F 1 d G 9 S Z W 1 v d m V k Q 2 9 s d W 1 u c z E u e 0 N v b H V t b j Y s N X 0 m c X V v d D s s J n F 1 b 3 Q 7 U 2 V j d G l v b j E v Y 2 9 t Y m l u Z W Q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I p L 0 F 1 d G 9 S Z W 1 v d m V k Q 2 9 s d W 1 u c z E u e 0 N v b H V t b j E s M H 0 m c X V v d D s s J n F 1 b 3 Q 7 U 2 V j d G l v b j E v Y 2 9 t Y m l u Z W Q g K D I p L 0 F 1 d G 9 S Z W 1 v d m V k Q 2 9 s d W 1 u c z E u e 0 N v b H V t b j I s M X 0 m c X V v d D s s J n F 1 b 3 Q 7 U 2 V j d G l v b j E v Y 2 9 t Y m l u Z W Q g K D I p L 0 F 1 d G 9 S Z W 1 v d m V k Q 2 9 s d W 1 u c z E u e 0 N v b H V t b j M s M n 0 m c X V v d D s s J n F 1 b 3 Q 7 U 2 V j d G l v b j E v Y 2 9 t Y m l u Z W Q g K D I p L 0 F 1 d G 9 S Z W 1 v d m V k Q 2 9 s d W 1 u c z E u e 0 N v b H V t b j Q s M 3 0 m c X V v d D s s J n F 1 b 3 Q 7 U 2 V j d G l v b j E v Y 2 9 t Y m l u Z W Q g K D I p L 0 F 1 d G 9 S Z W 1 v d m V k Q 2 9 s d W 1 u c z E u e 0 N v b H V t b j U s N H 0 m c X V v d D s s J n F 1 b 3 Q 7 U 2 V j d G l v b j E v Y 2 9 t Y m l u Z W Q g K D I p L 0 F 1 d G 9 S Z W 1 v d m V k Q 2 9 s d W 1 u c z E u e 0 N v b H V t b j Y s N X 0 m c X V v d D s s J n F 1 b 3 Q 7 U 2 V j d G l v b j E v Y 2 9 t Y m l u Z W Q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M D I t L S 0 x N S 0 x N i 0 z M y 0 z J T I w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G Q w Y j I 2 N C 0 y Y T c 3 L T Q x Z D E t Y T I 2 O S 0 z O W I x M D U 2 Z T F m N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z M z o z N C 4 3 O D k 2 N z g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t M D I t L S 0 x N S 0 x N i 0 z M y 0 z I D A x L 0 F 1 d G 9 S Z W 1 v d m V k Q 2 9 s d W 1 u c z E u e 0 N v b H V t b j E s M H 0 m c X V v d D s s J n F 1 b 3 Q 7 U 2 V j d G l v b j E v M D I t M D I t L S 0 x N S 0 x N i 0 z M y 0 z I D A x L 0 F 1 d G 9 S Z W 1 v d m V k Q 2 9 s d W 1 u c z E u e 0 N v b H V t b j I s M X 0 m c X V v d D s s J n F 1 b 3 Q 7 U 2 V j d G l v b j E v M D I t M D I t L S 0 x N S 0 x N i 0 z M y 0 z I D A x L 0 F 1 d G 9 S Z W 1 v d m V k Q 2 9 s d W 1 u c z E u e 0 N v b H V t b j M s M n 0 m c X V v d D s s J n F 1 b 3 Q 7 U 2 V j d G l v b j E v M D I t M D I t L S 0 x N S 0 x N i 0 z M y 0 z I D A x L 0 F 1 d G 9 S Z W 1 v d m V k Q 2 9 s d W 1 u c z E u e 0 N v b H V t b j Q s M 3 0 m c X V v d D s s J n F 1 b 3 Q 7 U 2 V j d G l v b j E v M D I t M D I t L S 0 x N S 0 x N i 0 z M y 0 z I D A x L 0 F 1 d G 9 S Z W 1 v d m V k Q 2 9 s d W 1 u c z E u e 0 N v b H V t b j U s N H 0 m c X V v d D s s J n F 1 b 3 Q 7 U 2 V j d G l v b j E v M D I t M D I t L S 0 x N S 0 x N i 0 z M y 0 z I D A x L 0 F 1 d G 9 S Z W 1 v d m V k Q 2 9 s d W 1 u c z E u e 0 N v b H V t b j Y s N X 0 m c X V v d D s s J n F 1 b 3 Q 7 U 2 V j d G l v b j E v M D I t M D I t L S 0 x N S 0 x N i 0 z M y 0 z I D A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D I t M D I t L S 0 x N S 0 x N i 0 z M y 0 z I D A x L 0 F 1 d G 9 S Z W 1 v d m V k Q 2 9 s d W 1 u c z E u e 0 N v b H V t b j E s M H 0 m c X V v d D s s J n F 1 b 3 Q 7 U 2 V j d G l v b j E v M D I t M D I t L S 0 x N S 0 x N i 0 z M y 0 z I D A x L 0 F 1 d G 9 S Z W 1 v d m V k Q 2 9 s d W 1 u c z E u e 0 N v b H V t b j I s M X 0 m c X V v d D s s J n F 1 b 3 Q 7 U 2 V j d G l v b j E v M D I t M D I t L S 0 x N S 0 x N i 0 z M y 0 z I D A x L 0 F 1 d G 9 S Z W 1 v d m V k Q 2 9 s d W 1 u c z E u e 0 N v b H V t b j M s M n 0 m c X V v d D s s J n F 1 b 3 Q 7 U 2 V j d G l v b j E v M D I t M D I t L S 0 x N S 0 x N i 0 z M y 0 z I D A x L 0 F 1 d G 9 S Z W 1 v d m V k Q 2 9 s d W 1 u c z E u e 0 N v b H V t b j Q s M 3 0 m c X V v d D s s J n F 1 b 3 Q 7 U 2 V j d G l v b j E v M D I t M D I t L S 0 x N S 0 x N i 0 z M y 0 z I D A x L 0 F 1 d G 9 S Z W 1 v d m V k Q 2 9 s d W 1 u c z E u e 0 N v b H V t b j U s N H 0 m c X V v d D s s J n F 1 b 3 Q 7 U 2 V j d G l v b j E v M D I t M D I t L S 0 x N S 0 x N i 0 z M y 0 z I D A x L 0 F 1 d G 9 S Z W 1 v d m V k Q 2 9 s d W 1 u c z E u e 0 N v b H V t b j Y s N X 0 m c X V v d D s s J n F 1 b 3 Q 7 U 2 V j d G l v b j E v M D I t M D I t L S 0 x N S 0 x N i 0 z M y 0 z I D A x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L T A y L S 0 t M T U t M T Y t M z M t M y U y M D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T A y L S 0 t M T U t M T Y t M z M t M y U y M D A x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g 4 N D N k M C 0 2 M m V j L T Q 3 O D Q t Y T h i Z C 0 w Z W N i M T l k Y T N k Z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M z Q 6 M D U u N D M 2 N D c y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z K S 9 B d X R v U m V t b 3 Z l Z E N v b H V t b n M x L n t D b 2 x 1 b W 4 x L D B 9 J n F 1 b 3 Q 7 L C Z x d W 9 0 O 1 N l Y 3 R p b 2 4 x L 2 N v b W J p b m V k I C g z K S 9 B d X R v U m V t b 3 Z l Z E N v b H V t b n M x L n t D b 2 x 1 b W 4 y L D F 9 J n F 1 b 3 Q 7 L C Z x d W 9 0 O 1 N l Y 3 R p b 2 4 x L 2 N v b W J p b m V k I C g z K S 9 B d X R v U m V t b 3 Z l Z E N v b H V t b n M x L n t D b 2 x 1 b W 4 z L D J 9 J n F 1 b 3 Q 7 L C Z x d W 9 0 O 1 N l Y 3 R p b 2 4 x L 2 N v b W J p b m V k I C g z K S 9 B d X R v U m V t b 3 Z l Z E N v b H V t b n M x L n t D b 2 x 1 b W 4 0 L D N 9 J n F 1 b 3 Q 7 L C Z x d W 9 0 O 1 N l Y 3 R p b 2 4 x L 2 N v b W J p b m V k I C g z K S 9 B d X R v U m V t b 3 Z l Z E N v b H V t b n M x L n t D b 2 x 1 b W 4 1 L D R 9 J n F 1 b 3 Q 7 L C Z x d W 9 0 O 1 N l Y 3 R p b 2 4 x L 2 N v b W J p b m V k I C g z K S 9 B d X R v U m V t b 3 Z l Z E N v b H V t b n M x L n t D b 2 x 1 b W 4 2 L D V 9 J n F 1 b 3 Q 7 L C Z x d W 9 0 O 1 N l Y 3 R p b 2 4 x L 2 N v b W J p b m V k I C g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z K S 9 B d X R v U m V t b 3 Z l Z E N v b H V t b n M x L n t D b 2 x 1 b W 4 x L D B 9 J n F 1 b 3 Q 7 L C Z x d W 9 0 O 1 N l Y 3 R p b 2 4 x L 2 N v b W J p b m V k I C g z K S 9 B d X R v U m V t b 3 Z l Z E N v b H V t b n M x L n t D b 2 x 1 b W 4 y L D F 9 J n F 1 b 3 Q 7 L C Z x d W 9 0 O 1 N l Y 3 R p b 2 4 x L 2 N v b W J p b m V k I C g z K S 9 B d X R v U m V t b 3 Z l Z E N v b H V t b n M x L n t D b 2 x 1 b W 4 z L D J 9 J n F 1 b 3 Q 7 L C Z x d W 9 0 O 1 N l Y 3 R p b 2 4 x L 2 N v b W J p b m V k I C g z K S 9 B d X R v U m V t b 3 Z l Z E N v b H V t b n M x L n t D b 2 x 1 b W 4 0 L D N 9 J n F 1 b 3 Q 7 L C Z x d W 9 0 O 1 N l Y 3 R p b 2 4 x L 2 N v b W J p b m V k I C g z K S 9 B d X R v U m V t b 3 Z l Z E N v b H V t b n M x L n t D b 2 x 1 b W 4 1 L D R 9 J n F 1 b 3 Q 7 L C Z x d W 9 0 O 1 N l Y 3 R p b 2 4 x L 2 N v b W J p b m V k I C g z K S 9 B d X R v U m V t b 3 Z l Z E N v b H V t b n M x L n t D b 2 x 1 b W 4 2 L D V 9 J n F 1 b 3 Q 7 L C Z x d W 9 0 O 1 N l Y 3 R p b 2 4 x L 2 N v b W J p b m V k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z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Q z M 2 E w M z g t M z U x O C 0 0 N W Q 1 L W I x O T c t Z T I z Y z k 2 Z j d m N W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Z X N z Y W 5 k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M 0 O j A 1 L j Q z N j Q 3 M j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z K S 9 B d X R v U m V t b 3 Z l Z E N v b H V t b n M x L n t D b 2 x 1 b W 4 x L D B 9 J n F 1 b 3 Q 7 L C Z x d W 9 0 O 1 N l Y 3 R p b 2 4 x L 2 N v b W J p b m V k I C g z K S 9 B d X R v U m V t b 3 Z l Z E N v b H V t b n M x L n t D b 2 x 1 b W 4 y L D F 9 J n F 1 b 3 Q 7 L C Z x d W 9 0 O 1 N l Y 3 R p b 2 4 x L 2 N v b W J p b m V k I C g z K S 9 B d X R v U m V t b 3 Z l Z E N v b H V t b n M x L n t D b 2 x 1 b W 4 z L D J 9 J n F 1 b 3 Q 7 L C Z x d W 9 0 O 1 N l Y 3 R p b 2 4 x L 2 N v b W J p b m V k I C g z K S 9 B d X R v U m V t b 3 Z l Z E N v b H V t b n M x L n t D b 2 x 1 b W 4 0 L D N 9 J n F 1 b 3 Q 7 L C Z x d W 9 0 O 1 N l Y 3 R p b 2 4 x L 2 N v b W J p b m V k I C g z K S 9 B d X R v U m V t b 3 Z l Z E N v b H V t b n M x L n t D b 2 x 1 b W 4 1 L D R 9 J n F 1 b 3 Q 7 L C Z x d W 9 0 O 1 N l Y 3 R p b 2 4 x L 2 N v b W J p b m V k I C g z K S 9 B d X R v U m V t b 3 Z l Z E N v b H V t b n M x L n t D b 2 x 1 b W 4 2 L D V 9 J n F 1 b 3 Q 7 L C Z x d W 9 0 O 1 N l Y 3 R p b 2 4 x L 2 N v b W J p b m V k I C g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z K S 9 B d X R v U m V t b 3 Z l Z E N v b H V t b n M x L n t D b 2 x 1 b W 4 x L D B 9 J n F 1 b 3 Q 7 L C Z x d W 9 0 O 1 N l Y 3 R p b 2 4 x L 2 N v b W J p b m V k I C g z K S 9 B d X R v U m V t b 3 Z l Z E N v b H V t b n M x L n t D b 2 x 1 b W 4 y L D F 9 J n F 1 b 3 Q 7 L C Z x d W 9 0 O 1 N l Y 3 R p b 2 4 x L 2 N v b W J p b m V k I C g z K S 9 B d X R v U m V t b 3 Z l Z E N v b H V t b n M x L n t D b 2 x 1 b W 4 z L D J 9 J n F 1 b 3 Q 7 L C Z x d W 9 0 O 1 N l Y 3 R p b 2 4 x L 2 N v b W J p b m V k I C g z K S 9 B d X R v U m V t b 3 Z l Z E N v b H V t b n M x L n t D b 2 x 1 b W 4 0 L D N 9 J n F 1 b 3 Q 7 L C Z x d W 9 0 O 1 N l Y 3 R p b 2 4 x L 2 N v b W J p b m V k I C g z K S 9 B d X R v U m V t b 3 Z l Z E N v b H V t b n M x L n t D b 2 x 1 b W 4 1 L D R 9 J n F 1 b 3 Q 7 L C Z x d W 9 0 O 1 N l Y 3 R p b 2 4 x L 2 N v b W J p b m V k I C g z K S 9 B d X R v U m V t b 3 Z l Z E N v b H V t b n M x L n t D b 2 x 1 b W 4 2 L D V 9 J n F 1 b 3 Q 7 L C Z x d W 9 0 O 1 N l Y 3 R p b 2 4 x L 2 N v b W J p b m V k I C g z K S 9 B d X R v U m V t b 3 Z l Z E N v b H V t b n M x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Q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Q 0 M j g 5 M S 0 5 N W Y 0 L T Q 3 N j c t O G F l Z i 0 4 O T l m Y 2 N m O T U 4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M z Q 6 N D c u O T M 1 O D k z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1 K S 9 B d X R v U m V t b 3 Z l Z E N v b H V t b n M x L n t D b 2 x 1 b W 4 x L D B 9 J n F 1 b 3 Q 7 L C Z x d W 9 0 O 1 N l Y 3 R p b 2 4 x L 2 N v b W J p b m V k I C g 1 K S 9 B d X R v U m V t b 3 Z l Z E N v b H V t b n M x L n t D b 2 x 1 b W 4 y L D F 9 J n F 1 b 3 Q 7 L C Z x d W 9 0 O 1 N l Y 3 R p b 2 4 x L 2 N v b W J p b m V k I C g 1 K S 9 B d X R v U m V t b 3 Z l Z E N v b H V t b n M x L n t D b 2 x 1 b W 4 z L D J 9 J n F 1 b 3 Q 7 L C Z x d W 9 0 O 1 N l Y 3 R p b 2 4 x L 2 N v b W J p b m V k I C g 1 K S 9 B d X R v U m V t b 3 Z l Z E N v b H V t b n M x L n t D b 2 x 1 b W 4 0 L D N 9 J n F 1 b 3 Q 7 L C Z x d W 9 0 O 1 N l Y 3 R p b 2 4 x L 2 N v b W J p b m V k I C g 1 K S 9 B d X R v U m V t b 3 Z l Z E N v b H V t b n M x L n t D b 2 x 1 b W 4 1 L D R 9 J n F 1 b 3 Q 7 L C Z x d W 9 0 O 1 N l Y 3 R p b 2 4 x L 2 N v b W J p b m V k I C g 1 K S 9 B d X R v U m V t b 3 Z l Z E N v b H V t b n M x L n t D b 2 x 1 b W 4 2 L D V 9 J n F 1 b 3 Q 7 L C Z x d W 9 0 O 1 N l Y 3 R p b 2 4 x L 2 N v b W J p b m V k I C g 1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1 K S 9 B d X R v U m V t b 3 Z l Z E N v b H V t b n M x L n t D b 2 x 1 b W 4 x L D B 9 J n F 1 b 3 Q 7 L C Z x d W 9 0 O 1 N l Y 3 R p b 2 4 x L 2 N v b W J p b m V k I C g 1 K S 9 B d X R v U m V t b 3 Z l Z E N v b H V t b n M x L n t D b 2 x 1 b W 4 y L D F 9 J n F 1 b 3 Q 7 L C Z x d W 9 0 O 1 N l Y 3 R p b 2 4 x L 2 N v b W J p b m V k I C g 1 K S 9 B d X R v U m V t b 3 Z l Z E N v b H V t b n M x L n t D b 2 x 1 b W 4 z L D J 9 J n F 1 b 3 Q 7 L C Z x d W 9 0 O 1 N l Y 3 R p b 2 4 x L 2 N v b W J p b m V k I C g 1 K S 9 B d X R v U m V t b 3 Z l Z E N v b H V t b n M x L n t D b 2 x 1 b W 4 0 L D N 9 J n F 1 b 3 Q 7 L C Z x d W 9 0 O 1 N l Y 3 R p b 2 4 x L 2 N v b W J p b m V k I C g 1 K S 9 B d X R v U m V t b 3 Z l Z E N v b H V t b n M x L n t D b 2 x 1 b W 4 1 L D R 9 J n F 1 b 3 Q 7 L C Z x d W 9 0 O 1 N l Y 3 R p b 2 4 x L 2 N v b W J p b m V k I C g 1 K S 9 B d X R v U m V t b 3 Z l Z E N v b H V t b n M x L n t D b 2 x 1 b W 4 2 L D V 9 J n F 1 b 3 Q 7 L C Z x d W 9 0 O 1 N l Y 3 R p b 2 4 x L 2 N v b W J p b m V k I C g 1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1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w O D E z O W Q t M j A 0 N S 0 0 N T N m L T h m M z g t N m I y M j l h O G I y M G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m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M z Q 6 N D c u O T M 1 O D k z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U p L 0 F 1 d G 9 S Z W 1 v d m V k Q 2 9 s d W 1 u c z E u e 0 N v b H V t b j E s M H 0 m c X V v d D s s J n F 1 b 3 Q 7 U 2 V j d G l v b j E v Y 2 9 t Y m l u Z W Q g K D U p L 0 F 1 d G 9 S Z W 1 v d m V k Q 2 9 s d W 1 u c z E u e 0 N v b H V t b j I s M X 0 m c X V v d D s s J n F 1 b 3 Q 7 U 2 V j d G l v b j E v Y 2 9 t Y m l u Z W Q g K D U p L 0 F 1 d G 9 S Z W 1 v d m V k Q 2 9 s d W 1 u c z E u e 0 N v b H V t b j M s M n 0 m c X V v d D s s J n F 1 b 3 Q 7 U 2 V j d G l v b j E v Y 2 9 t Y m l u Z W Q g K D U p L 0 F 1 d G 9 S Z W 1 v d m V k Q 2 9 s d W 1 u c z E u e 0 N v b H V t b j Q s M 3 0 m c X V v d D s s J n F 1 b 3 Q 7 U 2 V j d G l v b j E v Y 2 9 t Y m l u Z W Q g K D U p L 0 F 1 d G 9 S Z W 1 v d m V k Q 2 9 s d W 1 u c z E u e 0 N v b H V t b j U s N H 0 m c X V v d D s s J n F 1 b 3 Q 7 U 2 V j d G l v b j E v Y 2 9 t Y m l u Z W Q g K D U p L 0 F 1 d G 9 S Z W 1 v d m V k Q 2 9 s d W 1 u c z E u e 0 N v b H V t b j Y s N X 0 m c X V v d D s s J n F 1 b 3 Q 7 U 2 V j d G l v b j E v Y 2 9 t Y m l u Z W Q g K D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U p L 0 F 1 d G 9 S Z W 1 v d m V k Q 2 9 s d W 1 u c z E u e 0 N v b H V t b j E s M H 0 m c X V v d D s s J n F 1 b 3 Q 7 U 2 V j d G l v b j E v Y 2 9 t Y m l u Z W Q g K D U p L 0 F 1 d G 9 S Z W 1 v d m V k Q 2 9 s d W 1 u c z E u e 0 N v b H V t b j I s M X 0 m c X V v d D s s J n F 1 b 3 Q 7 U 2 V j d G l v b j E v Y 2 9 t Y m l u Z W Q g K D U p L 0 F 1 d G 9 S Z W 1 v d m V k Q 2 9 s d W 1 u c z E u e 0 N v b H V t b j M s M n 0 m c X V v d D s s J n F 1 b 3 Q 7 U 2 V j d G l v b j E v Y 2 9 t Y m l u Z W Q g K D U p L 0 F 1 d G 9 S Z W 1 v d m V k Q 2 9 s d W 1 u c z E u e 0 N v b H V t b j Q s M 3 0 m c X V v d D s s J n F 1 b 3 Q 7 U 2 V j d G l v b j E v Y 2 9 t Y m l u Z W Q g K D U p L 0 F 1 d G 9 S Z W 1 v d m V k Q 2 9 s d W 1 u c z E u e 0 N v b H V t b j U s N H 0 m c X V v d D s s J n F 1 b 3 Q 7 U 2 V j d G l v b j E v Y 2 9 t Y m l u Z W Q g K D U p L 0 F 1 d G 9 S Z W 1 v d m V k Q 2 9 s d W 1 u c z E u e 0 N v b H V t b j Y s N X 0 m c X V v d D s s J n F 1 b 3 Q 7 U 2 V j d G l v b j E v Y 2 9 t Y m l u Z W Q g K D U p L 0 F 1 d G 9 S Z W 1 v d m V k Q 2 9 s d W 1 u c z E u e 0 N v b H V t b j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N i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M 2 F h M D A 2 L T Z l M W Y t N D U 0 M C 1 i M z F l L T E 0 N z Y w Z D k 4 Z T A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z N T o z N S 4 x M D c x O T k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c p L 0 F 1 d G 9 S Z W 1 v d m V k Q 2 9 s d W 1 u c z E u e 0 N v b H V t b j E s M H 0 m c X V v d D s s J n F 1 b 3 Q 7 U 2 V j d G l v b j E v Y 2 9 t Y m l u Z W Q g K D c p L 0 F 1 d G 9 S Z W 1 v d m V k Q 2 9 s d W 1 u c z E u e 0 N v b H V t b j I s M X 0 m c X V v d D s s J n F 1 b 3 Q 7 U 2 V j d G l v b j E v Y 2 9 t Y m l u Z W Q g K D c p L 0 F 1 d G 9 S Z W 1 v d m V k Q 2 9 s d W 1 u c z E u e 0 N v b H V t b j M s M n 0 m c X V v d D s s J n F 1 b 3 Q 7 U 2 V j d G l v b j E v Y 2 9 t Y m l u Z W Q g K D c p L 0 F 1 d G 9 S Z W 1 v d m V k Q 2 9 s d W 1 u c z E u e 0 N v b H V t b j Q s M 3 0 m c X V v d D s s J n F 1 b 3 Q 7 U 2 V j d G l v b j E v Y 2 9 t Y m l u Z W Q g K D c p L 0 F 1 d G 9 S Z W 1 v d m V k Q 2 9 s d W 1 u c z E u e 0 N v b H V t b j U s N H 0 m c X V v d D s s J n F 1 b 3 Q 7 U 2 V j d G l v b j E v Y 2 9 t Y m l u Z W Q g K D c p L 0 F 1 d G 9 S Z W 1 v d m V k Q 2 9 s d W 1 u c z E u e 0 N v b H V t b j Y s N X 0 m c X V v d D s s J n F 1 b 3 Q 7 U 2 V j d G l v b j E v Y 2 9 t Y m l u Z W Q g K D c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c p L 0 F 1 d G 9 S Z W 1 v d m V k Q 2 9 s d W 1 u c z E u e 0 N v b H V t b j E s M H 0 m c X V v d D s s J n F 1 b 3 Q 7 U 2 V j d G l v b j E v Y 2 9 t Y m l u Z W Q g K D c p L 0 F 1 d G 9 S Z W 1 v d m V k Q 2 9 s d W 1 u c z E u e 0 N v b H V t b j I s M X 0 m c X V v d D s s J n F 1 b 3 Q 7 U 2 V j d G l v b j E v Y 2 9 t Y m l u Z W Q g K D c p L 0 F 1 d G 9 S Z W 1 v d m V k Q 2 9 s d W 1 u c z E u e 0 N v b H V t b j M s M n 0 m c X V v d D s s J n F 1 b 3 Q 7 U 2 V j d G l v b j E v Y 2 9 t Y m l u Z W Q g K D c p L 0 F 1 d G 9 S Z W 1 v d m V k Q 2 9 s d W 1 u c z E u e 0 N v b H V t b j Q s M 3 0 m c X V v d D s s J n F 1 b 3 Q 7 U 2 V j d G l v b j E v Y 2 9 t Y m l u Z W Q g K D c p L 0 F 1 d G 9 S Z W 1 v d m V k Q 2 9 s d W 1 u c z E u e 0 N v b H V t b j U s N H 0 m c X V v d D s s J n F 1 b 3 Q 7 U 2 V j d G l v b j E v Y 2 9 t Y m l u Z W Q g K D c p L 0 F 1 d G 9 S Z W 1 v d m V k Q 2 9 s d W 1 u c z E u e 0 N v b H V t b j Y s N X 0 m c X V v d D s s J n F 1 b 3 Q 7 U 2 V j d G l v b j E v Y 2 9 t Y m l u Z W Q g K D c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c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T U 3 Z j A x M i 0 4 O D M y L T Q z N W U t Y W Q 2 Y S 0 5 M G E 1 Z G V m Y m Q 3 M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n J h b m N l c 2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z N T o z N S 4 x M D c x O T k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A o N y k v Q X V 0 b 1 J l b W 9 2 Z W R D b 2 x 1 b W 5 z M S 5 7 Q 2 9 s d W 1 u M S w w f S Z x d W 9 0 O y w m c X V v d D t T Z W N 0 a W 9 u M S 9 j b 2 1 i a W 5 l Z C A o N y k v Q X V 0 b 1 J l b W 9 2 Z W R D b 2 x 1 b W 5 z M S 5 7 Q 2 9 s d W 1 u M i w x f S Z x d W 9 0 O y w m c X V v d D t T Z W N 0 a W 9 u M S 9 j b 2 1 i a W 5 l Z C A o N y k v Q X V 0 b 1 J l b W 9 2 Z W R D b 2 x 1 b W 5 z M S 5 7 Q 2 9 s d W 1 u M y w y f S Z x d W 9 0 O y w m c X V v d D t T Z W N 0 a W 9 u M S 9 j b 2 1 i a W 5 l Z C A o N y k v Q X V 0 b 1 J l b W 9 2 Z W R D b 2 x 1 b W 5 z M S 5 7 Q 2 9 s d W 1 u N C w z f S Z x d W 9 0 O y w m c X V v d D t T Z W N 0 a W 9 u M S 9 j b 2 1 i a W 5 l Z C A o N y k v Q X V 0 b 1 J l b W 9 2 Z W R D b 2 x 1 b W 5 z M S 5 7 Q 2 9 s d W 1 u N S w 0 f S Z x d W 9 0 O y w m c X V v d D t T Z W N 0 a W 9 u M S 9 j b 2 1 i a W 5 l Z C A o N y k v Q X V 0 b 1 J l b W 9 2 Z W R D b 2 x 1 b W 5 z M S 5 7 Q 2 9 s d W 1 u N i w 1 f S Z x d W 9 0 O y w m c X V v d D t T Z W N 0 a W 9 u M S 9 j b 2 1 i a W 5 l Z C A o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N y k v Q X V 0 b 1 J l b W 9 2 Z W R D b 2 x 1 b W 5 z M S 5 7 Q 2 9 s d W 1 u M S w w f S Z x d W 9 0 O y w m c X V v d D t T Z W N 0 a W 9 u M S 9 j b 2 1 i a W 5 l Z C A o N y k v Q X V 0 b 1 J l b W 9 2 Z W R D b 2 x 1 b W 5 z M S 5 7 Q 2 9 s d W 1 u M i w x f S Z x d W 9 0 O y w m c X V v d D t T Z W N 0 a W 9 u M S 9 j b 2 1 i a W 5 l Z C A o N y k v Q X V 0 b 1 J l b W 9 2 Z W R D b 2 x 1 b W 5 z M S 5 7 Q 2 9 s d W 1 u M y w y f S Z x d W 9 0 O y w m c X V v d D t T Z W N 0 a W 9 u M S 9 j b 2 1 i a W 5 l Z C A o N y k v Q X V 0 b 1 J l b W 9 2 Z W R D b 2 x 1 b W 5 z M S 5 7 Q 2 9 s d W 1 u N C w z f S Z x d W 9 0 O y w m c X V v d D t T Z W N 0 a W 9 u M S 9 j b 2 1 i a W 5 l Z C A o N y k v Q X V 0 b 1 J l b W 9 2 Z W R D b 2 x 1 b W 5 z M S 5 7 Q 2 9 s d W 1 u N S w 0 f S Z x d W 9 0 O y w m c X V v d D t T Z W N 0 a W 9 u M S 9 j b 2 1 i a W 5 l Z C A o N y k v Q X V 0 b 1 J l b W 9 2 Z W R D b 2 x 1 b W 5 z M S 5 7 Q 2 9 s d W 1 u N i w 1 f S Z x d W 9 0 O y w m c X V v d D t T Z W N 0 a W 9 u M S 9 j b 2 1 i a W 5 l Z C A o N y k v Q X V 0 b 1 J l b W 9 2 Z W R D b 2 x 1 b W 5 z M S 5 7 Q 2 9 s d W 1 u N y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4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g 0 M T k 3 M 2 Y t Y j M z N S 0 0 Z W J h L W I x N G U t N m J j N 2 R j N T h j N m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M 2 O j I z L j I y O D U x M z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A o O S k v Q X V 0 b 1 J l b W 9 2 Z W R D b 2 x 1 b W 5 z M S 5 7 Q 2 9 s d W 1 u M S w w f S Z x d W 9 0 O y w m c X V v d D t T Z W N 0 a W 9 u M S 9 j b 2 1 i a W 5 l Z C A o O S k v Q X V 0 b 1 J l b W 9 2 Z W R D b 2 x 1 b W 5 z M S 5 7 Q 2 9 s d W 1 u M i w x f S Z x d W 9 0 O y w m c X V v d D t T Z W N 0 a W 9 u M S 9 j b 2 1 i a W 5 l Z C A o O S k v Q X V 0 b 1 J l b W 9 2 Z W R D b 2 x 1 b W 5 z M S 5 7 Q 2 9 s d W 1 u M y w y f S Z x d W 9 0 O y w m c X V v d D t T Z W N 0 a W 9 u M S 9 j b 2 1 i a W 5 l Z C A o O S k v Q X V 0 b 1 J l b W 9 2 Z W R D b 2 x 1 b W 5 z M S 5 7 Q 2 9 s d W 1 u N C w z f S Z x d W 9 0 O y w m c X V v d D t T Z W N 0 a W 9 u M S 9 j b 2 1 i a W 5 l Z C A o O S k v Q X V 0 b 1 J l b W 9 2 Z W R D b 2 x 1 b W 5 z M S 5 7 Q 2 9 s d W 1 u N S w 0 f S Z x d W 9 0 O y w m c X V v d D t T Z W N 0 a W 9 u M S 9 j b 2 1 i a W 5 l Z C A o O S k v Q X V 0 b 1 J l b W 9 2 Z W R D b 2 x 1 b W 5 z M S 5 7 Q 2 9 s d W 1 u N i w 1 f S Z x d W 9 0 O y w m c X V v d D t T Z W N 0 a W 9 u M S 9 j b 2 1 i a W 5 l Z C A o O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O S k v Q X V 0 b 1 J l b W 9 2 Z W R D b 2 x 1 b W 5 z M S 5 7 Q 2 9 s d W 1 u M S w w f S Z x d W 9 0 O y w m c X V v d D t T Z W N 0 a W 9 u M S 9 j b 2 1 i a W 5 l Z C A o O S k v Q X V 0 b 1 J l b W 9 2 Z W R D b 2 x 1 b W 5 z M S 5 7 Q 2 9 s d W 1 u M i w x f S Z x d W 9 0 O y w m c X V v d D t T Z W N 0 a W 9 u M S 9 j b 2 1 i a W 5 l Z C A o O S k v Q X V 0 b 1 J l b W 9 2 Z W R D b 2 x 1 b W 5 z M S 5 7 Q 2 9 s d W 1 u M y w y f S Z x d W 9 0 O y w m c X V v d D t T Z W N 0 a W 9 u M S 9 j b 2 1 i a W 5 l Z C A o O S k v Q X V 0 b 1 J l b W 9 2 Z W R D b 2 x 1 b W 5 z M S 5 7 Q 2 9 s d W 1 u N C w z f S Z x d W 9 0 O y w m c X V v d D t T Z W N 0 a W 9 u M S 9 j b 2 1 i a W 5 l Z C A o O S k v Q X V 0 b 1 J l b W 9 2 Z W R D b 2 x 1 b W 5 z M S 5 7 Q 2 9 s d W 1 u N S w 0 f S Z x d W 9 0 O y w m c X V v d D t T Z W N 0 a W 9 u M S 9 j b 2 1 i a W 5 l Z C A o O S k v Q X V 0 b 1 J l b W 9 2 Z W R D b 2 x 1 b W 5 z M S 5 7 Q 2 9 s d W 1 u N i w 1 f S Z x d W 9 0 O y w m c X V v d D t T Z W N 0 a W 9 u M S 9 j b 2 1 i a W 5 l Z C A o O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O S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D Q 0 N m M 1 M C 1 h M G Z l L T Q 2 N m U t Y m E z Y S 0 x Z D g 1 N j E 1 O D N j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F i c m l l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M 2 O j I z L j I y O D U x M z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5 K S 9 B d X R v U m V t b 3 Z l Z E N v b H V t b n M x L n t D b 2 x 1 b W 4 x L D B 9 J n F 1 b 3 Q 7 L C Z x d W 9 0 O 1 N l Y 3 R p b 2 4 x L 2 N v b W J p b m V k I C g 5 K S 9 B d X R v U m V t b 3 Z l Z E N v b H V t b n M x L n t D b 2 x 1 b W 4 y L D F 9 J n F 1 b 3 Q 7 L C Z x d W 9 0 O 1 N l Y 3 R p b 2 4 x L 2 N v b W J p b m V k I C g 5 K S 9 B d X R v U m V t b 3 Z l Z E N v b H V t b n M x L n t D b 2 x 1 b W 4 z L D J 9 J n F 1 b 3 Q 7 L C Z x d W 9 0 O 1 N l Y 3 R p b 2 4 x L 2 N v b W J p b m V k I C g 5 K S 9 B d X R v U m V t b 3 Z l Z E N v b H V t b n M x L n t D b 2 x 1 b W 4 0 L D N 9 J n F 1 b 3 Q 7 L C Z x d W 9 0 O 1 N l Y 3 R p b 2 4 x L 2 N v b W J p b m V k I C g 5 K S 9 B d X R v U m V t b 3 Z l Z E N v b H V t b n M x L n t D b 2 x 1 b W 4 1 L D R 9 J n F 1 b 3 Q 7 L C Z x d W 9 0 O 1 N l Y 3 R p b 2 4 x L 2 N v b W J p b m V k I C g 5 K S 9 B d X R v U m V t b 3 Z l Z E N v b H V t b n M x L n t D b 2 x 1 b W 4 2 L D V 9 J n F 1 b 3 Q 7 L C Z x d W 9 0 O 1 N l Y 3 R p b 2 4 x L 2 N v b W J p b m V k I C g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5 K S 9 B d X R v U m V t b 3 Z l Z E N v b H V t b n M x L n t D b 2 x 1 b W 4 x L D B 9 J n F 1 b 3 Q 7 L C Z x d W 9 0 O 1 N l Y 3 R p b 2 4 x L 2 N v b W J p b m V k I C g 5 K S 9 B d X R v U m V t b 3 Z l Z E N v b H V t b n M x L n t D b 2 x 1 b W 4 y L D F 9 J n F 1 b 3 Q 7 L C Z x d W 9 0 O 1 N l Y 3 R p b 2 4 x L 2 N v b W J p b m V k I C g 5 K S 9 B d X R v U m V t b 3 Z l Z E N v b H V t b n M x L n t D b 2 x 1 b W 4 z L D J 9 J n F 1 b 3 Q 7 L C Z x d W 9 0 O 1 N l Y 3 R p b 2 4 x L 2 N v b W J p b m V k I C g 5 K S 9 B d X R v U m V t b 3 Z l Z E N v b H V t b n M x L n t D b 2 x 1 b W 4 0 L D N 9 J n F 1 b 3 Q 7 L C Z x d W 9 0 O 1 N l Y 3 R p b 2 4 x L 2 N v b W J p b m V k I C g 5 K S 9 B d X R v U m V t b 3 Z l Z E N v b H V t b n M x L n t D b 2 x 1 b W 4 1 L D R 9 J n F 1 b 3 Q 7 L C Z x d W 9 0 O 1 N l Y 3 R p b 2 4 x L 2 N v b W J p b m V k I C g 5 K S 9 B d X R v U m V t b 3 Z l Z E N v b H V t b n M x L n t D b 2 x 1 b W 4 2 L D V 9 J n F 1 b 3 Q 7 L C Z x d W 9 0 O 1 N l Y 3 R p b 2 4 x L 2 N v b W J p b m V k I C g 5 K S 9 B d X R v U m V t b 3 Z l Z E N v b H V t b n M x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E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M C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z g x Y 2 I 5 O S 0 1 Z T k w L T Q y Z D Y t Y T l m M S 0 1 O T Q w M D U y Z T l m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M z c 6 M D I u N D Y 4 M z Y 1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x M S k v Q X V 0 b 1 J l b W 9 2 Z W R D b 2 x 1 b W 5 z M S 5 7 Q 2 9 s d W 1 u M S w w f S Z x d W 9 0 O y w m c X V v d D t T Z W N 0 a W 9 u M S 9 j b 2 1 i a W 5 l Z C A o M T E p L 0 F 1 d G 9 S Z W 1 v d m V k Q 2 9 s d W 1 u c z E u e 0 N v b H V t b j I s M X 0 m c X V v d D s s J n F 1 b 3 Q 7 U 2 V j d G l v b j E v Y 2 9 t Y m l u Z W Q g K D E x K S 9 B d X R v U m V t b 3 Z l Z E N v b H V t b n M x L n t D b 2 x 1 b W 4 z L D J 9 J n F 1 b 3 Q 7 L C Z x d W 9 0 O 1 N l Y 3 R p b 2 4 x L 2 N v b W J p b m V k I C g x M S k v Q X V 0 b 1 J l b W 9 2 Z W R D b 2 x 1 b W 5 z M S 5 7 Q 2 9 s d W 1 u N C w z f S Z x d W 9 0 O y w m c X V v d D t T Z W N 0 a W 9 u M S 9 j b 2 1 i a W 5 l Z C A o M T E p L 0 F 1 d G 9 S Z W 1 v d m V k Q 2 9 s d W 1 u c z E u e 0 N v b H V t b j U s N H 0 m c X V v d D s s J n F 1 b 3 Q 7 U 2 V j d G l v b j E v Y 2 9 t Y m l u Z W Q g K D E x K S 9 B d X R v U m V t b 3 Z l Z E N v b H V t b n M x L n t D b 2 x 1 b W 4 2 L D V 9 J n F 1 b 3 Q 7 L C Z x d W 9 0 O 1 N l Y 3 R p b 2 4 x L 2 N v b W J p b m V k I C g x M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M T E p L 0 F 1 d G 9 S Z W 1 v d m V k Q 2 9 s d W 1 u c z E u e 0 N v b H V t b j E s M H 0 m c X V v d D s s J n F 1 b 3 Q 7 U 2 V j d G l v b j E v Y 2 9 t Y m l u Z W Q g K D E x K S 9 B d X R v U m V t b 3 Z l Z E N v b H V t b n M x L n t D b 2 x 1 b W 4 y L D F 9 J n F 1 b 3 Q 7 L C Z x d W 9 0 O 1 N l Y 3 R p b 2 4 x L 2 N v b W J p b m V k I C g x M S k v Q X V 0 b 1 J l b W 9 2 Z W R D b 2 x 1 b W 5 z M S 5 7 Q 2 9 s d W 1 u M y w y f S Z x d W 9 0 O y w m c X V v d D t T Z W N 0 a W 9 u M S 9 j b 2 1 i a W 5 l Z C A o M T E p L 0 F 1 d G 9 S Z W 1 v d m V k Q 2 9 s d W 1 u c z E u e 0 N v b H V t b j Q s M 3 0 m c X V v d D s s J n F 1 b 3 Q 7 U 2 V j d G l v b j E v Y 2 9 t Y m l u Z W Q g K D E x K S 9 B d X R v U m V t b 3 Z l Z E N v b H V t b n M x L n t D b 2 x 1 b W 4 1 L D R 9 J n F 1 b 3 Q 7 L C Z x d W 9 0 O 1 N l Y 3 R p b 2 4 x L 2 N v b W J p b m V k I C g x M S k v Q X V 0 b 1 J l b W 9 2 Z W R D b 2 x 1 b W 5 z M S 5 7 Q 2 9 s d W 1 u N i w 1 f S Z x d W 9 0 O y w m c X V v d D t T Z W N 0 a W 9 u M S 9 j b 2 1 i a W 5 l Z C A o M T E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M S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m N k M D g x N S 1 k Y T g w L T Q 0 Z W Y t O W E y O S 0 4 N j U y Z G E z O T d j N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F 5 d G h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M z c 6 M D I u N D Y 4 M z Y 1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E x K S 9 B d X R v U m V t b 3 Z l Z E N v b H V t b n M x L n t D b 2 x 1 b W 4 x L D B 9 J n F 1 b 3 Q 7 L C Z x d W 9 0 O 1 N l Y 3 R p b 2 4 x L 2 N v b W J p b m V k I C g x M S k v Q X V 0 b 1 J l b W 9 2 Z W R D b 2 x 1 b W 5 z M S 5 7 Q 2 9 s d W 1 u M i w x f S Z x d W 9 0 O y w m c X V v d D t T Z W N 0 a W 9 u M S 9 j b 2 1 i a W 5 l Z C A o M T E p L 0 F 1 d G 9 S Z W 1 v d m V k Q 2 9 s d W 1 u c z E u e 0 N v b H V t b j M s M n 0 m c X V v d D s s J n F 1 b 3 Q 7 U 2 V j d G l v b j E v Y 2 9 t Y m l u Z W Q g K D E x K S 9 B d X R v U m V t b 3 Z l Z E N v b H V t b n M x L n t D b 2 x 1 b W 4 0 L D N 9 J n F 1 b 3 Q 7 L C Z x d W 9 0 O 1 N l Y 3 R p b 2 4 x L 2 N v b W J p b m V k I C g x M S k v Q X V 0 b 1 J l b W 9 2 Z W R D b 2 x 1 b W 5 z M S 5 7 Q 2 9 s d W 1 u N S w 0 f S Z x d W 9 0 O y w m c X V v d D t T Z W N 0 a W 9 u M S 9 j b 2 1 i a W 5 l Z C A o M T E p L 0 F 1 d G 9 S Z W 1 v d m V k Q 2 9 s d W 1 u c z E u e 0 N v b H V t b j Y s N X 0 m c X V v d D s s J n F 1 b 3 Q 7 U 2 V j d G l v b j E v Y 2 9 t Y m l u Z W Q g K D E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x M S k v Q X V 0 b 1 J l b W 9 2 Z W R D b 2 x 1 b W 5 z M S 5 7 Q 2 9 s d W 1 u M S w w f S Z x d W 9 0 O y w m c X V v d D t T Z W N 0 a W 9 u M S 9 j b 2 1 i a W 5 l Z C A o M T E p L 0 F 1 d G 9 S Z W 1 v d m V k Q 2 9 s d W 1 u c z E u e 0 N v b H V t b j I s M X 0 m c X V v d D s s J n F 1 b 3 Q 7 U 2 V j d G l v b j E v Y 2 9 t Y m l u Z W Q g K D E x K S 9 B d X R v U m V t b 3 Z l Z E N v b H V t b n M x L n t D b 2 x 1 b W 4 z L D J 9 J n F 1 b 3 Q 7 L C Z x d W 9 0 O 1 N l Y 3 R p b 2 4 x L 2 N v b W J p b m V k I C g x M S k v Q X V 0 b 1 J l b W 9 2 Z W R D b 2 x 1 b W 5 z M S 5 7 Q 2 9 s d W 1 u N C w z f S Z x d W 9 0 O y w m c X V v d D t T Z W N 0 a W 9 u M S 9 j b 2 1 i a W 5 l Z C A o M T E p L 0 F 1 d G 9 S Z W 1 v d m V k Q 2 9 s d W 1 u c z E u e 0 N v b H V t b j U s N H 0 m c X V v d D s s J n F 1 b 3 Q 7 U 2 V j d G l v b j E v Y 2 9 t Y m l u Z W Q g K D E x K S 9 B d X R v U m V t b 3 Z l Z E N v b H V t b n M x L n t D b 2 x 1 b W 4 2 L D V 9 J n F 1 b 3 Q 7 L C Z x d W 9 0 O 1 N l Y 3 R p b 2 4 x L 2 N v b W J p b m V k I C g x M S k v Q X V 0 b 1 J l b W 9 2 Z W R D b 2 x 1 b W 5 z M S 5 7 Q 2 9 s d W 1 u N y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x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T I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M 1 Z j V l N W E t M G Z j Z C 0 0 N W Z l L W I 5 O D c t Y z g z Z W Z j O D U 4 Z m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M 3 O j M 0 L j M 5 M D M 4 N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A o M T M p L 0 F 1 d G 9 S Z W 1 v d m V k Q 2 9 s d W 1 u c z E u e 0 N v b H V t b j E s M H 0 m c X V v d D s s J n F 1 b 3 Q 7 U 2 V j d G l v b j E v Y 2 9 t Y m l u Z W Q g K D E z K S 9 B d X R v U m V t b 3 Z l Z E N v b H V t b n M x L n t D b 2 x 1 b W 4 y L D F 9 J n F 1 b 3 Q 7 L C Z x d W 9 0 O 1 N l Y 3 R p b 2 4 x L 2 N v b W J p b m V k I C g x M y k v Q X V 0 b 1 J l b W 9 2 Z W R D b 2 x 1 b W 5 z M S 5 7 Q 2 9 s d W 1 u M y w y f S Z x d W 9 0 O y w m c X V v d D t T Z W N 0 a W 9 u M S 9 j b 2 1 i a W 5 l Z C A o M T M p L 0 F 1 d G 9 S Z W 1 v d m V k Q 2 9 s d W 1 u c z E u e 0 N v b H V t b j Q s M 3 0 m c X V v d D s s J n F 1 b 3 Q 7 U 2 V j d G l v b j E v Y 2 9 t Y m l u Z W Q g K D E z K S 9 B d X R v U m V t b 3 Z l Z E N v b H V t b n M x L n t D b 2 x 1 b W 4 1 L D R 9 J n F 1 b 3 Q 7 L C Z x d W 9 0 O 1 N l Y 3 R p b 2 4 x L 2 N v b W J p b m V k I C g x M y k v Q X V 0 b 1 J l b W 9 2 Z W R D b 2 x 1 b W 5 z M S 5 7 Q 2 9 s d W 1 u N i w 1 f S Z x d W 9 0 O y w m c X V v d D t T Z W N 0 a W 9 u M S 9 j b 2 1 i a W 5 l Z C A o M T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E z K S 9 B d X R v U m V t b 3 Z l Z E N v b H V t b n M x L n t D b 2 x 1 b W 4 x L D B 9 J n F 1 b 3 Q 7 L C Z x d W 9 0 O 1 N l Y 3 R p b 2 4 x L 2 N v b W J p b m V k I C g x M y k v Q X V 0 b 1 J l b W 9 2 Z W R D b 2 x 1 b W 5 z M S 5 7 Q 2 9 s d W 1 u M i w x f S Z x d W 9 0 O y w m c X V v d D t T Z W N 0 a W 9 u M S 9 j b 2 1 i a W 5 l Z C A o M T M p L 0 F 1 d G 9 S Z W 1 v d m V k Q 2 9 s d W 1 u c z E u e 0 N v b H V t b j M s M n 0 m c X V v d D s s J n F 1 b 3 Q 7 U 2 V j d G l v b j E v Y 2 9 t Y m l u Z W Q g K D E z K S 9 B d X R v U m V t b 3 Z l Z E N v b H V t b n M x L n t D b 2 x 1 b W 4 0 L D N 9 J n F 1 b 3 Q 7 L C Z x d W 9 0 O 1 N l Y 3 R p b 2 4 x L 2 N v b W J p b m V k I C g x M y k v Q X V 0 b 1 J l b W 9 2 Z W R D b 2 x 1 b W 5 z M S 5 7 Q 2 9 s d W 1 u N S w 0 f S Z x d W 9 0 O y w m c X V v d D t T Z W N 0 a W 9 u M S 9 j b 2 1 i a W 5 l Z C A o M T M p L 0 F 1 d G 9 S Z W 1 v d m V k Q 2 9 s d W 1 u c z E u e 0 N v b H V t b j Y s N X 0 m c X V v d D s s J n F 1 b 3 Q 7 U 2 V j d G l v b j E v Y 2 9 t Y m l u Z W Q g K D E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x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T M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z Y z N k N m Y t M z l i M S 0 0 Z j N j L T h l Y z c t Z j k 1 M m E 0 Y z E 1 Y m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p h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z N z o z N C 4 z O T A z O D Q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A o M T M p L 0 F 1 d G 9 S Z W 1 v d m V k Q 2 9 s d W 1 u c z E u e 0 N v b H V t b j E s M H 0 m c X V v d D s s J n F 1 b 3 Q 7 U 2 V j d G l v b j E v Y 2 9 t Y m l u Z W Q g K D E z K S 9 B d X R v U m V t b 3 Z l Z E N v b H V t b n M x L n t D b 2 x 1 b W 4 y L D F 9 J n F 1 b 3 Q 7 L C Z x d W 9 0 O 1 N l Y 3 R p b 2 4 x L 2 N v b W J p b m V k I C g x M y k v Q X V 0 b 1 J l b W 9 2 Z W R D b 2 x 1 b W 5 z M S 5 7 Q 2 9 s d W 1 u M y w y f S Z x d W 9 0 O y w m c X V v d D t T Z W N 0 a W 9 u M S 9 j b 2 1 i a W 5 l Z C A o M T M p L 0 F 1 d G 9 S Z W 1 v d m V k Q 2 9 s d W 1 u c z E u e 0 N v b H V t b j Q s M 3 0 m c X V v d D s s J n F 1 b 3 Q 7 U 2 V j d G l v b j E v Y 2 9 t Y m l u Z W Q g K D E z K S 9 B d X R v U m V t b 3 Z l Z E N v b H V t b n M x L n t D b 2 x 1 b W 4 1 L D R 9 J n F 1 b 3 Q 7 L C Z x d W 9 0 O 1 N l Y 3 R p b 2 4 x L 2 N v b W J p b m V k I C g x M y k v Q X V 0 b 1 J l b W 9 2 Z W R D b 2 x 1 b W 5 z M S 5 7 Q 2 9 s d W 1 u N i w 1 f S Z x d W 9 0 O y w m c X V v d D t T Z W N 0 a W 9 u M S 9 j b 2 1 i a W 5 l Z C A o M T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E z K S 9 B d X R v U m V t b 3 Z l Z E N v b H V t b n M x L n t D b 2 x 1 b W 4 x L D B 9 J n F 1 b 3 Q 7 L C Z x d W 9 0 O 1 N l Y 3 R p b 2 4 x L 2 N v b W J p b m V k I C g x M y k v Q X V 0 b 1 J l b W 9 2 Z W R D b 2 x 1 b W 5 z M S 5 7 Q 2 9 s d W 1 u M i w x f S Z x d W 9 0 O y w m c X V v d D t T Z W N 0 a W 9 u M S 9 j b 2 1 i a W 5 l Z C A o M T M p L 0 F 1 d G 9 S Z W 1 v d m V k Q 2 9 s d W 1 u c z E u e 0 N v b H V t b j M s M n 0 m c X V v d D s s J n F 1 b 3 Q 7 U 2 V j d G l v b j E v Y 2 9 t Y m l u Z W Q g K D E z K S 9 B d X R v U m V t b 3 Z l Z E N v b H V t b n M x L n t D b 2 x 1 b W 4 0 L D N 9 J n F 1 b 3 Q 7 L C Z x d W 9 0 O 1 N l Y 3 R p b 2 4 x L 2 N v b W J p b m V k I C g x M y k v Q X V 0 b 1 J l b W 9 2 Z W R D b 2 x 1 b W 5 z M S 5 7 Q 2 9 s d W 1 u N S w 0 f S Z x d W 9 0 O y w m c X V v d D t T Z W N 0 a W 9 u M S 9 j b 2 1 i a W 5 l Z C A o M T M p L 0 F 1 d G 9 S Z W 1 v d m V k Q 2 9 s d W 1 u c z E u e 0 N v b H V t b j Y s N X 0 m c X V v d D s s J n F 1 b 3 Q 7 U 2 V j d G l v b j E v Y 2 9 t Y m l u Z W Q g K D E z K S 9 B d X R v U m V t b 3 Z l Z E N v b H V t b n M x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N C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J j O D Y 5 Y y 0 2 Z m E z L T Q 0 Y j E t Y m Z m Z S 0 z Y 2 M x N j M y Z D N j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M z k 6 M z g u M D Y 2 M j I 5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x N S k v Q X V 0 b 1 J l b W 9 2 Z W R D b 2 x 1 b W 5 z M S 5 7 Q 2 9 s d W 1 u M S w w f S Z x d W 9 0 O y w m c X V v d D t T Z W N 0 a W 9 u M S 9 j b 2 1 i a W 5 l Z C A o M T U p L 0 F 1 d G 9 S Z W 1 v d m V k Q 2 9 s d W 1 u c z E u e 0 N v b H V t b j I s M X 0 m c X V v d D s s J n F 1 b 3 Q 7 U 2 V j d G l v b j E v Y 2 9 t Y m l u Z W Q g K D E 1 K S 9 B d X R v U m V t b 3 Z l Z E N v b H V t b n M x L n t D b 2 x 1 b W 4 z L D J 9 J n F 1 b 3 Q 7 L C Z x d W 9 0 O 1 N l Y 3 R p b 2 4 x L 2 N v b W J p b m V k I C g x N S k v Q X V 0 b 1 J l b W 9 2 Z W R D b 2 x 1 b W 5 z M S 5 7 Q 2 9 s d W 1 u N C w z f S Z x d W 9 0 O y w m c X V v d D t T Z W N 0 a W 9 u M S 9 j b 2 1 i a W 5 l Z C A o M T U p L 0 F 1 d G 9 S Z W 1 v d m V k Q 2 9 s d W 1 u c z E u e 0 N v b H V t b j U s N H 0 m c X V v d D s s J n F 1 b 3 Q 7 U 2 V j d G l v b j E v Y 2 9 t Y m l u Z W Q g K D E 1 K S 9 B d X R v U m V t b 3 Z l Z E N v b H V t b n M x L n t D b 2 x 1 b W 4 2 L D V 9 J n F 1 b 3 Q 7 L C Z x d W 9 0 O 1 N l Y 3 R p b 2 4 x L 2 N v b W J p b m V k I C g x N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M T U p L 0 F 1 d G 9 S Z W 1 v d m V k Q 2 9 s d W 1 u c z E u e 0 N v b H V t b j E s M H 0 m c X V v d D s s J n F 1 b 3 Q 7 U 2 V j d G l v b j E v Y 2 9 t Y m l u Z W Q g K D E 1 K S 9 B d X R v U m V t b 3 Z l Z E N v b H V t b n M x L n t D b 2 x 1 b W 4 y L D F 9 J n F 1 b 3 Q 7 L C Z x d W 9 0 O 1 N l Y 3 R p b 2 4 x L 2 N v b W J p b m V k I C g x N S k v Q X V 0 b 1 J l b W 9 2 Z W R D b 2 x 1 b W 5 z M S 5 7 Q 2 9 s d W 1 u M y w y f S Z x d W 9 0 O y w m c X V v d D t T Z W N 0 a W 9 u M S 9 j b 2 1 i a W 5 l Z C A o M T U p L 0 F 1 d G 9 S Z W 1 v d m V k Q 2 9 s d W 1 u c z E u e 0 N v b H V t b j Q s M 3 0 m c X V v d D s s J n F 1 b 3 Q 7 U 2 V j d G l v b j E v Y 2 9 t Y m l u Z W Q g K D E 1 K S 9 B d X R v U m V t b 3 Z l Z E N v b H V t b n M x L n t D b 2 x 1 b W 4 1 L D R 9 J n F 1 b 3 Q 7 L C Z x d W 9 0 O 1 N l Y 3 R p b 2 4 x L 2 N v b W J p b m V k I C g x N S k v Q X V 0 b 1 J l b W 9 2 Z W R D b 2 x 1 b W 5 z M S 5 7 Q 2 9 s d W 1 u N i w 1 f S Z x d W 9 0 O y w m c X V v d D t T Z W N 0 a W 9 u M S 9 j b 2 1 i a W 5 l Z C A o M T U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E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N S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x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B h M m M 1 N S 0 4 Z j J j L T R k Z W Y t Y j J h Y i 1 l M T B j N j A 3 Y z B m O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m 9 u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M 3 O j A y L j Q 2 O D M 2 N T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x M S k v Q X V 0 b 1 J l b W 9 2 Z W R D b 2 x 1 b W 5 z M S 5 7 Q 2 9 s d W 1 u M S w w f S Z x d W 9 0 O y w m c X V v d D t T Z W N 0 a W 9 u M S 9 j b 2 1 i a W 5 l Z C A o M T E p L 0 F 1 d G 9 S Z W 1 v d m V k Q 2 9 s d W 1 u c z E u e 0 N v b H V t b j I s M X 0 m c X V v d D s s J n F 1 b 3 Q 7 U 2 V j d G l v b j E v Y 2 9 t Y m l u Z W Q g K D E x K S 9 B d X R v U m V t b 3 Z l Z E N v b H V t b n M x L n t D b 2 x 1 b W 4 z L D J 9 J n F 1 b 3 Q 7 L C Z x d W 9 0 O 1 N l Y 3 R p b 2 4 x L 2 N v b W J p b m V k I C g x M S k v Q X V 0 b 1 J l b W 9 2 Z W R D b 2 x 1 b W 5 z M S 5 7 Q 2 9 s d W 1 u N C w z f S Z x d W 9 0 O y w m c X V v d D t T Z W N 0 a W 9 u M S 9 j b 2 1 i a W 5 l Z C A o M T E p L 0 F 1 d G 9 S Z W 1 v d m V k Q 2 9 s d W 1 u c z E u e 0 N v b H V t b j U s N H 0 m c X V v d D s s J n F 1 b 3 Q 7 U 2 V j d G l v b j E v Y 2 9 t Y m l u Z W Q g K D E x K S 9 B d X R v U m V t b 3 Z l Z E N v b H V t b n M x L n t D b 2 x 1 b W 4 2 L D V 9 J n F 1 b 3 Q 7 L C Z x d W 9 0 O 1 N l Y 3 R p b 2 4 x L 2 N v b W J p b m V k I C g x M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M T E p L 0 F 1 d G 9 S Z W 1 v d m V k Q 2 9 s d W 1 u c z E u e 0 N v b H V t b j E s M H 0 m c X V v d D s s J n F 1 b 3 Q 7 U 2 V j d G l v b j E v Y 2 9 t Y m l u Z W Q g K D E x K S 9 B d X R v U m V t b 3 Z l Z E N v b H V t b n M x L n t D b 2 x 1 b W 4 y L D F 9 J n F 1 b 3 Q 7 L C Z x d W 9 0 O 1 N l Y 3 R p b 2 4 x L 2 N v b W J p b m V k I C g x M S k v Q X V 0 b 1 J l b W 9 2 Z W R D b 2 x 1 b W 5 z M S 5 7 Q 2 9 s d W 1 u M y w y f S Z x d W 9 0 O y w m c X V v d D t T Z W N 0 a W 9 u M S 9 j b 2 1 i a W 5 l Z C A o M T E p L 0 F 1 d G 9 S Z W 1 v d m V k Q 2 9 s d W 1 u c z E u e 0 N v b H V t b j Q s M 3 0 m c X V v d D s s J n F 1 b 3 Q 7 U 2 V j d G l v b j E v Y 2 9 t Y m l u Z W Q g K D E x K S 9 B d X R v U m V t b 3 Z l Z E N v b H V t b n M x L n t D b 2 x 1 b W 4 1 L D R 9 J n F 1 b 3 Q 7 L C Z x d W 9 0 O 1 N l Y 3 R p b 2 4 x L 2 N v b W J p b m V k I C g x M S k v Q X V 0 b 1 J l b W 9 2 Z W R D b 2 x 1 b W 5 z M S 5 7 Q 2 9 s d W 1 u N i w 1 f S Z x d W 9 0 O y w m c X V v d D t T Z W N 0 a W 9 u M S 9 j b 2 1 i a W 5 l Z C A o M T E p L 0 F 1 d G 9 S Z W 1 v d m V k Q 2 9 s d W 1 u c z E u e 0 N v b H V t b j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T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E 2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E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M D E 1 M 2 R l L T F i M m Q t N D Q x O S 0 5 M z c 1 L W I z O D d k O D M 4 Z D k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0 M D o 0 M C 4 z N z k w O T g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E 3 K S 9 B d X R v U m V t b 3 Z l Z E N v b H V t b n M x L n t D b 2 x 1 b W 4 x L D B 9 J n F 1 b 3 Q 7 L C Z x d W 9 0 O 1 N l Y 3 R p b 2 4 x L 2 N v b W J p b m V k I C g x N y k v Q X V 0 b 1 J l b W 9 2 Z W R D b 2 x 1 b W 5 z M S 5 7 Q 2 9 s d W 1 u M i w x f S Z x d W 9 0 O y w m c X V v d D t T Z W N 0 a W 9 u M S 9 j b 2 1 i a W 5 l Z C A o M T c p L 0 F 1 d G 9 S Z W 1 v d m V k Q 2 9 s d W 1 u c z E u e 0 N v b H V t b j M s M n 0 m c X V v d D s s J n F 1 b 3 Q 7 U 2 V j d G l v b j E v Y 2 9 t Y m l u Z W Q g K D E 3 K S 9 B d X R v U m V t b 3 Z l Z E N v b H V t b n M x L n t D b 2 x 1 b W 4 0 L D N 9 J n F 1 b 3 Q 7 L C Z x d W 9 0 O 1 N l Y 3 R p b 2 4 x L 2 N v b W J p b m V k I C g x N y k v Q X V 0 b 1 J l b W 9 2 Z W R D b 2 x 1 b W 5 z M S 5 7 Q 2 9 s d W 1 u N S w 0 f S Z x d W 9 0 O y w m c X V v d D t T Z W N 0 a W 9 u M S 9 j b 2 1 i a W 5 l Z C A o M T c p L 0 F 1 d G 9 S Z W 1 v d m V k Q 2 9 s d W 1 u c z E u e 0 N v b H V t b j Y s N X 0 m c X V v d D s s J n F 1 b 3 Q 7 U 2 V j d G l v b j E v Y 2 9 t Y m l u Z W Q g K D E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x N y k v Q X V 0 b 1 J l b W 9 2 Z W R D b 2 x 1 b W 5 z M S 5 7 Q 2 9 s d W 1 u M S w w f S Z x d W 9 0 O y w m c X V v d D t T Z W N 0 a W 9 u M S 9 j b 2 1 i a W 5 l Z C A o M T c p L 0 F 1 d G 9 S Z W 1 v d m V k Q 2 9 s d W 1 u c z E u e 0 N v b H V t b j I s M X 0 m c X V v d D s s J n F 1 b 3 Q 7 U 2 V j d G l v b j E v Y 2 9 t Y m l u Z W Q g K D E 3 K S 9 B d X R v U m V t b 3 Z l Z E N v b H V t b n M x L n t D b 2 x 1 b W 4 z L D J 9 J n F 1 b 3 Q 7 L C Z x d W 9 0 O 1 N l Y 3 R p b 2 4 x L 2 N v b W J p b m V k I C g x N y k v Q X V 0 b 1 J l b W 9 2 Z W R D b 2 x 1 b W 5 z M S 5 7 Q 2 9 s d W 1 u N C w z f S Z x d W 9 0 O y w m c X V v d D t T Z W N 0 a W 9 u M S 9 j b 2 1 i a W 5 l Z C A o M T c p L 0 F 1 d G 9 S Z W 1 v d m V k Q 2 9 s d W 1 u c z E u e 0 N v b H V t b j U s N H 0 m c X V v d D s s J n F 1 b 3 Q 7 U 2 V j d G l v b j E v Y 2 9 t Y m l u Z W Q g K D E 3 K S 9 B d X R v U m V t b 3 Z l Z E N v b H V t b n M x L n t D b 2 x 1 b W 4 2 L D V 9 J n F 1 b 3 Q 7 L C Z x d W 9 0 O 1 N l Y 3 R p b 2 4 x L 2 N v b W J p b m V k I C g x N y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E 3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E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G U 5 N 2 J i L W R j Z j E t N D R k Z S 1 h N j N m L W E x M j Q 2 Z D Y w Y T h l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Y W 1 p b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Q w O j Q w L j M 3 O T A 5 O D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x N y k v Q X V 0 b 1 J l b W 9 2 Z W R D b 2 x 1 b W 5 z M S 5 7 Q 2 9 s d W 1 u M S w w f S Z x d W 9 0 O y w m c X V v d D t T Z W N 0 a W 9 u M S 9 j b 2 1 i a W 5 l Z C A o M T c p L 0 F 1 d G 9 S Z W 1 v d m V k Q 2 9 s d W 1 u c z E u e 0 N v b H V t b j I s M X 0 m c X V v d D s s J n F 1 b 3 Q 7 U 2 V j d G l v b j E v Y 2 9 t Y m l u Z W Q g K D E 3 K S 9 B d X R v U m V t b 3 Z l Z E N v b H V t b n M x L n t D b 2 x 1 b W 4 z L D J 9 J n F 1 b 3 Q 7 L C Z x d W 9 0 O 1 N l Y 3 R p b 2 4 x L 2 N v b W J p b m V k I C g x N y k v Q X V 0 b 1 J l b W 9 2 Z W R D b 2 x 1 b W 5 z M S 5 7 Q 2 9 s d W 1 u N C w z f S Z x d W 9 0 O y w m c X V v d D t T Z W N 0 a W 9 u M S 9 j b 2 1 i a W 5 l Z C A o M T c p L 0 F 1 d G 9 S Z W 1 v d m V k Q 2 9 s d W 1 u c z E u e 0 N v b H V t b j U s N H 0 m c X V v d D s s J n F 1 b 3 Q 7 U 2 V j d G l v b j E v Y 2 9 t Y m l u Z W Q g K D E 3 K S 9 B d X R v U m V t b 3 Z l Z E N v b H V t b n M x L n t D b 2 x 1 b W 4 2 L D V 9 J n F 1 b 3 Q 7 L C Z x d W 9 0 O 1 N l Y 3 R p b 2 4 x L 2 N v b W J p b m V k I C g x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M T c p L 0 F 1 d G 9 S Z W 1 v d m V k Q 2 9 s d W 1 u c z E u e 0 N v b H V t b j E s M H 0 m c X V v d D s s J n F 1 b 3 Q 7 U 2 V j d G l v b j E v Y 2 9 t Y m l u Z W Q g K D E 3 K S 9 B d X R v U m V t b 3 Z l Z E N v b H V t b n M x L n t D b 2 x 1 b W 4 y L D F 9 J n F 1 b 3 Q 7 L C Z x d W 9 0 O 1 N l Y 3 R p b 2 4 x L 2 N v b W J p b m V k I C g x N y k v Q X V 0 b 1 J l b W 9 2 Z W R D b 2 x 1 b W 5 z M S 5 7 Q 2 9 s d W 1 u M y w y f S Z x d W 9 0 O y w m c X V v d D t T Z W N 0 a W 9 u M S 9 j b 2 1 i a W 5 l Z C A o M T c p L 0 F 1 d G 9 S Z W 1 v d m V k Q 2 9 s d W 1 u c z E u e 0 N v b H V t b j Q s M 3 0 m c X V v d D s s J n F 1 b 3 Q 7 U 2 V j d G l v b j E v Y 2 9 t Y m l u Z W Q g K D E 3 K S 9 B d X R v U m V t b 3 Z l Z E N v b H V t b n M x L n t D b 2 x 1 b W 4 1 L D R 9 J n F 1 b 3 Q 7 L C Z x d W 9 0 O 1 N l Y 3 R p b 2 4 x L 2 N v b W J p b m V k I C g x N y k v Q X V 0 b 1 J l b W 9 2 Z W R D b 2 x 1 b W 5 z M S 5 7 Q 2 9 s d W 1 u N i w 1 f S Z x d W 9 0 O y w m c X V v d D t T Z W N 0 a W 9 u M S 9 j b 2 1 i a W 5 l Z C A o M T c p L 0 F 1 d G 9 S Z W 1 v d m V k Q 2 9 s d W 1 u c z E u e 0 N v b H V t b j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T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E 4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E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N W I x Y j Z k L W U 5 Y j A t N D c x N y 1 i Y z J l L T Z h M T k 1 Z j Z i N j Z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0 M T o x O C 4 y M D c 0 M j Y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E 5 K S 9 B d X R v U m V t b 3 Z l Z E N v b H V t b n M x L n t D b 2 x 1 b W 4 x L D B 9 J n F 1 b 3 Q 7 L C Z x d W 9 0 O 1 N l Y 3 R p b 2 4 x L 2 N v b W J p b m V k I C g x O S k v Q X V 0 b 1 J l b W 9 2 Z W R D b 2 x 1 b W 5 z M S 5 7 Q 2 9 s d W 1 u M i w x f S Z x d W 9 0 O y w m c X V v d D t T Z W N 0 a W 9 u M S 9 j b 2 1 i a W 5 l Z C A o M T k p L 0 F 1 d G 9 S Z W 1 v d m V k Q 2 9 s d W 1 u c z E u e 0 N v b H V t b j M s M n 0 m c X V v d D s s J n F 1 b 3 Q 7 U 2 V j d G l v b j E v Y 2 9 t Y m l u Z W Q g K D E 5 K S 9 B d X R v U m V t b 3 Z l Z E N v b H V t b n M x L n t D b 2 x 1 b W 4 0 L D N 9 J n F 1 b 3 Q 7 L C Z x d W 9 0 O 1 N l Y 3 R p b 2 4 x L 2 N v b W J p b m V k I C g x O S k v Q X V 0 b 1 J l b W 9 2 Z W R D b 2 x 1 b W 5 z M S 5 7 Q 2 9 s d W 1 u N S w 0 f S Z x d W 9 0 O y w m c X V v d D t T Z W N 0 a W 9 u M S 9 j b 2 1 i a W 5 l Z C A o M T k p L 0 F 1 d G 9 S Z W 1 v d m V k Q 2 9 s d W 1 u c z E u e 0 N v b H V t b j Y s N X 0 m c X V v d D s s J n F 1 b 3 Q 7 U 2 V j d G l v b j E v Y 2 9 t Y m l u Z W Q g K D E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x O S k v Q X V 0 b 1 J l b W 9 2 Z W R D b 2 x 1 b W 5 z M S 5 7 Q 2 9 s d W 1 u M S w w f S Z x d W 9 0 O y w m c X V v d D t T Z W N 0 a W 9 u M S 9 j b 2 1 i a W 5 l Z C A o M T k p L 0 F 1 d G 9 S Z W 1 v d m V k Q 2 9 s d W 1 u c z E u e 0 N v b H V t b j I s M X 0 m c X V v d D s s J n F 1 b 3 Q 7 U 2 V j d G l v b j E v Y 2 9 t Y m l u Z W Q g K D E 5 K S 9 B d X R v U m V t b 3 Z l Z E N v b H V t b n M x L n t D b 2 x 1 b W 4 z L D J 9 J n F 1 b 3 Q 7 L C Z x d W 9 0 O 1 N l Y 3 R p b 2 4 x L 2 N v b W J p b m V k I C g x O S k v Q X V 0 b 1 J l b W 9 2 Z W R D b 2 x 1 b W 5 z M S 5 7 Q 2 9 s d W 1 u N C w z f S Z x d W 9 0 O y w m c X V v d D t T Z W N 0 a W 9 u M S 9 j b 2 1 i a W 5 l Z C A o M T k p L 0 F 1 d G 9 S Z W 1 v d m V k Q 2 9 s d W 1 u c z E u e 0 N v b H V t b j U s N H 0 m c X V v d D s s J n F 1 b 3 Q 7 U 2 V j d G l v b j E v Y 2 9 t Y m l u Z W Q g K D E 5 K S 9 B d X R v U m V t b 3 Z l Z E N v b H V t b n M x L n t D b 2 x 1 b W 4 2 L D V 9 J n F 1 b 3 Q 7 L C Z x d W 9 0 O 1 N l Y 3 R p b 2 4 x L 2 N v b W J p b m V k I C g x O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T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E 5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M j g x Y z k y L T l h M j k t N D E 4 N i 0 4 N j B l L W R k Y W M w M T J m O G V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a W V r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N D E 6 M T g u M j A 3 N D I 2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E 5 K S 9 B d X R v U m V t b 3 Z l Z E N v b H V t b n M x L n t D b 2 x 1 b W 4 x L D B 9 J n F 1 b 3 Q 7 L C Z x d W 9 0 O 1 N l Y 3 R p b 2 4 x L 2 N v b W J p b m V k I C g x O S k v Q X V 0 b 1 J l b W 9 2 Z W R D b 2 x 1 b W 5 z M S 5 7 Q 2 9 s d W 1 u M i w x f S Z x d W 9 0 O y w m c X V v d D t T Z W N 0 a W 9 u M S 9 j b 2 1 i a W 5 l Z C A o M T k p L 0 F 1 d G 9 S Z W 1 v d m V k Q 2 9 s d W 1 u c z E u e 0 N v b H V t b j M s M n 0 m c X V v d D s s J n F 1 b 3 Q 7 U 2 V j d G l v b j E v Y 2 9 t Y m l u Z W Q g K D E 5 K S 9 B d X R v U m V t b 3 Z l Z E N v b H V t b n M x L n t D b 2 x 1 b W 4 0 L D N 9 J n F 1 b 3 Q 7 L C Z x d W 9 0 O 1 N l Y 3 R p b 2 4 x L 2 N v b W J p b m V k I C g x O S k v Q X V 0 b 1 J l b W 9 2 Z W R D b 2 x 1 b W 5 z M S 5 7 Q 2 9 s d W 1 u N S w 0 f S Z x d W 9 0 O y w m c X V v d D t T Z W N 0 a W 9 u M S 9 j b 2 1 i a W 5 l Z C A o M T k p L 0 F 1 d G 9 S Z W 1 v d m V k Q 2 9 s d W 1 u c z E u e 0 N v b H V t b j Y s N X 0 m c X V v d D s s J n F 1 b 3 Q 7 U 2 V j d G l v b j E v Y 2 9 t Y m l u Z W Q g K D E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x O S k v Q X V 0 b 1 J l b W 9 2 Z W R D b 2 x 1 b W 5 z M S 5 7 Q 2 9 s d W 1 u M S w w f S Z x d W 9 0 O y w m c X V v d D t T Z W N 0 a W 9 u M S 9 j b 2 1 i a W 5 l Z C A o M T k p L 0 F 1 d G 9 S Z W 1 v d m V k Q 2 9 s d W 1 u c z E u e 0 N v b H V t b j I s M X 0 m c X V v d D s s J n F 1 b 3 Q 7 U 2 V j d G l v b j E v Y 2 9 t Y m l u Z W Q g K D E 5 K S 9 B d X R v U m V t b 3 Z l Z E N v b H V t b n M x L n t D b 2 x 1 b W 4 z L D J 9 J n F 1 b 3 Q 7 L C Z x d W 9 0 O 1 N l Y 3 R p b 2 4 x L 2 N v b W J p b m V k I C g x O S k v Q X V 0 b 1 J l b W 9 2 Z W R D b 2 x 1 b W 5 z M S 5 7 Q 2 9 s d W 1 u N C w z f S Z x d W 9 0 O y w m c X V v d D t T Z W N 0 a W 9 u M S 9 j b 2 1 i a W 5 l Z C A o M T k p L 0 F 1 d G 9 S Z W 1 v d m V k Q 2 9 s d W 1 u c z E u e 0 N v b H V t b j U s N H 0 m c X V v d D s s J n F 1 b 3 Q 7 U 2 V j d G l v b j E v Y 2 9 t Y m l u Z W Q g K D E 5 K S 9 B d X R v U m V t b 3 Z l Z E N v b H V t b n M x L n t D b 2 x 1 b W 4 2 L D V 9 J n F 1 b 3 Q 7 L C Z x d W 9 0 O 1 N l Y 3 R p b 2 4 x L 2 N v b W J p b m V k I C g x O S k v Q X V 0 b 1 J l b W 9 2 Z W R D b 2 x 1 b W 5 z M S 5 7 Q 2 9 s d W 1 u N y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y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j A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j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4 M m Z m Y j E t Y 2 J j Z C 0 0 O D g 1 L T g 3 N T A t Y W J l M W Y 0 Y j B k Z T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Q x O j U w L j A 1 N T g 2 M j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A o M j E p L 0 F 1 d G 9 S Z W 1 v d m V k Q 2 9 s d W 1 u c z E u e 0 N v b H V t b j E s M H 0 m c X V v d D s s J n F 1 b 3 Q 7 U 2 V j d G l v b j E v Y 2 9 t Y m l u Z W Q g K D I x K S 9 B d X R v U m V t b 3 Z l Z E N v b H V t b n M x L n t D b 2 x 1 b W 4 y L D F 9 J n F 1 b 3 Q 7 L C Z x d W 9 0 O 1 N l Y 3 R p b 2 4 x L 2 N v b W J p b m V k I C g y M S k v Q X V 0 b 1 J l b W 9 2 Z W R D b 2 x 1 b W 5 z M S 5 7 Q 2 9 s d W 1 u M y w y f S Z x d W 9 0 O y w m c X V v d D t T Z W N 0 a W 9 u M S 9 j b 2 1 i a W 5 l Z C A o M j E p L 0 F 1 d G 9 S Z W 1 v d m V k Q 2 9 s d W 1 u c z E u e 0 N v b H V t b j Q s M 3 0 m c X V v d D s s J n F 1 b 3 Q 7 U 2 V j d G l v b j E v Y 2 9 t Y m l u Z W Q g K D I x K S 9 B d X R v U m V t b 3 Z l Z E N v b H V t b n M x L n t D b 2 x 1 b W 4 1 L D R 9 J n F 1 b 3 Q 7 L C Z x d W 9 0 O 1 N l Y 3 R p b 2 4 x L 2 N v b W J p b m V k I C g y M S k v Q X V 0 b 1 J l b W 9 2 Z W R D b 2 x 1 b W 5 z M S 5 7 Q 2 9 s d W 1 u N i w 1 f S Z x d W 9 0 O y w m c X V v d D t T Z W N 0 a W 9 u M S 9 j b 2 1 i a W 5 l Z C A o M j E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I x K S 9 B d X R v U m V t b 3 Z l Z E N v b H V t b n M x L n t D b 2 x 1 b W 4 x L D B 9 J n F 1 b 3 Q 7 L C Z x d W 9 0 O 1 N l Y 3 R p b 2 4 x L 2 N v b W J p b m V k I C g y M S k v Q X V 0 b 1 J l b W 9 2 Z W R D b 2 x 1 b W 5 z M S 5 7 Q 2 9 s d W 1 u M i w x f S Z x d W 9 0 O y w m c X V v d D t T Z W N 0 a W 9 u M S 9 j b 2 1 i a W 5 l Z C A o M j E p L 0 F 1 d G 9 S Z W 1 v d m V k Q 2 9 s d W 1 u c z E u e 0 N v b H V t b j M s M n 0 m c X V v d D s s J n F 1 b 3 Q 7 U 2 V j d G l v b j E v Y 2 9 t Y m l u Z W Q g K D I x K S 9 B d X R v U m V t b 3 Z l Z E N v b H V t b n M x L n t D b 2 x 1 b W 4 0 L D N 9 J n F 1 b 3 Q 7 L C Z x d W 9 0 O 1 N l Y 3 R p b 2 4 x L 2 N v b W J p b m V k I C g y M S k v Q X V 0 b 1 J l b W 9 2 Z W R D b 2 x 1 b W 5 z M S 5 7 Q 2 9 s d W 1 u N S w 0 f S Z x d W 9 0 O y w m c X V v d D t T Z W N 0 a W 9 u M S 9 j b 2 1 i a W 5 l Z C A o M j E p L 0 F 1 d G 9 S Z W 1 v d m V k Q 2 9 s d W 1 u c z E u e 0 N v b H V t b j Y s N X 0 m c X V v d D s s J n F 1 b 3 Q 7 U 2 V j d G l v b j E v Y 2 9 t Y m l u Z W Q g K D I x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y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j E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j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R h O G F m N 2 Y t O G M 5 O C 0 0 Y z k x L W E z M D Q t N 2 M 5 M z Q x Z D Q 2 N m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p Y 2 h l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Q x O j U w L j A 1 N T g 2 M j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y M S k v Q X V 0 b 1 J l b W 9 2 Z W R D b 2 x 1 b W 5 z M S 5 7 Q 2 9 s d W 1 u M S w w f S Z x d W 9 0 O y w m c X V v d D t T Z W N 0 a W 9 u M S 9 j b 2 1 i a W 5 l Z C A o M j E p L 0 F 1 d G 9 S Z W 1 v d m V k Q 2 9 s d W 1 u c z E u e 0 N v b H V t b j I s M X 0 m c X V v d D s s J n F 1 b 3 Q 7 U 2 V j d G l v b j E v Y 2 9 t Y m l u Z W Q g K D I x K S 9 B d X R v U m V t b 3 Z l Z E N v b H V t b n M x L n t D b 2 x 1 b W 4 z L D J 9 J n F 1 b 3 Q 7 L C Z x d W 9 0 O 1 N l Y 3 R p b 2 4 x L 2 N v b W J p b m V k I C g y M S k v Q X V 0 b 1 J l b W 9 2 Z W R D b 2 x 1 b W 5 z M S 5 7 Q 2 9 s d W 1 u N C w z f S Z x d W 9 0 O y w m c X V v d D t T Z W N 0 a W 9 u M S 9 j b 2 1 i a W 5 l Z C A o M j E p L 0 F 1 d G 9 S Z W 1 v d m V k Q 2 9 s d W 1 u c z E u e 0 N v b H V t b j U s N H 0 m c X V v d D s s J n F 1 b 3 Q 7 U 2 V j d G l v b j E v Y 2 9 t Y m l u Z W Q g K D I x K S 9 B d X R v U m V t b 3 Z l Z E N v b H V t b n M x L n t D b 2 x 1 b W 4 2 L D V 9 J n F 1 b 3 Q 7 L C Z x d W 9 0 O 1 N l Y 3 R p b 2 4 x L 2 N v b W J p b m V k I C g y M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M j E p L 0 F 1 d G 9 S Z W 1 v d m V k Q 2 9 s d W 1 u c z E u e 0 N v b H V t b j E s M H 0 m c X V v d D s s J n F 1 b 3 Q 7 U 2 V j d G l v b j E v Y 2 9 t Y m l u Z W Q g K D I x K S 9 B d X R v U m V t b 3 Z l Z E N v b H V t b n M x L n t D b 2 x 1 b W 4 y L D F 9 J n F 1 b 3 Q 7 L C Z x d W 9 0 O 1 N l Y 3 R p b 2 4 x L 2 N v b W J p b m V k I C g y M S k v Q X V 0 b 1 J l b W 9 2 Z W R D b 2 x 1 b W 5 z M S 5 7 Q 2 9 s d W 1 u M y w y f S Z x d W 9 0 O y w m c X V v d D t T Z W N 0 a W 9 u M S 9 j b 2 1 i a W 5 l Z C A o M j E p L 0 F 1 d G 9 S Z W 1 v d m V k Q 2 9 s d W 1 u c z E u e 0 N v b H V t b j Q s M 3 0 m c X V v d D s s J n F 1 b 3 Q 7 U 2 V j d G l v b j E v Y 2 9 t Y m l u Z W Q g K D I x K S 9 B d X R v U m V t b 3 Z l Z E N v b H V t b n M x L n t D b 2 x 1 b W 4 1 L D R 9 J n F 1 b 3 Q 7 L C Z x d W 9 0 O 1 N l Y 3 R p b 2 4 x L 2 N v b W J p b m V k I C g y M S k v Q X V 0 b 1 J l b W 9 2 Z W R D b 2 x 1 b W 5 z M S 5 7 Q 2 9 s d W 1 u N i w 1 f S Z x d W 9 0 O y w m c X V v d D t T Z W N 0 a W 9 u M S 9 j b 2 1 i a W 5 l Z C A o M j E p L 0 F 1 d G 9 S Z W 1 v d m V k Q 2 9 s d W 1 u c z E u e 0 N v b H V t b j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j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y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M T k 4 N m J l L T Q 4 Z T I t N D d k M S 1 h M G I 3 L T k y O G J m M T Y 1 M m I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0 M j o x M y 4 0 O T I x N j I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I z K S 9 B d X R v U m V t b 3 Z l Z E N v b H V t b n M x L n t D b 2 x 1 b W 4 x L D B 9 J n F 1 b 3 Q 7 L C Z x d W 9 0 O 1 N l Y 3 R p b 2 4 x L 2 N v b W J p b m V k I C g y M y k v Q X V 0 b 1 J l b W 9 2 Z W R D b 2 x 1 b W 5 z M S 5 7 Q 2 9 s d W 1 u M i w x f S Z x d W 9 0 O y w m c X V v d D t T Z W N 0 a W 9 u M S 9 j b 2 1 i a W 5 l Z C A o M j M p L 0 F 1 d G 9 S Z W 1 v d m V k Q 2 9 s d W 1 u c z E u e 0 N v b H V t b j M s M n 0 m c X V v d D s s J n F 1 b 3 Q 7 U 2 V j d G l v b j E v Y 2 9 t Y m l u Z W Q g K D I z K S 9 B d X R v U m V t b 3 Z l Z E N v b H V t b n M x L n t D b 2 x 1 b W 4 0 L D N 9 J n F 1 b 3 Q 7 L C Z x d W 9 0 O 1 N l Y 3 R p b 2 4 x L 2 N v b W J p b m V k I C g y M y k v Q X V 0 b 1 J l b W 9 2 Z W R D b 2 x 1 b W 5 z M S 5 7 Q 2 9 s d W 1 u N S w 0 f S Z x d W 9 0 O y w m c X V v d D t T Z W N 0 a W 9 u M S 9 j b 2 1 i a W 5 l Z C A o M j M p L 0 F 1 d G 9 S Z W 1 v d m V k Q 2 9 s d W 1 u c z E u e 0 N v b H V t b j Y s N X 0 m c X V v d D s s J n F 1 b 3 Q 7 U 2 V j d G l v b j E v Y 2 9 t Y m l u Z W Q g K D I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y M y k v Q X V 0 b 1 J l b W 9 2 Z W R D b 2 x 1 b W 5 z M S 5 7 Q 2 9 s d W 1 u M S w w f S Z x d W 9 0 O y w m c X V v d D t T Z W N 0 a W 9 u M S 9 j b 2 1 i a W 5 l Z C A o M j M p L 0 F 1 d G 9 S Z W 1 v d m V k Q 2 9 s d W 1 u c z E u e 0 N v b H V t b j I s M X 0 m c X V v d D s s J n F 1 b 3 Q 7 U 2 V j d G l v b j E v Y 2 9 t Y m l u Z W Q g K D I z K S 9 B d X R v U m V t b 3 Z l Z E N v b H V t b n M x L n t D b 2 x 1 b W 4 z L D J 9 J n F 1 b 3 Q 7 L C Z x d W 9 0 O 1 N l Y 3 R p b 2 4 x L 2 N v b W J p b m V k I C g y M y k v Q X V 0 b 1 J l b W 9 2 Z W R D b 2 x 1 b W 5 z M S 5 7 Q 2 9 s d W 1 u N C w z f S Z x d W 9 0 O y w m c X V v d D t T Z W N 0 a W 9 u M S 9 j b 2 1 i a W 5 l Z C A o M j M p L 0 F 1 d G 9 S Z W 1 v d m V k Q 2 9 s d W 1 u c z E u e 0 N v b H V t b j U s N H 0 m c X V v d D s s J n F 1 b 3 Q 7 U 2 V j d G l v b j E v Y 2 9 t Y m l u Z W Q g K D I z K S 9 B d X R v U m V t b 3 Z l Z E N v b H V t b n M x L n t D b 2 x 1 b W 4 2 L D V 9 J n F 1 b 3 Q 7 L C Z x d W 9 0 O 1 N l Y 3 R p b 2 4 x L 2 N v b W J p b m V k I C g y M y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j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z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N D V l N z Y 2 L T Z i N W U t N D Z h Z C 0 4 N j M z L T N k N m Z h Z T c w Y j J m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d W R k Y X N p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N D I 6 M T M u N D k y M T Y y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I z K S 9 B d X R v U m V t b 3 Z l Z E N v b H V t b n M x L n t D b 2 x 1 b W 4 x L D B 9 J n F 1 b 3 Q 7 L C Z x d W 9 0 O 1 N l Y 3 R p b 2 4 x L 2 N v b W J p b m V k I C g y M y k v Q X V 0 b 1 J l b W 9 2 Z W R D b 2 x 1 b W 5 z M S 5 7 Q 2 9 s d W 1 u M i w x f S Z x d W 9 0 O y w m c X V v d D t T Z W N 0 a W 9 u M S 9 j b 2 1 i a W 5 l Z C A o M j M p L 0 F 1 d G 9 S Z W 1 v d m V k Q 2 9 s d W 1 u c z E u e 0 N v b H V t b j M s M n 0 m c X V v d D s s J n F 1 b 3 Q 7 U 2 V j d G l v b j E v Y 2 9 t Y m l u Z W Q g K D I z K S 9 B d X R v U m V t b 3 Z l Z E N v b H V t b n M x L n t D b 2 x 1 b W 4 0 L D N 9 J n F 1 b 3 Q 7 L C Z x d W 9 0 O 1 N l Y 3 R p b 2 4 x L 2 N v b W J p b m V k I C g y M y k v Q X V 0 b 1 J l b W 9 2 Z W R D b 2 x 1 b W 5 z M S 5 7 Q 2 9 s d W 1 u N S w 0 f S Z x d W 9 0 O y w m c X V v d D t T Z W N 0 a W 9 u M S 9 j b 2 1 i a W 5 l Z C A o M j M p L 0 F 1 d G 9 S Z W 1 v d m V k Q 2 9 s d W 1 u c z E u e 0 N v b H V t b j Y s N X 0 m c X V v d D s s J n F 1 b 3 Q 7 U 2 V j d G l v b j E v Y 2 9 t Y m l u Z W Q g K D I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y M y k v Q X V 0 b 1 J l b W 9 2 Z W R D b 2 x 1 b W 5 z M S 5 7 Q 2 9 s d W 1 u M S w w f S Z x d W 9 0 O y w m c X V v d D t T Z W N 0 a W 9 u M S 9 j b 2 1 i a W 5 l Z C A o M j M p L 0 F 1 d G 9 S Z W 1 v d m V k Q 2 9 s d W 1 u c z E u e 0 N v b H V t b j I s M X 0 m c X V v d D s s J n F 1 b 3 Q 7 U 2 V j d G l v b j E v Y 2 9 t Y m l u Z W Q g K D I z K S 9 B d X R v U m V t b 3 Z l Z E N v b H V t b n M x L n t D b 2 x 1 b W 4 z L D J 9 J n F 1 b 3 Q 7 L C Z x d W 9 0 O 1 N l Y 3 R p b 2 4 x L 2 N v b W J p b m V k I C g y M y k v Q X V 0 b 1 J l b W 9 2 Z W R D b 2 x 1 b W 5 z M S 5 7 Q 2 9 s d W 1 u N C w z f S Z x d W 9 0 O y w m c X V v d D t T Z W N 0 a W 9 u M S 9 j b 2 1 i a W 5 l Z C A o M j M p L 0 F 1 d G 9 S Z W 1 v d m V k Q 2 9 s d W 1 u c z E u e 0 N v b H V t b j U s N H 0 m c X V v d D s s J n F 1 b 3 Q 7 U 2 V j d G l v b j E v Y 2 9 t Y m l u Z W Q g K D I z K S 9 B d X R v U m V t b 3 Z l Z E N v b H V t b n M x L n t D b 2 x 1 b W 4 2 L D V 9 J n F 1 b 3 Q 7 L C Z x d W 9 0 O 1 N l Y 3 R p b 2 4 x L 2 N v b W J p b m V k I C g y M y k v Q X V 0 b 1 J l b W 9 2 Z W R D b 2 x 1 b W 5 z M S 5 7 Q 2 9 s d W 1 u N y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y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j Q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j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J h M z I z M G I t Z G Y 3 M S 0 0 Z j A 3 L W F k M W I t O G U 3 Z G J j Z G M 4 M W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Q z O j A x L j U y N D I w N z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A o M j U p L 0 F 1 d G 9 S Z W 1 v d m V k Q 2 9 s d W 1 u c z E u e 0 N v b H V t b j E s M H 0 m c X V v d D s s J n F 1 b 3 Q 7 U 2 V j d G l v b j E v Y 2 9 t Y m l u Z W Q g K D I 1 K S 9 B d X R v U m V t b 3 Z l Z E N v b H V t b n M x L n t D b 2 x 1 b W 4 y L D F 9 J n F 1 b 3 Q 7 L C Z x d W 9 0 O 1 N l Y 3 R p b 2 4 x L 2 N v b W J p b m V k I C g y N S k v Q X V 0 b 1 J l b W 9 2 Z W R D b 2 x 1 b W 5 z M S 5 7 Q 2 9 s d W 1 u M y w y f S Z x d W 9 0 O y w m c X V v d D t T Z W N 0 a W 9 u M S 9 j b 2 1 i a W 5 l Z C A o M j U p L 0 F 1 d G 9 S Z W 1 v d m V k Q 2 9 s d W 1 u c z E u e 0 N v b H V t b j Q s M 3 0 m c X V v d D s s J n F 1 b 3 Q 7 U 2 V j d G l v b j E v Y 2 9 t Y m l u Z W Q g K D I 1 K S 9 B d X R v U m V t b 3 Z l Z E N v b H V t b n M x L n t D b 2 x 1 b W 4 1 L D R 9 J n F 1 b 3 Q 7 L C Z x d W 9 0 O 1 N l Y 3 R p b 2 4 x L 2 N v b W J p b m V k I C g y N S k v Q X V 0 b 1 J l b W 9 2 Z W R D b 2 x 1 b W 5 z M S 5 7 Q 2 9 s d W 1 u N i w 1 f S Z x d W 9 0 O y w m c X V v d D t T Z W N 0 a W 9 u M S 9 j b 2 1 i a W 5 l Z C A o M j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I 1 K S 9 B d X R v U m V t b 3 Z l Z E N v b H V t b n M x L n t D b 2 x 1 b W 4 x L D B 9 J n F 1 b 3 Q 7 L C Z x d W 9 0 O 1 N l Y 3 R p b 2 4 x L 2 N v b W J p b m V k I C g y N S k v Q X V 0 b 1 J l b W 9 2 Z W R D b 2 x 1 b W 5 z M S 5 7 Q 2 9 s d W 1 u M i w x f S Z x d W 9 0 O y w m c X V v d D t T Z W N 0 a W 9 u M S 9 j b 2 1 i a W 5 l Z C A o M j U p L 0 F 1 d G 9 S Z W 1 v d m V k Q 2 9 s d W 1 u c z E u e 0 N v b H V t b j M s M n 0 m c X V v d D s s J n F 1 b 3 Q 7 U 2 V j d G l v b j E v Y 2 9 t Y m l u Z W Q g K D I 1 K S 9 B d X R v U m V t b 3 Z l Z E N v b H V t b n M x L n t D b 2 x 1 b W 4 0 L D N 9 J n F 1 b 3 Q 7 L C Z x d W 9 0 O 1 N l Y 3 R p b 2 4 x L 2 N v b W J p b m V k I C g y N S k v Q X V 0 b 1 J l b W 9 2 Z W R D b 2 x 1 b W 5 z M S 5 7 Q 2 9 s d W 1 u N S w 0 f S Z x d W 9 0 O y w m c X V v d D t T Z W N 0 a W 9 u M S 9 j b 2 1 i a W 5 l Z C A o M j U p L 0 F 1 d G 9 S Z W 1 v d m V k Q 2 9 s d W 1 u c z E u e 0 N v b H V t b j Y s N X 0 m c X V v d D s s J n F 1 b 3 Q 7 U 2 V j d G l v b j E v Y 2 9 t Y m l u Z W Q g K D I 1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U y M C g y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j U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A o M j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d k M m I 1 Y z Y t M j M 5 O C 0 0 M z E 0 L W F l N j E t Y T M 2 N z J l Z G F k O D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v Y W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Q z O j A x L j U y N D I w N z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y N S k v Q X V 0 b 1 J l b W 9 2 Z W R D b 2 x 1 b W 5 z M S 5 7 Q 2 9 s d W 1 u M S w w f S Z x d W 9 0 O y w m c X V v d D t T Z W N 0 a W 9 u M S 9 j b 2 1 i a W 5 l Z C A o M j U p L 0 F 1 d G 9 S Z W 1 v d m V k Q 2 9 s d W 1 u c z E u e 0 N v b H V t b j I s M X 0 m c X V v d D s s J n F 1 b 3 Q 7 U 2 V j d G l v b j E v Y 2 9 t Y m l u Z W Q g K D I 1 K S 9 B d X R v U m V t b 3 Z l Z E N v b H V t b n M x L n t D b 2 x 1 b W 4 z L D J 9 J n F 1 b 3 Q 7 L C Z x d W 9 0 O 1 N l Y 3 R p b 2 4 x L 2 N v b W J p b m V k I C g y N S k v Q X V 0 b 1 J l b W 9 2 Z W R D b 2 x 1 b W 5 z M S 5 7 Q 2 9 s d W 1 u N C w z f S Z x d W 9 0 O y w m c X V v d D t T Z W N 0 a W 9 u M S 9 j b 2 1 i a W 5 l Z C A o M j U p L 0 F 1 d G 9 S Z W 1 v d m V k Q 2 9 s d W 1 u c z E u e 0 N v b H V t b j U s N H 0 m c X V v d D s s J n F 1 b 3 Q 7 U 2 V j d G l v b j E v Y 2 9 t Y m l u Z W Q g K D I 1 K S 9 B d X R v U m V t b 3 Z l Z E N v b H V t b n M x L n t D b 2 x 1 b W 4 2 L D V 9 J n F 1 b 3 Q 7 L C Z x d W 9 0 O 1 N l Y 3 R p b 2 4 x L 2 N v b W J p b m V k I C g y N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M j U p L 0 F 1 d G 9 S Z W 1 v d m V k Q 2 9 s d W 1 u c z E u e 0 N v b H V t b j E s M H 0 m c X V v d D s s J n F 1 b 3 Q 7 U 2 V j d G l v b j E v Y 2 9 t Y m l u Z W Q g K D I 1 K S 9 B d X R v U m V t b 3 Z l Z E N v b H V t b n M x L n t D b 2 x 1 b W 4 y L D F 9 J n F 1 b 3 Q 7 L C Z x d W 9 0 O 1 N l Y 3 R p b 2 4 x L 2 N v b W J p b m V k I C g y N S k v Q X V 0 b 1 J l b W 9 2 Z W R D b 2 x 1 b W 5 z M S 5 7 Q 2 9 s d W 1 u M y w y f S Z x d W 9 0 O y w m c X V v d D t T Z W N 0 a W 9 u M S 9 j b 2 1 i a W 5 l Z C A o M j U p L 0 F 1 d G 9 S Z W 1 v d m V k Q 2 9 s d W 1 u c z E u e 0 N v b H V t b j Q s M 3 0 m c X V v d D s s J n F 1 b 3 Q 7 U 2 V j d G l v b j E v Y 2 9 t Y m l u Z W Q g K D I 1 K S 9 B d X R v U m V t b 3 Z l Z E N v b H V t b n M x L n t D b 2 x 1 b W 4 1 L D R 9 J n F 1 b 3 Q 7 L C Z x d W 9 0 O 1 N l Y 3 R p b 2 4 x L 2 N v b W J p b m V k I C g y N S k v Q X V 0 b 1 J l b W 9 2 Z W R D b 2 x 1 b W 5 z M S 5 7 Q 2 9 s d W 1 u N i w 1 f S Z x d W 9 0 O y w m c X V v d D t T Z W N 0 a W 9 u M S 9 j b 2 1 i a W 5 l Z C A o M j U p L 0 F 1 d G 9 S Z W 1 v d m V k Q 2 9 s d W 1 u c z E u e 0 N v b H V t b j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j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2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2 M T l k Y T I 2 L W Y 3 M m I t N D B h Z S 0 5 M W U x L T U 2 Z j U x M j Y z N D Z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0 M z o z M S 4 0 N T c x O T k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I 3 K S 9 B d X R v U m V t b 3 Z l Z E N v b H V t b n M x L n t D b 2 x 1 b W 4 x L D B 9 J n F 1 b 3 Q 7 L C Z x d W 9 0 O 1 N l Y 3 R p b 2 4 x L 2 N v b W J p b m V k I C g y N y k v Q X V 0 b 1 J l b W 9 2 Z W R D b 2 x 1 b W 5 z M S 5 7 Q 2 9 s d W 1 u M i w x f S Z x d W 9 0 O y w m c X V v d D t T Z W N 0 a W 9 u M S 9 j b 2 1 i a W 5 l Z C A o M j c p L 0 F 1 d G 9 S Z W 1 v d m V k Q 2 9 s d W 1 u c z E u e 0 N v b H V t b j M s M n 0 m c X V v d D s s J n F 1 b 3 Q 7 U 2 V j d G l v b j E v Y 2 9 t Y m l u Z W Q g K D I 3 K S 9 B d X R v U m V t b 3 Z l Z E N v b H V t b n M x L n t D b 2 x 1 b W 4 0 L D N 9 J n F 1 b 3 Q 7 L C Z x d W 9 0 O 1 N l Y 3 R p b 2 4 x L 2 N v b W J p b m V k I C g y N y k v Q X V 0 b 1 J l b W 9 2 Z W R D b 2 x 1 b W 5 z M S 5 7 Q 2 9 s d W 1 u N S w 0 f S Z x d W 9 0 O y w m c X V v d D t T Z W N 0 a W 9 u M S 9 j b 2 1 i a W 5 l Z C A o M j c p L 0 F 1 d G 9 S Z W 1 v d m V k Q 2 9 s d W 1 u c z E u e 0 N v b H V t b j Y s N X 0 m c X V v d D s s J n F 1 b 3 Q 7 U 2 V j d G l v b j E v Y 2 9 t Y m l u Z W Q g K D I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y N y k v Q X V 0 b 1 J l b W 9 2 Z W R D b 2 x 1 b W 5 z M S 5 7 Q 2 9 s d W 1 u M S w w f S Z x d W 9 0 O y w m c X V v d D t T Z W N 0 a W 9 u M S 9 j b 2 1 i a W 5 l Z C A o M j c p L 0 F 1 d G 9 S Z W 1 v d m V k Q 2 9 s d W 1 u c z E u e 0 N v b H V t b j I s M X 0 m c X V v d D s s J n F 1 b 3 Q 7 U 2 V j d G l v b j E v Y 2 9 t Y m l u Z W Q g K D I 3 K S 9 B d X R v U m V t b 3 Z l Z E N v b H V t b n M x L n t D b 2 x 1 b W 4 z L D J 9 J n F 1 b 3 Q 7 L C Z x d W 9 0 O 1 N l Y 3 R p b 2 4 x L 2 N v b W J p b m V k I C g y N y k v Q X V 0 b 1 J l b W 9 2 Z W R D b 2 x 1 b W 5 z M S 5 7 Q 2 9 s d W 1 u N C w z f S Z x d W 9 0 O y w m c X V v d D t T Z W N 0 a W 9 u M S 9 j b 2 1 i a W 5 l Z C A o M j c p L 0 F 1 d G 9 S Z W 1 v d m V k Q 2 9 s d W 1 u c z E u e 0 N v b H V t b j U s N H 0 m c X V v d D s s J n F 1 b 3 Q 7 U 2 V j d G l v b j E v Y 2 9 t Y m l u Z W Q g K D I 3 K S 9 B d X R v U m V t b 3 Z l Z E N v b H V t b n M x L n t D b 2 x 1 b W 4 2 L D V 9 J n F 1 b 3 Q 7 L C Z x d W 9 0 O 1 N l Y 3 R p b 2 4 x L 2 N v b W J p b m V k I C g y N y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j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3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N 2 Y 5 Z W Y z L T Y 4 N z E t N D M 4 Z S 0 4 Y z l j L T I 4 N m U z N 2 V m Y T I y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d p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1 O j Q z O j M x L j Q 1 N z E 5 O T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y N y k v Q X V 0 b 1 J l b W 9 2 Z W R D b 2 x 1 b W 5 z M S 5 7 Q 2 9 s d W 1 u M S w w f S Z x d W 9 0 O y w m c X V v d D t T Z W N 0 a W 9 u M S 9 j b 2 1 i a W 5 l Z C A o M j c p L 0 F 1 d G 9 S Z W 1 v d m V k Q 2 9 s d W 1 u c z E u e 0 N v b H V t b j I s M X 0 m c X V v d D s s J n F 1 b 3 Q 7 U 2 V j d G l v b j E v Y 2 9 t Y m l u Z W Q g K D I 3 K S 9 B d X R v U m V t b 3 Z l Z E N v b H V t b n M x L n t D b 2 x 1 b W 4 z L D J 9 J n F 1 b 3 Q 7 L C Z x d W 9 0 O 1 N l Y 3 R p b 2 4 x L 2 N v b W J p b m V k I C g y N y k v Q X V 0 b 1 J l b W 9 2 Z W R D b 2 x 1 b W 5 z M S 5 7 Q 2 9 s d W 1 u N C w z f S Z x d W 9 0 O y w m c X V v d D t T Z W N 0 a W 9 u M S 9 j b 2 1 i a W 5 l Z C A o M j c p L 0 F 1 d G 9 S Z W 1 v d m V k Q 2 9 s d W 1 u c z E u e 0 N v b H V t b j U s N H 0 m c X V v d D s s J n F 1 b 3 Q 7 U 2 V j d G l v b j E v Y 2 9 t Y m l u Z W Q g K D I 3 K S 9 B d X R v U m V t b 3 Z l Z E N v b H V t b n M x L n t D b 2 x 1 b W 4 2 L D V 9 J n F 1 b 3 Q 7 L C Z x d W 9 0 O 1 N l Y 3 R p b 2 4 x L 2 N v b W J p b m V k I C g y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M j c p L 0 F 1 d G 9 S Z W 1 v d m V k Q 2 9 s d W 1 u c z E u e 0 N v b H V t b j E s M H 0 m c X V v d D s s J n F 1 b 3 Q 7 U 2 V j d G l v b j E v Y 2 9 t Y m l u Z W Q g K D I 3 K S 9 B d X R v U m V t b 3 Z l Z E N v b H V t b n M x L n t D b 2 x 1 b W 4 y L D F 9 J n F 1 b 3 Q 7 L C Z x d W 9 0 O 1 N l Y 3 R p b 2 4 x L 2 N v b W J p b m V k I C g y N y k v Q X V 0 b 1 J l b W 9 2 Z W R D b 2 x 1 b W 5 z M S 5 7 Q 2 9 s d W 1 u M y w y f S Z x d W 9 0 O y w m c X V v d D t T Z W N 0 a W 9 u M S 9 j b 2 1 i a W 5 l Z C A o M j c p L 0 F 1 d G 9 S Z W 1 v d m V k Q 2 9 s d W 1 u c z E u e 0 N v b H V t b j Q s M 3 0 m c X V v d D s s J n F 1 b 3 Q 7 U 2 V j d G l v b j E v Y 2 9 t Y m l u Z W Q g K D I 3 K S 9 B d X R v U m V t b 3 Z l Z E N v b H V t b n M x L n t D b 2 x 1 b W 4 1 L D R 9 J n F 1 b 3 Q 7 L C Z x d W 9 0 O 1 N l Y 3 R p b 2 4 x L 2 N v b W J p b m V k I C g y N y k v Q X V 0 b 1 J l b W 9 2 Z W R D b 2 x 1 b W 5 z M S 5 7 Q 2 9 s d W 1 u N i w 1 f S Z x d W 9 0 O y w m c X V v d D t T Z W N 0 a W 9 u M S 9 j b 2 1 i a W 5 l Z C A o M j c p L 0 F 1 d G 9 S Z W 1 v d m V k Q 2 9 s d W 1 u c z E u e 0 N v b H V t b j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j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4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N T M 0 O T V h L T J i M G M t N D U 5 N i 1 i M T U 3 L T B m N W Q 3 N G Q z N j d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0 N D o w N y 4 0 M z E y N D A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K D I 5 K S 9 B d X R v U m V t b 3 Z l Z E N v b H V t b n M x L n t D b 2 x 1 b W 4 x L D B 9 J n F 1 b 3 Q 7 L C Z x d W 9 0 O 1 N l Y 3 R p b 2 4 x L 2 N v b W J p b m V k I C g y O S k v Q X V 0 b 1 J l b W 9 2 Z W R D b 2 x 1 b W 5 z M S 5 7 Q 2 9 s d W 1 u M i w x f S Z x d W 9 0 O y w m c X V v d D t T Z W N 0 a W 9 u M S 9 j b 2 1 i a W 5 l Z C A o M j k p L 0 F 1 d G 9 S Z W 1 v d m V k Q 2 9 s d W 1 u c z E u e 0 N v b H V t b j M s M n 0 m c X V v d D s s J n F 1 b 3 Q 7 U 2 V j d G l v b j E v Y 2 9 t Y m l u Z W Q g K D I 5 K S 9 B d X R v U m V t b 3 Z l Z E N v b H V t b n M x L n t D b 2 x 1 b W 4 0 L D N 9 J n F 1 b 3 Q 7 L C Z x d W 9 0 O 1 N l Y 3 R p b 2 4 x L 2 N v b W J p b m V k I C g y O S k v Q X V 0 b 1 J l b W 9 2 Z W R D b 2 x 1 b W 5 z M S 5 7 Q 2 9 s d W 1 u N S w 0 f S Z x d W 9 0 O y w m c X V v d D t T Z W N 0 a W 9 u M S 9 j b 2 1 i a W 5 l Z C A o M j k p L 0 F 1 d G 9 S Z W 1 v d m V k Q 2 9 s d W 1 u c z E u e 0 N v b H V t b j Y s N X 0 m c X V v d D s s J n F 1 b 3 Q 7 U 2 V j d G l v b j E v Y 2 9 t Y m l u Z W Q g K D I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W J p b m V k I C g y O S k v Q X V 0 b 1 J l b W 9 2 Z W R D b 2 x 1 b W 5 z M S 5 7 Q 2 9 s d W 1 u M S w w f S Z x d W 9 0 O y w m c X V v d D t T Z W N 0 a W 9 u M S 9 j b 2 1 i a W 5 l Z C A o M j k p L 0 F 1 d G 9 S Z W 1 v d m V k Q 2 9 s d W 1 u c z E u e 0 N v b H V t b j I s M X 0 m c X V v d D s s J n F 1 b 3 Q 7 U 2 V j d G l v b j E v Y 2 9 t Y m l u Z W Q g K D I 5 K S 9 B d X R v U m V t b 3 Z l Z E N v b H V t b n M x L n t D b 2 x 1 b W 4 z L D J 9 J n F 1 b 3 Q 7 L C Z x d W 9 0 O 1 N l Y 3 R p b 2 4 x L 2 N v b W J p b m V k I C g y O S k v Q X V 0 b 1 J l b W 9 2 Z W R D b 2 x 1 b W 5 z M S 5 7 Q 2 9 s d W 1 u N C w z f S Z x d W 9 0 O y w m c X V v d D t T Z W N 0 a W 9 u M S 9 j b 2 1 i a W 5 l Z C A o M j k p L 0 F 1 d G 9 S Z W 1 v d m V k Q 2 9 s d W 1 u c z E u e 0 N v b H V t b j U s N H 0 m c X V v d D s s J n F 1 b 3 Q 7 U 2 V j d G l v b j E v Y 2 9 t Y m l u Z W Q g K D I 5 K S 9 B d X R v U m V t b 3 Z l Z E N v b H V t b n M x L n t D b 2 x 1 b W 4 2 L D V 9 J n F 1 b 3 Q 7 L C Z x d W 9 0 O 1 N l Y 3 R p b 2 4 x L 2 N v b W J p b m V k I C g y O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Q l M j A o M j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I 5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J T I w K D M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M m J l M m J m L T k 0 N W E t N D h m M S 1 i Z D M y L T F k Z D g 3 M 2 I z O G J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V w a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0 N D o w N y 4 0 M z E y N D A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A o M j k p L 0 F 1 d G 9 S Z W 1 v d m V k Q 2 9 s d W 1 u c z E u e 0 N v b H V t b j E s M H 0 m c X V v d D s s J n F 1 b 3 Q 7 U 2 V j d G l v b j E v Y 2 9 t Y m l u Z W Q g K D I 5 K S 9 B d X R v U m V t b 3 Z l Z E N v b H V t b n M x L n t D b 2 x 1 b W 4 y L D F 9 J n F 1 b 3 Q 7 L C Z x d W 9 0 O 1 N l Y 3 R p b 2 4 x L 2 N v b W J p b m V k I C g y O S k v Q X V 0 b 1 J l b W 9 2 Z W R D b 2 x 1 b W 5 z M S 5 7 Q 2 9 s d W 1 u M y w y f S Z x d W 9 0 O y w m c X V v d D t T Z W N 0 a W 9 u M S 9 j b 2 1 i a W 5 l Z C A o M j k p L 0 F 1 d G 9 S Z W 1 v d m V k Q 2 9 s d W 1 u c z E u e 0 N v b H V t b j Q s M 3 0 m c X V v d D s s J n F 1 b 3 Q 7 U 2 V j d G l v b j E v Y 2 9 t Y m l u Z W Q g K D I 5 K S 9 B d X R v U m V t b 3 Z l Z E N v b H V t b n M x L n t D b 2 x 1 b W 4 1 L D R 9 J n F 1 b 3 Q 7 L C Z x d W 9 0 O 1 N l Y 3 R p b 2 4 x L 2 N v b W J p b m V k I C g y O S k v Q X V 0 b 1 J l b W 9 2 Z W R D b 2 x 1 b W 5 z M S 5 7 Q 2 9 s d W 1 u N i w 1 f S Z x d W 9 0 O y w m c X V v d D t T Z W N 0 a W 9 u M S 9 j b 2 1 i a W 5 l Z C A o M j k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I 5 K S 9 B d X R v U m V t b 3 Z l Z E N v b H V t b n M x L n t D b 2 x 1 b W 4 x L D B 9 J n F 1 b 3 Q 7 L C Z x d W 9 0 O 1 N l Y 3 R p b 2 4 x L 2 N v b W J p b m V k I C g y O S k v Q X V 0 b 1 J l b W 9 2 Z W R D b 2 x 1 b W 5 z M S 5 7 Q 2 9 s d W 1 u M i w x f S Z x d W 9 0 O y w m c X V v d D t T Z W N 0 a W 9 u M S 9 j b 2 1 i a W 5 l Z C A o M j k p L 0 F 1 d G 9 S Z W 1 v d m V k Q 2 9 s d W 1 u c z E u e 0 N v b H V t b j M s M n 0 m c X V v d D s s J n F 1 b 3 Q 7 U 2 V j d G l v b j E v Y 2 9 t Y m l u Z W Q g K D I 5 K S 9 B d X R v U m V t b 3 Z l Z E N v b H V t b n M x L n t D b 2 x 1 b W 4 0 L D N 9 J n F 1 b 3 Q 7 L C Z x d W 9 0 O 1 N l Y 3 R p b 2 4 x L 2 N v b W J p b m V k I C g y O S k v Q X V 0 b 1 J l b W 9 2 Z W R D b 2 x 1 b W 5 z M S 5 7 Q 2 9 s d W 1 u N S w 0 f S Z x d W 9 0 O y w m c X V v d D t T Z W N 0 a W 9 u M S 9 j b 2 1 i a W 5 l Z C A o M j k p L 0 F 1 d G 9 S Z W 1 v d m V k Q 2 9 s d W 1 u c z E u e 0 N v b H V t b j Y s N X 0 m c X V v d D s s J n F 1 b 3 Q 7 U 2 V j d G l v b j E v Y 2 9 t Y m l u Z W Q g K D I 5 K S 9 B d X R v U m V t b 3 Z l Z E N v b H V t b n M x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M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z M C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z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W E 5 N D J j M y 0 2 M G E 3 L T R h N z M t Y T J m Z i 0 x M T J m Z m M x Y j h k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U 6 N D Q 6 M j k u N T Q 3 M j k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I C g z M S k v Q X V 0 b 1 J l b W 9 2 Z W R D b 2 x 1 b W 5 z M S 5 7 Q 2 9 s d W 1 u M S w w f S Z x d W 9 0 O y w m c X V v d D t T Z W N 0 a W 9 u M S 9 j b 2 1 i a W 5 l Z C A o M z E p L 0 F 1 d G 9 S Z W 1 v d m V k Q 2 9 s d W 1 u c z E u e 0 N v b H V t b j I s M X 0 m c X V v d D s s J n F 1 b 3 Q 7 U 2 V j d G l v b j E v Y 2 9 t Y m l u Z W Q g K D M x K S 9 B d X R v U m V t b 3 Z l Z E N v b H V t b n M x L n t D b 2 x 1 b W 4 z L D J 9 J n F 1 b 3 Q 7 L C Z x d W 9 0 O 1 N l Y 3 R p b 2 4 x L 2 N v b W J p b m V k I C g z M S k v Q X V 0 b 1 J l b W 9 2 Z W R D b 2 x 1 b W 5 z M S 5 7 Q 2 9 s d W 1 u N C w z f S Z x d W 9 0 O y w m c X V v d D t T Z W N 0 a W 9 u M S 9 j b 2 1 i a W 5 l Z C A o M z E p L 0 F 1 d G 9 S Z W 1 v d m V k Q 2 9 s d W 1 u c z E u e 0 N v b H V t b j U s N H 0 m c X V v d D s s J n F 1 b 3 Q 7 U 2 V j d G l v b j E v Y 2 9 t Y m l u Z W Q g K D M x K S 9 B d X R v U m V t b 3 Z l Z E N v b H V t b n M x L n t D b 2 x 1 b W 4 2 L D V 9 J n F 1 b 3 Q 7 L C Z x d W 9 0 O 1 N l Y 3 R p b 2 4 x L 2 N v b W J p b m V k I C g z M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i a W 5 l Z C A o M z E p L 0 F 1 d G 9 S Z W 1 v d m V k Q 2 9 s d W 1 u c z E u e 0 N v b H V t b j E s M H 0 m c X V v d D s s J n F 1 b 3 Q 7 U 2 V j d G l v b j E v Y 2 9 t Y m l u Z W Q g K D M x K S 9 B d X R v U m V t b 3 Z l Z E N v b H V t b n M x L n t D b 2 x 1 b W 4 y L D F 9 J n F 1 b 3 Q 7 L C Z x d W 9 0 O 1 N l Y 3 R p b 2 4 x L 2 N v b W J p b m V k I C g z M S k v Q X V 0 b 1 J l b W 9 2 Z W R D b 2 x 1 b W 5 z M S 5 7 Q 2 9 s d W 1 u M y w y f S Z x d W 9 0 O y w m c X V v d D t T Z W N 0 a W 9 u M S 9 j b 2 1 i a W 5 l Z C A o M z E p L 0 F 1 d G 9 S Z W 1 v d m V k Q 2 9 s d W 1 u c z E u e 0 N v b H V t b j Q s M 3 0 m c X V v d D s s J n F 1 b 3 Q 7 U 2 V j d G l v b j E v Y 2 9 t Y m l u Z W Q g K D M x K S 9 B d X R v U m V t b 3 Z l Z E N v b H V t b n M x L n t D b 2 x 1 b W 4 1 L D R 9 J n F 1 b 3 Q 7 L C Z x d W 9 0 O 1 N l Y 3 R p b 2 4 x L 2 N v b W J p b m V k I C g z M S k v Q X V 0 b 1 J l b W 9 2 Z W R D b 2 x 1 b W 5 z M S 5 7 Q 2 9 s d W 1 u N i w 1 f S Z x d W 9 0 O y w m c X V v d D t T Z W N 0 a W 9 u M S 9 j b 2 1 i a W 5 l Z C A o M z E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M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z M S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z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I 1 Y z l h M i 0 2 Y W Y 0 L T R l Z T Q t O D N l N C 1 h M j M x Y T B h Z T Q w Z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m F s Z W 5 0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x N T o 0 N D o y O S 4 1 N D c y O T U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A o M z E p L 0 F 1 d G 9 S Z W 1 v d m V k Q 2 9 s d W 1 u c z E u e 0 N v b H V t b j E s M H 0 m c X V v d D s s J n F 1 b 3 Q 7 U 2 V j d G l v b j E v Y 2 9 t Y m l u Z W Q g K D M x K S 9 B d X R v U m V t b 3 Z l Z E N v b H V t b n M x L n t D b 2 x 1 b W 4 y L D F 9 J n F 1 b 3 Q 7 L C Z x d W 9 0 O 1 N l Y 3 R p b 2 4 x L 2 N v b W J p b m V k I C g z M S k v Q X V 0 b 1 J l b W 9 2 Z W R D b 2 x 1 b W 5 z M S 5 7 Q 2 9 s d W 1 u M y w y f S Z x d W 9 0 O y w m c X V v d D t T Z W N 0 a W 9 u M S 9 j b 2 1 i a W 5 l Z C A o M z E p L 0 F 1 d G 9 S Z W 1 v d m V k Q 2 9 s d W 1 u c z E u e 0 N v b H V t b j Q s M 3 0 m c X V v d D s s J n F 1 b 3 Q 7 U 2 V j d G l v b j E v Y 2 9 t Y m l u Z W Q g K D M x K S 9 B d X R v U m V t b 3 Z l Z E N v b H V t b n M x L n t D b 2 x 1 b W 4 1 L D R 9 J n F 1 b 3 Q 7 L C Z x d W 9 0 O 1 N l Y 3 R p b 2 4 x L 2 N v b W J p b m V k I C g z M S k v Q X V 0 b 1 J l b W 9 2 Z W R D b 2 x 1 b W 5 z M S 5 7 Q 2 9 s d W 1 u N i w 1 f S Z x d W 9 0 O y w m c X V v d D t T Z W N 0 a W 9 u M S 9 j b 2 1 i a W 5 l Z C A o M z E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t Y m l u Z W Q g K D M x K S 9 B d X R v U m V t b 3 Z l Z E N v b H V t b n M x L n t D b 2 x 1 b W 4 x L D B 9 J n F 1 b 3 Q 7 L C Z x d W 9 0 O 1 N l Y 3 R p b 2 4 x L 2 N v b W J p b m V k I C g z M S k v Q X V 0 b 1 J l b W 9 2 Z W R D b 2 x 1 b W 5 z M S 5 7 Q 2 9 s d W 1 u M i w x f S Z x d W 9 0 O y w m c X V v d D t T Z W N 0 a W 9 u M S 9 j b 2 1 i a W 5 l Z C A o M z E p L 0 F 1 d G 9 S Z W 1 v d m V k Q 2 9 s d W 1 u c z E u e 0 N v b H V t b j M s M n 0 m c X V v d D s s J n F 1 b 3 Q 7 U 2 V j d G l v b j E v Y 2 9 t Y m l u Z W Q g K D M x K S 9 B d X R v U m V t b 3 Z l Z E N v b H V t b n M x L n t D b 2 x 1 b W 4 0 L D N 9 J n F 1 b 3 Q 7 L C Z x d W 9 0 O 1 N l Y 3 R p b 2 4 x L 2 N v b W J p b m V k I C g z M S k v Q X V 0 b 1 J l b W 9 2 Z W R D b 2 x 1 b W 5 z M S 5 7 Q 2 9 s d W 1 u N S w 0 f S Z x d W 9 0 O y w m c X V v d D t T Z W N 0 a W 9 u M S 9 j b 2 1 i a W 5 l Z C A o M z E p L 0 F 1 d G 9 S Z W 1 v d m V k Q 2 9 s d W 1 u c z E u e 0 N v b H V t b j Y s N X 0 m c X V v d D s s J n F 1 b 3 Q 7 U 2 V j d G l v b j E v Y 2 9 t Y m l u Z W Q g K D M x K S 9 B d X R v U m V t b 3 Z l Z E N v b H V t b n M x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v b W J p b m V k J T I w K D M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U y M C g z M i k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Z h t I h b 2 V 0 e 6 v M U 1 T C B L e Q A A A A A C A A A A A A A Q Z g A A A A E A A C A A A A C B k q B h P A e 3 g M d 7 r s f 1 Q w 9 j 3 v U n a x 3 3 d g j + q l i n r d + C 0 g A A A A A O g A A A A A I A A C A A A A B 0 h y j e i g H 0 R F m i E 2 L r I B J J c C y U T y I v h v M K A 3 B / u g l o D l A A A A C w G 3 c O a 7 o Q 9 k Z 3 J g A 2 7 N 1 l u M P q F Q E y K Q V L Z q 6 + u X 9 E H P k h 7 e q E R O k T M d k a u D g D o d d i 9 a k T w t E I Z l J h c G d B N o C v d G 9 X 5 m q L p X U s A K l 6 m h I L j 0 A A A A D 5 n P T J l T H 7 6 n b t b X I 2 D o T k / 4 y g B S d F y q P P Q + K g 8 q 6 C k M x d o q a 3 l E x r m B H / d P X O G S d H 2 E G T S t 2 v f 7 D h / V + 6 s M z c < / D a t a M a s h u p > 
</file>

<file path=customXml/itemProps1.xml><?xml version="1.0" encoding="utf-8"?>
<ds:datastoreItem xmlns:ds="http://schemas.openxmlformats.org/officeDocument/2006/customXml" ds:itemID="{5CA2ED78-141D-4404-ACE1-6C2158B7DD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General</vt:lpstr>
      <vt:lpstr>Results</vt:lpstr>
      <vt:lpstr>NoFeedback</vt:lpstr>
      <vt:lpstr>Haptic</vt:lpstr>
      <vt:lpstr>Auditory</vt:lpstr>
      <vt:lpstr>Both</vt:lpstr>
      <vt:lpstr>Participants</vt:lpstr>
      <vt:lpstr>combined</vt:lpstr>
      <vt:lpstr>Position based</vt:lpstr>
      <vt:lpstr>Position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</dc:creator>
  <cp:lastModifiedBy>Markel</cp:lastModifiedBy>
  <dcterms:created xsi:type="dcterms:W3CDTF">2025-02-03T14:50:02Z</dcterms:created>
  <dcterms:modified xsi:type="dcterms:W3CDTF">2025-02-05T20:01:19Z</dcterms:modified>
</cp:coreProperties>
</file>