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maria_barbalace2_unibo_it/Documents/SIB/Giovani/Corso R/Dati prove/"/>
    </mc:Choice>
  </mc:AlternateContent>
  <xr:revisionPtr revIDLastSave="0" documentId="8_{E1892C53-5DBB-4050-9482-1578C590F33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" sheetId="1" r:id="rId1"/>
    <sheet name="Run Information" sheetId="2" r:id="rId2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6" i="1" l="1"/>
  <c r="T54" i="1"/>
  <c r="T55" i="1"/>
  <c r="T56" i="1"/>
  <c r="T57" i="1"/>
  <c r="T58" i="1"/>
  <c r="T59" i="1"/>
  <c r="T60" i="1"/>
  <c r="T61" i="1"/>
  <c r="T53" i="1"/>
  <c r="S54" i="1"/>
  <c r="S55" i="1"/>
  <c r="S56" i="1"/>
  <c r="S57" i="1"/>
  <c r="S58" i="1"/>
  <c r="S59" i="1"/>
  <c r="S60" i="1"/>
  <c r="S61" i="1"/>
  <c r="S53" i="1"/>
  <c r="R54" i="1"/>
  <c r="R55" i="1"/>
  <c r="R56" i="1"/>
  <c r="R57" i="1"/>
  <c r="R58" i="1"/>
  <c r="R59" i="1"/>
  <c r="R60" i="1"/>
  <c r="R61" i="1"/>
  <c r="R53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38" i="1"/>
  <c r="K38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10" i="1"/>
  <c r="K110" i="1"/>
  <c r="J119" i="1"/>
  <c r="J120" i="1"/>
  <c r="N135" i="1"/>
  <c r="J135" i="1"/>
  <c r="N121" i="1" l="1"/>
  <c r="N130" i="1"/>
  <c r="I35" i="1"/>
  <c r="I32" i="1"/>
  <c r="I29" i="1"/>
  <c r="I26" i="1"/>
  <c r="I23" i="1"/>
  <c r="I20" i="1"/>
  <c r="I17" i="1"/>
  <c r="I14" i="1"/>
  <c r="I11" i="1"/>
  <c r="I8" i="1"/>
  <c r="I5" i="1"/>
  <c r="I2" i="1"/>
  <c r="J99" i="1" l="1"/>
  <c r="J137" i="1"/>
  <c r="J100" i="1"/>
  <c r="J136" i="1"/>
  <c r="J98" i="1"/>
  <c r="J134" i="1"/>
  <c r="J63" i="1"/>
  <c r="J64" i="1"/>
  <c r="J138" i="1"/>
  <c r="J139" i="1"/>
  <c r="J66" i="1"/>
  <c r="J101" i="1"/>
  <c r="J67" i="1"/>
  <c r="J65" i="1"/>
  <c r="J102" i="1"/>
  <c r="J140" i="1"/>
  <c r="J103" i="1"/>
  <c r="J81" i="1"/>
  <c r="J118" i="1"/>
  <c r="J82" i="1"/>
  <c r="J117" i="1"/>
  <c r="J80" i="1"/>
  <c r="J116" i="1"/>
  <c r="J70" i="1"/>
  <c r="J68" i="1"/>
  <c r="J69" i="1"/>
  <c r="J105" i="1"/>
  <c r="J143" i="1"/>
  <c r="J106" i="1"/>
  <c r="J142" i="1"/>
  <c r="J104" i="1"/>
  <c r="J141" i="1"/>
  <c r="N129" i="1"/>
  <c r="J113" i="1"/>
  <c r="J78" i="1"/>
  <c r="J115" i="1"/>
  <c r="J79" i="1"/>
  <c r="J114" i="1"/>
  <c r="J77" i="1"/>
  <c r="N122" i="1"/>
  <c r="J121" i="1"/>
  <c r="J84" i="1"/>
  <c r="J85" i="1"/>
  <c r="J109" i="1"/>
  <c r="J145" i="1"/>
  <c r="J107" i="1"/>
  <c r="J144" i="1"/>
  <c r="J72" i="1"/>
  <c r="J73" i="1"/>
  <c r="J108" i="1"/>
  <c r="J71" i="1"/>
  <c r="J112" i="1"/>
  <c r="J76" i="1"/>
  <c r="J111" i="1"/>
  <c r="J74" i="1"/>
  <c r="J110" i="1"/>
  <c r="J75" i="1"/>
  <c r="N142" i="1"/>
  <c r="N63" i="1"/>
  <c r="J90" i="1"/>
  <c r="J127" i="1"/>
  <c r="J91" i="1"/>
  <c r="J126" i="1"/>
  <c r="J89" i="1"/>
  <c r="J125" i="1"/>
  <c r="N139" i="1"/>
  <c r="J129" i="1"/>
  <c r="J92" i="1"/>
  <c r="J130" i="1"/>
  <c r="J128" i="1"/>
  <c r="J93" i="1"/>
  <c r="J94" i="1"/>
  <c r="N113" i="1"/>
  <c r="Q56" i="1" s="1"/>
  <c r="N145" i="1"/>
  <c r="J87" i="1"/>
  <c r="J122" i="1"/>
  <c r="J124" i="1"/>
  <c r="J88" i="1"/>
  <c r="J123" i="1"/>
  <c r="J86" i="1"/>
  <c r="N138" i="1"/>
  <c r="J96" i="1"/>
  <c r="J133" i="1"/>
  <c r="J97" i="1"/>
  <c r="J132" i="1"/>
  <c r="J95" i="1"/>
  <c r="J131" i="1"/>
  <c r="N114" i="1"/>
  <c r="Q57" i="1" s="1"/>
  <c r="J42" i="1"/>
  <c r="J43" i="1"/>
  <c r="J41" i="1"/>
  <c r="N111" i="1"/>
  <c r="Q54" i="1" s="1"/>
  <c r="N119" i="1"/>
  <c r="N127" i="1"/>
  <c r="N136" i="1"/>
  <c r="N143" i="1"/>
  <c r="J50" i="1"/>
  <c r="J51" i="1"/>
  <c r="J52" i="1"/>
  <c r="J44" i="1"/>
  <c r="J46" i="1"/>
  <c r="J45" i="1"/>
  <c r="N112" i="1"/>
  <c r="Q55" i="1" s="1"/>
  <c r="N120" i="1"/>
  <c r="N128" i="1"/>
  <c r="N137" i="1"/>
  <c r="N144" i="1"/>
  <c r="J54" i="1"/>
  <c r="J53" i="1"/>
  <c r="J55" i="1"/>
  <c r="N115" i="1"/>
  <c r="Q58" i="1" s="1"/>
  <c r="N123" i="1"/>
  <c r="N131" i="1"/>
  <c r="N116" i="1"/>
  <c r="Q59" i="1" s="1"/>
  <c r="N124" i="1"/>
  <c r="N132" i="1"/>
  <c r="N140" i="1"/>
  <c r="N38" i="1"/>
  <c r="Q38" i="1" s="1"/>
  <c r="J49" i="1"/>
  <c r="J48" i="1"/>
  <c r="J47" i="1"/>
  <c r="J59" i="1"/>
  <c r="J61" i="1"/>
  <c r="J60" i="1"/>
  <c r="N117" i="1"/>
  <c r="Q60" i="1" s="1"/>
  <c r="N125" i="1"/>
  <c r="N133" i="1"/>
  <c r="N141" i="1"/>
  <c r="J57" i="1"/>
  <c r="J58" i="1"/>
  <c r="J56" i="1"/>
  <c r="J38" i="1"/>
  <c r="J39" i="1"/>
  <c r="J40" i="1"/>
  <c r="J62" i="1"/>
  <c r="N110" i="1"/>
  <c r="Q53" i="1" s="1"/>
  <c r="N118" i="1"/>
  <c r="Q61" i="1" s="1"/>
  <c r="N126" i="1"/>
  <c r="N134" i="1"/>
  <c r="K74" i="1" l="1"/>
  <c r="M95" i="1" s="1"/>
  <c r="N95" i="1" s="1"/>
  <c r="Z41" i="1" s="1"/>
  <c r="N73" i="1"/>
  <c r="N44" i="1"/>
  <c r="Q44" i="1" s="1"/>
  <c r="N60" i="1"/>
  <c r="S42" i="1" s="1"/>
  <c r="N69" i="1"/>
  <c r="N40" i="1"/>
  <c r="Q40" i="1" s="1"/>
  <c r="N65" i="1"/>
  <c r="N52" i="1"/>
  <c r="R42" i="1" s="1"/>
  <c r="N48" i="1"/>
  <c r="R38" i="1" s="1"/>
  <c r="N56" i="1"/>
  <c r="N68" i="1"/>
  <c r="N59" i="1"/>
  <c r="S41" i="1" s="1"/>
  <c r="N51" i="1"/>
  <c r="R41" i="1" s="1"/>
  <c r="N49" i="1"/>
  <c r="R39" i="1" s="1"/>
  <c r="N67" i="1"/>
  <c r="N71" i="1"/>
  <c r="N41" i="1"/>
  <c r="Q41" i="1" s="1"/>
  <c r="N42" i="1"/>
  <c r="Q42" i="1" s="1"/>
  <c r="N62" i="1"/>
  <c r="S44" i="1" s="1"/>
  <c r="N70" i="1"/>
  <c r="N66" i="1"/>
  <c r="N43" i="1"/>
  <c r="Q43" i="1" s="1"/>
  <c r="N57" i="1"/>
  <c r="S39" i="1" s="1"/>
  <c r="N58" i="1"/>
  <c r="S40" i="1" s="1"/>
  <c r="N64" i="1"/>
  <c r="N54" i="1"/>
  <c r="R44" i="1" s="1"/>
  <c r="N55" i="1"/>
  <c r="R45" i="1" s="1"/>
  <c r="N61" i="1"/>
  <c r="S43" i="1" s="1"/>
  <c r="N46" i="1"/>
  <c r="Q46" i="1" s="1"/>
  <c r="N39" i="1"/>
  <c r="Q39" i="1" s="1"/>
  <c r="N53" i="1"/>
  <c r="R43" i="1" s="1"/>
  <c r="N50" i="1"/>
  <c r="R40" i="1" s="1"/>
  <c r="N72" i="1"/>
  <c r="N47" i="1"/>
  <c r="N45" i="1"/>
  <c r="Q45" i="1" s="1"/>
  <c r="M100" i="1" l="1"/>
  <c r="N100" i="1" s="1"/>
  <c r="Z46" i="1" s="1"/>
  <c r="M77" i="1"/>
  <c r="N77" i="1" s="1"/>
  <c r="M81" i="1"/>
  <c r="N81" i="1" s="1"/>
  <c r="M78" i="1"/>
  <c r="N78" i="1" s="1"/>
  <c r="M98" i="1"/>
  <c r="N98" i="1" s="1"/>
  <c r="Z44" i="1" s="1"/>
  <c r="M76" i="1"/>
  <c r="N76" i="1" s="1"/>
  <c r="M85" i="1"/>
  <c r="N85" i="1" s="1"/>
  <c r="M108" i="1"/>
  <c r="N108" i="1" s="1"/>
  <c r="AA45" i="1" s="1"/>
  <c r="M105" i="1"/>
  <c r="N105" i="1" s="1"/>
  <c r="AA42" i="1" s="1"/>
  <c r="M84" i="1"/>
  <c r="N84" i="1" s="1"/>
  <c r="M75" i="1"/>
  <c r="N75" i="1" s="1"/>
  <c r="M106" i="1"/>
  <c r="N106" i="1" s="1"/>
  <c r="AA43" i="1" s="1"/>
  <c r="M107" i="1"/>
  <c r="N107" i="1" s="1"/>
  <c r="AA44" i="1" s="1"/>
  <c r="M92" i="1"/>
  <c r="N92" i="1" s="1"/>
  <c r="Z38" i="1" s="1"/>
  <c r="M104" i="1"/>
  <c r="N104" i="1" s="1"/>
  <c r="AA41" i="1" s="1"/>
  <c r="M96" i="1"/>
  <c r="N96" i="1" s="1"/>
  <c r="Z42" i="1" s="1"/>
  <c r="M89" i="1"/>
  <c r="N89" i="1" s="1"/>
  <c r="M90" i="1"/>
  <c r="N90" i="1" s="1"/>
  <c r="M79" i="1"/>
  <c r="N79" i="1" s="1"/>
  <c r="M91" i="1"/>
  <c r="N91" i="1" s="1"/>
  <c r="M102" i="1"/>
  <c r="N102" i="1" s="1"/>
  <c r="AA39" i="1" s="1"/>
  <c r="M97" i="1"/>
  <c r="N97" i="1" s="1"/>
  <c r="Z43" i="1" s="1"/>
  <c r="M99" i="1"/>
  <c r="N99" i="1" s="1"/>
  <c r="Z45" i="1" s="1"/>
  <c r="M94" i="1"/>
  <c r="N94" i="1" s="1"/>
  <c r="Z40" i="1" s="1"/>
  <c r="M101" i="1"/>
  <c r="N101" i="1" s="1"/>
  <c r="AA38" i="1" s="1"/>
  <c r="M87" i="1"/>
  <c r="N87" i="1" s="1"/>
  <c r="M88" i="1"/>
  <c r="N88" i="1" s="1"/>
  <c r="M80" i="1"/>
  <c r="N80" i="1" s="1"/>
  <c r="M74" i="1"/>
  <c r="N74" i="1" s="1"/>
  <c r="M93" i="1"/>
  <c r="N93" i="1" s="1"/>
  <c r="Z39" i="1" s="1"/>
  <c r="M103" i="1"/>
  <c r="N103" i="1" s="1"/>
  <c r="AA40" i="1" s="1"/>
  <c r="M86" i="1"/>
  <c r="N86" i="1" s="1"/>
  <c r="M82" i="1"/>
  <c r="N82" i="1" s="1"/>
  <c r="X46" i="1" s="1"/>
  <c r="M109" i="1"/>
  <c r="N109" i="1" s="1"/>
  <c r="T41" i="1"/>
  <c r="X45" i="1"/>
  <c r="S38" i="1"/>
  <c r="R46" i="1"/>
  <c r="T46" i="1"/>
  <c r="X41" i="1"/>
  <c r="S45" i="1"/>
  <c r="X39" i="1"/>
  <c r="T40" i="1"/>
  <c r="T38" i="1"/>
  <c r="S46" i="1"/>
  <c r="T45" i="1"/>
  <c r="X40" i="1"/>
  <c r="X42" i="1"/>
  <c r="T44" i="1"/>
  <c r="X44" i="1"/>
  <c r="X43" i="1"/>
  <c r="T39" i="1"/>
  <c r="T42" i="1"/>
  <c r="T43" i="1"/>
  <c r="Y38" i="1" a="1"/>
  <c r="Y38" i="1" s="1"/>
  <c r="X3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<sst xmlns="http://schemas.openxmlformats.org/spreadsheetml/2006/main" count="693" uniqueCount="126">
  <si>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</si>
  <si>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</si>
  <si>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</si>
  <si>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</si>
  <si>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</si>
  <si>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</si>
  <si>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</si>
  <si>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</si>
  <si>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</si>
  <si>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>TNF</t>
  </si>
  <si>
    <t>Unkn</t>
  </si>
  <si>
    <t>c1</t>
  </si>
  <si>
    <t>A02</t>
  </si>
  <si>
    <t>A03</t>
  </si>
  <si>
    <t>A04</t>
  </si>
  <si>
    <t>C2</t>
  </si>
  <si>
    <t>A05</t>
  </si>
  <si>
    <t>A06</t>
  </si>
  <si>
    <t>A07</t>
  </si>
  <si>
    <t>C3</t>
  </si>
  <si>
    <t>A08</t>
  </si>
  <si>
    <t>A09</t>
  </si>
  <si>
    <t>A10</t>
  </si>
  <si>
    <t>LPS1</t>
  </si>
  <si>
    <t>A11</t>
  </si>
  <si>
    <t>A12</t>
  </si>
  <si>
    <t>B01</t>
  </si>
  <si>
    <t>LPS2</t>
  </si>
  <si>
    <t>B02</t>
  </si>
  <si>
    <t>B03</t>
  </si>
  <si>
    <t>B04</t>
  </si>
  <si>
    <t>B05</t>
  </si>
  <si>
    <t>B06</t>
  </si>
  <si>
    <t>B07</t>
  </si>
  <si>
    <t>Shark 1</t>
  </si>
  <si>
    <t>B08</t>
  </si>
  <si>
    <t>B09</t>
  </si>
  <si>
    <t>B10</t>
  </si>
  <si>
    <t>Shark 2</t>
  </si>
  <si>
    <t>B11</t>
  </si>
  <si>
    <t>B12</t>
  </si>
  <si>
    <t>C02</t>
  </si>
  <si>
    <t>Shark3</t>
  </si>
  <si>
    <t>C03</t>
  </si>
  <si>
    <t>C04</t>
  </si>
  <si>
    <t>Gorilla1</t>
  </si>
  <si>
    <t>C05</t>
  </si>
  <si>
    <t>C06</t>
  </si>
  <si>
    <t>C07</t>
  </si>
  <si>
    <t>Gorilla2</t>
  </si>
  <si>
    <t>C08</t>
  </si>
  <si>
    <t>C09</t>
  </si>
  <si>
    <t>C10</t>
  </si>
  <si>
    <t>Gorilla3</t>
  </si>
  <si>
    <t>C11</t>
  </si>
  <si>
    <t>C12</t>
  </si>
  <si>
    <t>D01</t>
  </si>
  <si>
    <t>iNOS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</si>
  <si>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</si>
  <si>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</si>
  <si>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</si>
  <si>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</si>
  <si>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</si>
  <si>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</si>
  <si>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</si>
  <si>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</si>
  <si>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</si>
  <si>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</si>
  <si>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</si>
  <si>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</si>
  <si>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</si>
  <si>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</si>
  <si>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</si>
  <si>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LPS3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</si>
  <si>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</si>
  <si>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</si>
  <si>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</si>
  <si>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</si>
  <si>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</si>
  <si>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</si>
  <si>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</si>
  <si>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</si>
  <si>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</si>
  <si>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</si>
  <si>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</si>
  <si>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</si>
  <si>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</si>
  <si>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</si>
  <si>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</si>
  <si>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</si>
  <si>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</si>
  <si>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</si>
  <si>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</si>
  <si>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</si>
  <si>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File Name</t>
  </si>
  <si>
    <t>Canapa olii Shark e Gorilla_conc C_TNF e iNOS_3 repliche_5.5.22.pcrd</t>
  </si>
  <si>
    <t>Created By User</t>
  </si>
  <si>
    <t>admin</t>
  </si>
  <si>
    <t>Notes</t>
  </si>
  <si>
    <t>ID</t>
  </si>
  <si>
    <t>Run Started</t>
  </si>
  <si>
    <t>03/21/2002 22:53:58 UTC</t>
  </si>
  <si>
    <t>Run Ended</t>
  </si>
  <si>
    <t>03/22/2002 00:38:39 UTC</t>
  </si>
  <si>
    <t>Sample Vol</t>
  </si>
  <si>
    <t>Lid Temp</t>
  </si>
  <si>
    <t>Protocol File Name</t>
  </si>
  <si>
    <t>SMOBIO 10uL_ 40 cicli.prcl</t>
  </si>
  <si>
    <t>Plate Setup File Name</t>
  </si>
  <si>
    <t>Canapa olii Shark e Gorilla_conc C_TNF e iNOS_3 repliche_5.5.22.pltd</t>
  </si>
  <si>
    <t>Base Serial Number</t>
  </si>
  <si>
    <t>BR003561</t>
  </si>
  <si>
    <t>Optical Head Serial Number</t>
  </si>
  <si>
    <t>788BR03716</t>
  </si>
  <si>
    <t>CFX Manager Version</t>
  </si>
  <si>
    <t xml:space="preserve">3.1.1517.0823. </t>
  </si>
  <si>
    <t>GAPDH</t>
  </si>
  <si>
    <t>C01</t>
  </si>
  <si>
    <t>Media CTRL</t>
  </si>
  <si>
    <t>X-CTRL</t>
  </si>
  <si>
    <t>Espressione</t>
  </si>
  <si>
    <t>CTRL</t>
  </si>
  <si>
    <t>LPS</t>
  </si>
  <si>
    <t>Shark</t>
  </si>
  <si>
    <t>Gorilla</t>
  </si>
  <si>
    <t>IL-6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</si>
</sst>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00;\-###0.00000"/>
    <numFmt numFmtId="166" formatCode="###0;\-###0"/>
    <numFmt numFmtId="167" formatCode="0.00_ ;\-0.00\ "/>
    <numFmt numFmtId="168" formatCode="0.000"/>
  </numFmts>
  <fonts count="16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7">
    <xf numFmtId="0" fontId="1" fillId="0" borderId="0" xfId="0" applyFont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49" fontId="7" fillId="0" borderId="0" xfId="1" applyNumberFormat="1" applyFont="1" applyAlignment="1" applyProtection="1">
      <alignment vertical="center"/>
    </xf>
    <xf numFmtId="49" fontId="8" fillId="0" borderId="0" xfId="1" applyNumberFormat="1" applyFont="1" applyAlignment="1" applyProtection="1">
      <alignment vertical="center"/>
    </xf>
    <xf numFmtId="49" fontId="9" fillId="0" borderId="0" xfId="1" applyNumberFormat="1" applyFont="1" applyAlignment="1" applyProtection="1">
      <alignment vertical="center"/>
    </xf>
    <xf numFmtId="164" fontId="10" fillId="0" borderId="0" xfId="1" applyNumberFormat="1" applyFont="1" applyAlignment="1" applyProtection="1">
      <alignment vertical="center"/>
    </xf>
    <xf numFmtId="165" fontId="11" fillId="0" borderId="0" xfId="1" applyNumberFormat="1" applyFont="1" applyAlignment="1" applyProtection="1">
      <alignment vertical="center"/>
    </xf>
    <xf numFmtId="49" fontId="12" fillId="0" borderId="0" xfId="1" applyNumberFormat="1" applyFont="1">
      <alignment vertical="top"/>
      <protection locked="0"/>
    </xf>
    <xf numFmtId="166" fontId="13" fillId="0" borderId="0" xfId="1" applyNumberFormat="1" applyFont="1" applyAlignment="1">
      <alignment horizontal="left" vertical="top"/>
      <protection locked="0"/>
    </xf>
    <xf numFmtId="49" fontId="14" fillId="0" borderId="0" xfId="1" applyNumberFormat="1" applyFont="1" applyAlignment="1" applyProtection="1">
      <alignment vertical="center"/>
    </xf>
    <xf numFmtId="164" fontId="14" fillId="0" borderId="0" xfId="1" applyNumberFormat="1" applyFont="1" applyAlignment="1" applyProtection="1">
      <alignment vertical="center"/>
    </xf>
    <xf numFmtId="165" fontId="14" fillId="0" borderId="0" xfId="1" applyNumberFormat="1" applyFont="1" applyAlignment="1" applyProtection="1">
      <alignment vertical="center"/>
    </xf>
    <xf numFmtId="0" fontId="14" fillId="0" borderId="0" xfId="1" applyFont="1" applyAlignment="1" applyProtection="1">
      <alignment vertical="center"/>
    </xf>
    <xf numFmtId="164" fontId="14" fillId="5" borderId="0" xfId="1" applyNumberFormat="1" applyFont="1" applyFill="1" applyAlignment="1" applyProtection="1">
      <alignment vertical="center"/>
    </xf>
    <xf numFmtId="0" fontId="14" fillId="3" borderId="0" xfId="1" applyFont="1" applyFill="1" applyAlignment="1">
      <alignment horizontal="center" vertical="center"/>
      <protection locked="0"/>
    </xf>
    <xf numFmtId="0" fontId="0" fillId="0" borderId="0" xfId="1" applyFont="1" applyAlignment="1" applyProtection="1">
      <alignment vertical="center"/>
    </xf>
    <xf numFmtId="0" fontId="15" fillId="0" borderId="0" xfId="1" applyFont="1" applyAlignment="1" applyProtection="1">
      <alignment vertical="center"/>
    </xf>
    <xf numFmtId="167" fontId="2" fillId="0" borderId="0" xfId="1" applyNumberFormat="1" applyFont="1" applyAlignment="1" applyProtection="1">
      <alignment vertical="center"/>
    </xf>
    <xf numFmtId="167" fontId="2" fillId="6" borderId="0" xfId="1" applyNumberFormat="1" applyFont="1" applyFill="1" applyAlignment="1" applyProtection="1">
      <alignment vertical="center"/>
    </xf>
    <xf numFmtId="168" fontId="2" fillId="0" borderId="0" xfId="1" applyNumberFormat="1" applyFont="1" applyAlignment="1" applyProtection="1">
      <alignment vertical="center"/>
    </xf>
    <xf numFmtId="164" fontId="1" fillId="0" borderId="0" xfId="1" applyNumberFormat="1" applyAlignment="1" applyProtection="1">
      <alignment vertical="center"/>
    </xf>
    <xf numFmtId="49" fontId="1" fillId="0" borderId="0" xfId="1" applyNumberFormat="1" applyAlignment="1" applyProtection="1">
      <alignment vertical="center"/>
    </xf>
    <xf numFmtId="167" fontId="1" fillId="0" borderId="0" xfId="0" applyNumberFormat="1" applyFont="1" applyAlignment="1" applyProtection="1">
      <alignment vertical="center"/>
    </xf>
  </cellXfs>
  <cellStyles count="2">
    <cellStyle name="Normal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"/>
  <sheetViews>
    <sheetView tabSelected="1" workbookViewId="0">
      <pane xSplit="1" ySplit="1" topLeftCell="B29" activePane="bottomRight" state="frozen"/>
      <selection activeCell="B2" sqref="B2"/>
      <selection pane="topRight" activeCell="B2" sqref="B2"/>
      <selection pane="bottomLeft" activeCell="B2" sqref="B2"/>
      <selection pane="bottomRight" activeCell="AA46" sqref="AA46"/>
    </sheetView>
  </sheetViews>
  <sheetFormatPr defaultColWidth="10" defaultRowHeight="15" customHeight="1" x14ac:dyDescent="0.2"/>
  <cols>
    <col min="1" max="1" width="1.5" style="4" customWidth="1"/>
    <col min="2" max="2" width="8.25" style="6" customWidth="1"/>
    <col min="3" max="3" width="10" style="7" customWidth="1"/>
    <col min="4" max="4" width="10" style="8" customWidth="1"/>
    <col min="5" max="6" width="11.75" style="8" customWidth="1"/>
    <col min="7" max="7" width="8.25" style="9" customWidth="1"/>
    <col min="8" max="8" width="15" style="10" hidden="1" customWidth="1"/>
    <col min="9" max="9" width="10" style="1" customWidth="1"/>
    <col min="10" max="16384" width="10" style="1"/>
  </cols>
  <sheetData>
    <row r="1" spans="1:9" s="2" customFormat="1" ht="15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9" s="16" customFormat="1" ht="15" customHeight="1" x14ac:dyDescent="0.2">
      <c r="A2" s="18"/>
      <c r="B2" s="13" t="s">
        <v>7</v>
      </c>
      <c r="C2" s="13" t="s">
        <v>8</v>
      </c>
      <c r="D2" s="13" t="s">
        <v>116</v>
      </c>
      <c r="E2" s="13" t="s">
        <v>10</v>
      </c>
      <c r="F2" s="13" t="s">
        <v>11</v>
      </c>
      <c r="G2" s="14">
        <v>16.3406152191255</v>
      </c>
      <c r="H2" s="15"/>
      <c r="I2" s="14">
        <f>AVERAGE(G2:G4)</f>
        <v>16.381999394420564</v>
      </c>
    </row>
    <row r="3" spans="1:9" s="16" customFormat="1" ht="15" customHeight="1" x14ac:dyDescent="0.2">
      <c r="A3" s="18"/>
      <c r="B3" s="13" t="s">
        <v>12</v>
      </c>
      <c r="C3" s="13" t="s">
        <v>8</v>
      </c>
      <c r="D3" s="13" t="s">
        <v>116</v>
      </c>
      <c r="E3" s="13" t="s">
        <v>10</v>
      </c>
      <c r="F3" s="13" t="s">
        <v>11</v>
      </c>
      <c r="G3" s="14">
        <v>16.545085396930101</v>
      </c>
      <c r="H3" s="15"/>
    </row>
    <row r="4" spans="1:9" s="16" customFormat="1" ht="15" customHeight="1" x14ac:dyDescent="0.2">
      <c r="A4" s="18"/>
      <c r="B4" s="13" t="s">
        <v>13</v>
      </c>
      <c r="C4" s="13" t="s">
        <v>8</v>
      </c>
      <c r="D4" s="13" t="s">
        <v>116</v>
      </c>
      <c r="E4" s="13" t="s">
        <v>10</v>
      </c>
      <c r="F4" s="13" t="s">
        <v>11</v>
      </c>
      <c r="G4" s="14">
        <v>16.260297567206099</v>
      </c>
      <c r="H4" s="15"/>
    </row>
    <row r="5" spans="1:9" s="16" customFormat="1" ht="15" customHeight="1" x14ac:dyDescent="0.2">
      <c r="A5" s="18"/>
      <c r="B5" s="13" t="s">
        <v>14</v>
      </c>
      <c r="C5" s="13" t="s">
        <v>8</v>
      </c>
      <c r="D5" s="13" t="s">
        <v>116</v>
      </c>
      <c r="E5" s="13" t="s">
        <v>10</v>
      </c>
      <c r="F5" s="13" t="s">
        <v>15</v>
      </c>
      <c r="G5" s="17">
        <v>16.422575199188099</v>
      </c>
      <c r="H5" s="15"/>
      <c r="I5" s="14">
        <f>AVERAGE(G5:G7)</f>
        <v>16.441981427715064</v>
      </c>
    </row>
    <row r="6" spans="1:9" s="16" customFormat="1" ht="15" customHeight="1" x14ac:dyDescent="0.2">
      <c r="A6" s="18"/>
      <c r="B6" s="13" t="s">
        <v>16</v>
      </c>
      <c r="C6" s="13" t="s">
        <v>8</v>
      </c>
      <c r="D6" s="13" t="s">
        <v>116</v>
      </c>
      <c r="E6" s="13" t="s">
        <v>10</v>
      </c>
      <c r="F6" s="13" t="s">
        <v>15</v>
      </c>
      <c r="G6" s="17">
        <v>16.467474570187399</v>
      </c>
      <c r="H6" s="15"/>
    </row>
    <row r="7" spans="1:9" s="16" customFormat="1" ht="15" customHeight="1" x14ac:dyDescent="0.2">
      <c r="A7" s="18"/>
      <c r="B7" s="13" t="s">
        <v>17</v>
      </c>
      <c r="C7" s="13" t="s">
        <v>8</v>
      </c>
      <c r="D7" s="13" t="s">
        <v>116</v>
      </c>
      <c r="E7" s="13" t="s">
        <v>10</v>
      </c>
      <c r="F7" s="13" t="s">
        <v>15</v>
      </c>
      <c r="G7" s="17">
        <v>16.4358945137697</v>
      </c>
      <c r="H7" s="15"/>
    </row>
    <row r="8" spans="1:9" s="16" customFormat="1" ht="15" customHeight="1" x14ac:dyDescent="0.2">
      <c r="A8" s="18"/>
      <c r="B8" s="13" t="s">
        <v>18</v>
      </c>
      <c r="C8" s="13" t="s">
        <v>8</v>
      </c>
      <c r="D8" s="13" t="s">
        <v>116</v>
      </c>
      <c r="E8" s="13" t="s">
        <v>10</v>
      </c>
      <c r="F8" s="13" t="s">
        <v>19</v>
      </c>
      <c r="G8" s="14">
        <v>16.942539618973601</v>
      </c>
      <c r="H8" s="15"/>
      <c r="I8" s="14">
        <f>AVERAGE(G8:G10)</f>
        <v>16.946336542981502</v>
      </c>
    </row>
    <row r="9" spans="1:9" s="16" customFormat="1" ht="15" customHeight="1" x14ac:dyDescent="0.2">
      <c r="A9" s="18"/>
      <c r="B9" s="13" t="s">
        <v>20</v>
      </c>
      <c r="C9" s="13" t="s">
        <v>8</v>
      </c>
      <c r="D9" s="13" t="s">
        <v>116</v>
      </c>
      <c r="E9" s="13" t="s">
        <v>10</v>
      </c>
      <c r="F9" s="13" t="s">
        <v>19</v>
      </c>
      <c r="G9" s="14">
        <v>16.552104841838901</v>
      </c>
      <c r="H9" s="15"/>
    </row>
    <row r="10" spans="1:9" s="16" customFormat="1" ht="15" customHeight="1" x14ac:dyDescent="0.2">
      <c r="A10" s="18"/>
      <c r="B10" s="13" t="s">
        <v>21</v>
      </c>
      <c r="C10" s="13" t="s">
        <v>8</v>
      </c>
      <c r="D10" s="13" t="s">
        <v>116</v>
      </c>
      <c r="E10" s="13" t="s">
        <v>10</v>
      </c>
      <c r="F10" s="13" t="s">
        <v>19</v>
      </c>
      <c r="G10" s="14">
        <v>17.344365168132001</v>
      </c>
      <c r="H10" s="15"/>
    </row>
    <row r="11" spans="1:9" s="16" customFormat="1" ht="15" customHeight="1" x14ac:dyDescent="0.2">
      <c r="A11" s="18"/>
      <c r="B11" s="13" t="s">
        <v>22</v>
      </c>
      <c r="C11" s="13" t="s">
        <v>8</v>
      </c>
      <c r="D11" s="13" t="s">
        <v>116</v>
      </c>
      <c r="E11" s="13" t="s">
        <v>10</v>
      </c>
      <c r="F11" s="13" t="s">
        <v>23</v>
      </c>
      <c r="G11" s="17">
        <v>16.325085284403499</v>
      </c>
      <c r="H11" s="15"/>
      <c r="I11" s="14">
        <f>AVERAGE(G11:G13)</f>
        <v>16.173070095889731</v>
      </c>
    </row>
    <row r="12" spans="1:9" s="16" customFormat="1" ht="15" customHeight="1" x14ac:dyDescent="0.2">
      <c r="A12" s="18"/>
      <c r="B12" s="13" t="s">
        <v>24</v>
      </c>
      <c r="C12" s="13" t="s">
        <v>8</v>
      </c>
      <c r="D12" s="13" t="s">
        <v>116</v>
      </c>
      <c r="E12" s="13" t="s">
        <v>10</v>
      </c>
      <c r="F12" s="13" t="s">
        <v>23</v>
      </c>
      <c r="G12" s="17">
        <v>16.039852118646898</v>
      </c>
      <c r="H12" s="15"/>
    </row>
    <row r="13" spans="1:9" s="16" customFormat="1" ht="15" customHeight="1" x14ac:dyDescent="0.2">
      <c r="A13" s="18"/>
      <c r="B13" s="13" t="s">
        <v>25</v>
      </c>
      <c r="C13" s="13" t="s">
        <v>8</v>
      </c>
      <c r="D13" s="13" t="s">
        <v>116</v>
      </c>
      <c r="E13" s="13" t="s">
        <v>10</v>
      </c>
      <c r="F13" s="13" t="s">
        <v>23</v>
      </c>
      <c r="G13" s="17">
        <v>16.154272884618798</v>
      </c>
      <c r="H13" s="15"/>
    </row>
    <row r="14" spans="1:9" s="16" customFormat="1" ht="15" customHeight="1" x14ac:dyDescent="0.2">
      <c r="A14" s="18"/>
      <c r="B14" s="13" t="s">
        <v>26</v>
      </c>
      <c r="C14" s="13" t="s">
        <v>8</v>
      </c>
      <c r="D14" s="13" t="s">
        <v>116</v>
      </c>
      <c r="E14" s="13" t="s">
        <v>10</v>
      </c>
      <c r="F14" s="13" t="s">
        <v>27</v>
      </c>
      <c r="G14" s="14">
        <v>16.470276385545201</v>
      </c>
      <c r="H14" s="15"/>
      <c r="I14" s="14">
        <f>AVERAGE(G14:G16)</f>
        <v>16.427458738775602</v>
      </c>
    </row>
    <row r="15" spans="1:9" s="16" customFormat="1" ht="15" customHeight="1" x14ac:dyDescent="0.2">
      <c r="A15" s="18"/>
      <c r="B15" s="13" t="s">
        <v>28</v>
      </c>
      <c r="C15" s="13" t="s">
        <v>8</v>
      </c>
      <c r="D15" s="13" t="s">
        <v>116</v>
      </c>
      <c r="E15" s="13" t="s">
        <v>10</v>
      </c>
      <c r="F15" s="13" t="s">
        <v>27</v>
      </c>
      <c r="G15" s="14">
        <v>16.373376708381301</v>
      </c>
      <c r="H15" s="15"/>
    </row>
    <row r="16" spans="1:9" s="16" customFormat="1" ht="15" customHeight="1" x14ac:dyDescent="0.2">
      <c r="A16" s="18"/>
      <c r="B16" s="13" t="s">
        <v>29</v>
      </c>
      <c r="C16" s="13" t="s">
        <v>8</v>
      </c>
      <c r="D16" s="13" t="s">
        <v>116</v>
      </c>
      <c r="E16" s="13" t="s">
        <v>10</v>
      </c>
      <c r="F16" s="13" t="s">
        <v>27</v>
      </c>
      <c r="G16" s="14">
        <v>16.438723122400301</v>
      </c>
      <c r="H16" s="15"/>
    </row>
    <row r="17" spans="1:9" s="16" customFormat="1" ht="15" customHeight="1" x14ac:dyDescent="0.2">
      <c r="A17" s="18"/>
      <c r="B17" s="13" t="s">
        <v>30</v>
      </c>
      <c r="C17" s="13" t="s">
        <v>8</v>
      </c>
      <c r="D17" s="13" t="s">
        <v>116</v>
      </c>
      <c r="E17" s="13" t="s">
        <v>10</v>
      </c>
      <c r="F17" s="13" t="s">
        <v>27</v>
      </c>
      <c r="G17" s="17">
        <v>16.251193594510401</v>
      </c>
      <c r="H17" s="15"/>
      <c r="I17" s="14">
        <f>AVERAGE(G17:G19)</f>
        <v>16.143977152002567</v>
      </c>
    </row>
    <row r="18" spans="1:9" s="16" customFormat="1" ht="15" customHeight="1" x14ac:dyDescent="0.2">
      <c r="A18" s="18"/>
      <c r="B18" s="13" t="s">
        <v>31</v>
      </c>
      <c r="C18" s="13" t="s">
        <v>8</v>
      </c>
      <c r="D18" s="13" t="s">
        <v>116</v>
      </c>
      <c r="E18" s="13" t="s">
        <v>10</v>
      </c>
      <c r="F18" s="13" t="s">
        <v>27</v>
      </c>
      <c r="G18" s="17">
        <v>16.070738351704598</v>
      </c>
      <c r="H18" s="15"/>
    </row>
    <row r="19" spans="1:9" s="16" customFormat="1" ht="15" customHeight="1" x14ac:dyDescent="0.2">
      <c r="A19" s="18"/>
      <c r="B19" s="13" t="s">
        <v>32</v>
      </c>
      <c r="C19" s="13" t="s">
        <v>8</v>
      </c>
      <c r="D19" s="13" t="s">
        <v>116</v>
      </c>
      <c r="E19" s="13" t="s">
        <v>10</v>
      </c>
      <c r="F19" s="13" t="s">
        <v>27</v>
      </c>
      <c r="G19" s="17">
        <v>16.109999509792701</v>
      </c>
      <c r="H19" s="15"/>
    </row>
    <row r="20" spans="1:9" s="16" customFormat="1" ht="15" customHeight="1" x14ac:dyDescent="0.2">
      <c r="A20" s="18"/>
      <c r="B20" s="13" t="s">
        <v>33</v>
      </c>
      <c r="C20" s="13" t="s">
        <v>8</v>
      </c>
      <c r="D20" s="13" t="s">
        <v>116</v>
      </c>
      <c r="E20" s="13" t="s">
        <v>10</v>
      </c>
      <c r="F20" s="13" t="s">
        <v>34</v>
      </c>
      <c r="G20" s="14">
        <v>16.388491945277899</v>
      </c>
      <c r="H20" s="15"/>
      <c r="I20" s="14">
        <f>AVERAGE(G20:G22)</f>
        <v>16.442620234973798</v>
      </c>
    </row>
    <row r="21" spans="1:9" s="16" customFormat="1" ht="15" customHeight="1" x14ac:dyDescent="0.2">
      <c r="A21" s="18"/>
      <c r="B21" s="13" t="s">
        <v>35</v>
      </c>
      <c r="C21" s="13" t="s">
        <v>8</v>
      </c>
      <c r="D21" s="13" t="s">
        <v>116</v>
      </c>
      <c r="E21" s="13" t="s">
        <v>10</v>
      </c>
      <c r="F21" s="13" t="s">
        <v>34</v>
      </c>
      <c r="G21" s="14">
        <v>16.418959494992599</v>
      </c>
      <c r="H21" s="15"/>
    </row>
    <row r="22" spans="1:9" s="16" customFormat="1" ht="15" customHeight="1" x14ac:dyDescent="0.2">
      <c r="A22" s="18"/>
      <c r="B22" s="13" t="s">
        <v>36</v>
      </c>
      <c r="C22" s="13" t="s">
        <v>8</v>
      </c>
      <c r="D22" s="13" t="s">
        <v>116</v>
      </c>
      <c r="E22" s="13" t="s">
        <v>10</v>
      </c>
      <c r="F22" s="13" t="s">
        <v>34</v>
      </c>
      <c r="G22" s="14">
        <v>16.520409264650901</v>
      </c>
      <c r="H22" s="15"/>
    </row>
    <row r="23" spans="1:9" s="16" customFormat="1" ht="15" customHeight="1" x14ac:dyDescent="0.2">
      <c r="A23" s="18"/>
      <c r="B23" s="13" t="s">
        <v>37</v>
      </c>
      <c r="C23" s="13" t="s">
        <v>8</v>
      </c>
      <c r="D23" s="13" t="s">
        <v>116</v>
      </c>
      <c r="E23" s="13" t="s">
        <v>10</v>
      </c>
      <c r="F23" s="13" t="s">
        <v>38</v>
      </c>
      <c r="G23" s="17">
        <v>16.360374970947198</v>
      </c>
      <c r="H23" s="15"/>
      <c r="I23" s="14">
        <f>AVERAGE(G23:G25)</f>
        <v>16.314256244566099</v>
      </c>
    </row>
    <row r="24" spans="1:9" s="16" customFormat="1" ht="15" customHeight="1" x14ac:dyDescent="0.2">
      <c r="A24" s="18"/>
      <c r="B24" s="13" t="s">
        <v>39</v>
      </c>
      <c r="C24" s="13" t="s">
        <v>8</v>
      </c>
      <c r="D24" s="13" t="s">
        <v>116</v>
      </c>
      <c r="E24" s="13" t="s">
        <v>10</v>
      </c>
      <c r="F24" s="13" t="s">
        <v>38</v>
      </c>
      <c r="G24" s="17">
        <v>16.119417481845002</v>
      </c>
      <c r="H24" s="15"/>
    </row>
    <row r="25" spans="1:9" s="16" customFormat="1" ht="15" customHeight="1" x14ac:dyDescent="0.2">
      <c r="A25" s="18"/>
      <c r="B25" s="13" t="s">
        <v>40</v>
      </c>
      <c r="C25" s="13" t="s">
        <v>8</v>
      </c>
      <c r="D25" s="13" t="s">
        <v>116</v>
      </c>
      <c r="E25" s="13" t="s">
        <v>10</v>
      </c>
      <c r="F25" s="13" t="s">
        <v>38</v>
      </c>
      <c r="G25" s="17">
        <v>16.462976280906101</v>
      </c>
      <c r="H25" s="15"/>
    </row>
    <row r="26" spans="1:9" s="16" customFormat="1" ht="15" customHeight="1" x14ac:dyDescent="0.2">
      <c r="A26" s="18"/>
      <c r="B26" s="13" t="s">
        <v>117</v>
      </c>
      <c r="C26" s="13" t="s">
        <v>8</v>
      </c>
      <c r="D26" s="13" t="s">
        <v>116</v>
      </c>
      <c r="E26" s="13" t="s">
        <v>10</v>
      </c>
      <c r="F26" s="13" t="s">
        <v>42</v>
      </c>
      <c r="G26" s="14">
        <v>16.131789314997</v>
      </c>
      <c r="H26" s="15"/>
      <c r="I26" s="14">
        <f>AVERAGE(G26:G28)</f>
        <v>16.376137384049599</v>
      </c>
    </row>
    <row r="27" spans="1:9" s="16" customFormat="1" ht="15" customHeight="1" x14ac:dyDescent="0.2">
      <c r="A27" s="18"/>
      <c r="B27" s="13" t="s">
        <v>41</v>
      </c>
      <c r="C27" s="13" t="s">
        <v>8</v>
      </c>
      <c r="D27" s="13" t="s">
        <v>116</v>
      </c>
      <c r="E27" s="13" t="s">
        <v>10</v>
      </c>
      <c r="F27" s="13" t="s">
        <v>42</v>
      </c>
      <c r="G27" s="14">
        <v>16.482498730514401</v>
      </c>
      <c r="H27" s="15"/>
    </row>
    <row r="28" spans="1:9" s="16" customFormat="1" ht="15" customHeight="1" x14ac:dyDescent="0.2">
      <c r="A28" s="18"/>
      <c r="B28" s="13" t="s">
        <v>43</v>
      </c>
      <c r="C28" s="13" t="s">
        <v>8</v>
      </c>
      <c r="D28" s="13" t="s">
        <v>116</v>
      </c>
      <c r="E28" s="13" t="s">
        <v>10</v>
      </c>
      <c r="F28" s="13" t="s">
        <v>42</v>
      </c>
      <c r="G28" s="14">
        <v>16.5141241066374</v>
      </c>
      <c r="H28" s="15"/>
    </row>
    <row r="29" spans="1:9" s="16" customFormat="1" ht="15" customHeight="1" x14ac:dyDescent="0.2">
      <c r="A29" s="18"/>
      <c r="B29" s="13" t="s">
        <v>44</v>
      </c>
      <c r="C29" s="13" t="s">
        <v>8</v>
      </c>
      <c r="D29" s="13" t="s">
        <v>116</v>
      </c>
      <c r="E29" s="13" t="s">
        <v>10</v>
      </c>
      <c r="F29" s="13" t="s">
        <v>45</v>
      </c>
      <c r="G29" s="17">
        <v>15.953640309357199</v>
      </c>
      <c r="H29" s="15"/>
      <c r="I29" s="14">
        <f>AVERAGE(G29:G31)</f>
        <v>16.054593512032401</v>
      </c>
    </row>
    <row r="30" spans="1:9" s="16" customFormat="1" ht="15" customHeight="1" x14ac:dyDescent="0.2">
      <c r="A30" s="18"/>
      <c r="B30" s="13" t="s">
        <v>46</v>
      </c>
      <c r="C30" s="13" t="s">
        <v>8</v>
      </c>
      <c r="D30" s="13" t="s">
        <v>116</v>
      </c>
      <c r="E30" s="13" t="s">
        <v>10</v>
      </c>
      <c r="F30" s="13" t="s">
        <v>45</v>
      </c>
      <c r="G30" s="17">
        <v>16.118202245707302</v>
      </c>
      <c r="H30" s="15"/>
    </row>
    <row r="31" spans="1:9" s="16" customFormat="1" ht="15" customHeight="1" x14ac:dyDescent="0.2">
      <c r="A31" s="18"/>
      <c r="B31" s="13" t="s">
        <v>47</v>
      </c>
      <c r="C31" s="13" t="s">
        <v>8</v>
      </c>
      <c r="D31" s="13" t="s">
        <v>116</v>
      </c>
      <c r="E31" s="13" t="s">
        <v>10</v>
      </c>
      <c r="F31" s="13" t="s">
        <v>45</v>
      </c>
      <c r="G31" s="17">
        <v>16.0919379810327</v>
      </c>
      <c r="H31" s="15"/>
    </row>
    <row r="32" spans="1:9" s="16" customFormat="1" ht="15" customHeight="1" x14ac:dyDescent="0.2">
      <c r="A32" s="18"/>
      <c r="B32" s="13" t="s">
        <v>48</v>
      </c>
      <c r="C32" s="13" t="s">
        <v>8</v>
      </c>
      <c r="D32" s="13" t="s">
        <v>116</v>
      </c>
      <c r="E32" s="13" t="s">
        <v>10</v>
      </c>
      <c r="F32" s="13" t="s">
        <v>49</v>
      </c>
      <c r="G32" s="14">
        <v>16.0693809122141</v>
      </c>
      <c r="H32" s="15"/>
      <c r="I32" s="14">
        <f>AVERAGE(G32:G34)</f>
        <v>16.215688826801166</v>
      </c>
    </row>
    <row r="33" spans="1:27" s="16" customFormat="1" ht="15" customHeight="1" x14ac:dyDescent="0.2">
      <c r="A33" s="18"/>
      <c r="B33" s="13" t="s">
        <v>50</v>
      </c>
      <c r="C33" s="13" t="s">
        <v>8</v>
      </c>
      <c r="D33" s="13" t="s">
        <v>116</v>
      </c>
      <c r="E33" s="13" t="s">
        <v>10</v>
      </c>
      <c r="F33" s="13" t="s">
        <v>49</v>
      </c>
      <c r="G33" s="14">
        <v>16.2743439642406</v>
      </c>
      <c r="H33" s="15"/>
    </row>
    <row r="34" spans="1:27" s="16" customFormat="1" ht="15" customHeight="1" x14ac:dyDescent="0.2">
      <c r="A34" s="18"/>
      <c r="B34" s="13" t="s">
        <v>51</v>
      </c>
      <c r="C34" s="13" t="s">
        <v>8</v>
      </c>
      <c r="D34" s="13" t="s">
        <v>116</v>
      </c>
      <c r="E34" s="13" t="s">
        <v>10</v>
      </c>
      <c r="F34" s="13" t="s">
        <v>49</v>
      </c>
      <c r="G34" s="14">
        <v>16.303341603948802</v>
      </c>
      <c r="H34" s="15"/>
    </row>
    <row r="35" spans="1:27" s="16" customFormat="1" ht="15" customHeight="1" x14ac:dyDescent="0.2">
      <c r="A35" s="18"/>
      <c r="B35" s="13" t="s">
        <v>52</v>
      </c>
      <c r="C35" s="13" t="s">
        <v>8</v>
      </c>
      <c r="D35" s="13" t="s">
        <v>116</v>
      </c>
      <c r="E35" s="13" t="s">
        <v>10</v>
      </c>
      <c r="F35" s="13" t="s">
        <v>53</v>
      </c>
      <c r="G35" s="17">
        <v>16.401227657465299</v>
      </c>
      <c r="H35" s="15"/>
      <c r="I35" s="14">
        <f>AVERAGE(G35:G37)</f>
        <v>16.441979722146733</v>
      </c>
      <c r="Q35" s="20" t="s">
        <v>9</v>
      </c>
      <c r="X35" s="20" t="s">
        <v>57</v>
      </c>
    </row>
    <row r="36" spans="1:27" s="16" customFormat="1" ht="15" customHeight="1" x14ac:dyDescent="0.2">
      <c r="A36" s="18"/>
      <c r="B36" s="13" t="s">
        <v>54</v>
      </c>
      <c r="C36" s="13" t="s">
        <v>8</v>
      </c>
      <c r="D36" s="13" t="s">
        <v>116</v>
      </c>
      <c r="E36" s="13" t="s">
        <v>10</v>
      </c>
      <c r="F36" s="13" t="s">
        <v>53</v>
      </c>
      <c r="G36" s="17">
        <v>16.540475377094602</v>
      </c>
      <c r="H36" s="15"/>
    </row>
    <row r="37" spans="1:27" s="16" customFormat="1" ht="15" customHeight="1" x14ac:dyDescent="0.2">
      <c r="A37" s="18"/>
      <c r="B37" s="13" t="s">
        <v>55</v>
      </c>
      <c r="C37" s="13" t="s">
        <v>8</v>
      </c>
      <c r="D37" s="13" t="s">
        <v>116</v>
      </c>
      <c r="E37" s="13" t="s">
        <v>10</v>
      </c>
      <c r="F37" s="13" t="s">
        <v>53</v>
      </c>
      <c r="G37" s="17">
        <v>16.3842361318803</v>
      </c>
      <c r="H37" s="15"/>
      <c r="K37" s="19" t="s">
        <v>118</v>
      </c>
      <c r="M37" s="19" t="s">
        <v>119</v>
      </c>
      <c r="N37" s="19" t="s">
        <v>120</v>
      </c>
      <c r="Q37" s="20" t="s">
        <v>121</v>
      </c>
      <c r="R37" s="20" t="s">
        <v>122</v>
      </c>
      <c r="S37" s="20" t="s">
        <v>123</v>
      </c>
      <c r="T37" s="20" t="s">
        <v>124</v>
      </c>
      <c r="X37" s="20" t="s">
        <v>121</v>
      </c>
      <c r="Y37" s="20" t="s">
        <v>122</v>
      </c>
      <c r="Z37" s="20" t="s">
        <v>123</v>
      </c>
      <c r="AA37" s="20" t="s">
        <v>124</v>
      </c>
    </row>
    <row r="38" spans="1:27" ht="15" customHeight="1" x14ac:dyDescent="0.2">
      <c r="B38" s="6" t="s">
        <v>7</v>
      </c>
      <c r="C38" s="7" t="s">
        <v>8</v>
      </c>
      <c r="D38" s="8" t="s">
        <v>9</v>
      </c>
      <c r="E38" s="8" t="s">
        <v>10</v>
      </c>
      <c r="F38" s="8" t="s">
        <v>11</v>
      </c>
      <c r="I38" s="24">
        <v>24.0138453943337</v>
      </c>
      <c r="J38" s="26">
        <f>I38-$I$2</f>
        <v>7.6318459999131356</v>
      </c>
      <c r="K38" s="22">
        <f>AVERAGE(J38:J46)</f>
        <v>7.6491423762931134</v>
      </c>
      <c r="M38" s="21">
        <f>J38-$K$38</f>
        <v>-1.7296376379977829E-2</v>
      </c>
      <c r="N38" s="21">
        <f>2^(-M38)</f>
        <v>1.0120610898640736</v>
      </c>
      <c r="Q38" s="23">
        <f>N38</f>
        <v>1.0120610898640736</v>
      </c>
      <c r="R38" s="23">
        <f>N48</f>
        <v>6.2588728462580416</v>
      </c>
      <c r="S38" s="23">
        <f>N56</f>
        <v>5.1418677604095562</v>
      </c>
      <c r="T38" s="23">
        <f>N65</f>
        <v>5.2055055658759901</v>
      </c>
      <c r="X38" s="23">
        <f>N74</f>
        <v>0.63251888039685467</v>
      </c>
      <c r="Y38" s="23" cm="1">
        <f t="array" ref="Y38:Y46">N83:N91</f>
        <v>0</v>
      </c>
      <c r="Z38" s="23">
        <f>N92</f>
        <v>4.6870696283896507</v>
      </c>
      <c r="AA38" s="23">
        <f>N101</f>
        <v>7.9023315199851227</v>
      </c>
    </row>
    <row r="39" spans="1:27" ht="15" customHeight="1" x14ac:dyDescent="0.2">
      <c r="B39" s="6" t="s">
        <v>12</v>
      </c>
      <c r="C39" s="7" t="s">
        <v>8</v>
      </c>
      <c r="D39" s="8" t="s">
        <v>9</v>
      </c>
      <c r="E39" s="8" t="s">
        <v>10</v>
      </c>
      <c r="F39" s="8" t="s">
        <v>11</v>
      </c>
      <c r="I39" s="24">
        <v>24.109504012111099</v>
      </c>
      <c r="J39" s="26">
        <f t="shared" ref="J39:J40" si="0">I39-$I$2</f>
        <v>7.7275046176905349</v>
      </c>
      <c r="M39" s="21">
        <f t="shared" ref="M39:M73" si="1">J39-$K$38</f>
        <v>7.8362241397421428E-2</v>
      </c>
      <c r="N39" s="21">
        <f t="shared" ref="N39:N103" si="2">2^(-M39)</f>
        <v>0.94713222852689682</v>
      </c>
      <c r="Q39" s="23">
        <f t="shared" ref="Q39:Q46" si="3">N39</f>
        <v>0.94713222852689682</v>
      </c>
      <c r="R39" s="23">
        <f t="shared" ref="R39:R46" si="4">N49</f>
        <v>5.7384974480468349</v>
      </c>
      <c r="S39" s="23">
        <f t="shared" ref="S39:S44" si="5">N57</f>
        <v>4.6594404427623859</v>
      </c>
      <c r="T39" s="23">
        <f t="shared" ref="T39:T46" si="6">N66</f>
        <v>4.7100022597934981</v>
      </c>
      <c r="X39" s="23">
        <f t="shared" ref="X39:X46" si="7">N75</f>
        <v>0.68386147240081208</v>
      </c>
      <c r="Y39" s="23">
        <v>5.9177809869405911</v>
      </c>
      <c r="Z39" s="23">
        <f t="shared" ref="Z39:Z46" si="8">N93</f>
        <v>6.1951099677308816</v>
      </c>
      <c r="AA39" s="23">
        <f t="shared" ref="AA39:AA45" si="9">N102</f>
        <v>8.1384885206292239</v>
      </c>
    </row>
    <row r="40" spans="1:27" ht="15" customHeight="1" x14ac:dyDescent="0.2">
      <c r="B40" s="6" t="s">
        <v>13</v>
      </c>
      <c r="C40" s="7" t="s">
        <v>8</v>
      </c>
      <c r="D40" s="8" t="s">
        <v>9</v>
      </c>
      <c r="E40" s="8" t="s">
        <v>10</v>
      </c>
      <c r="F40" s="8" t="s">
        <v>11</v>
      </c>
      <c r="I40" s="24">
        <v>24.1761708420083</v>
      </c>
      <c r="J40" s="26">
        <f t="shared" si="0"/>
        <v>7.7941714475877362</v>
      </c>
      <c r="M40" s="21">
        <f t="shared" si="1"/>
        <v>0.14502907129462272</v>
      </c>
      <c r="N40" s="21">
        <f t="shared" si="2"/>
        <v>0.90436115387992422</v>
      </c>
      <c r="Q40" s="23">
        <f t="shared" si="3"/>
        <v>0.90436115387992422</v>
      </c>
      <c r="R40" s="23">
        <f t="shared" si="4"/>
        <v>4.2932300050025631</v>
      </c>
      <c r="S40" s="23">
        <f t="shared" si="5"/>
        <v>4.200753468147207</v>
      </c>
      <c r="T40" s="23">
        <f t="shared" si="6"/>
        <v>4.9733300990614149</v>
      </c>
      <c r="X40" s="23">
        <f t="shared" si="7"/>
        <v>0.63637690563200977</v>
      </c>
      <c r="Y40" s="23">
        <v>10.190974410738701</v>
      </c>
      <c r="Z40" s="23">
        <f t="shared" si="8"/>
        <v>8.6438041541691</v>
      </c>
      <c r="AA40" s="23">
        <f t="shared" si="9"/>
        <v>8.7100659030858107</v>
      </c>
    </row>
    <row r="41" spans="1:27" ht="15" customHeight="1" x14ac:dyDescent="0.2">
      <c r="B41" s="6" t="s">
        <v>14</v>
      </c>
      <c r="C41" s="7" t="s">
        <v>8</v>
      </c>
      <c r="D41" s="8" t="s">
        <v>9</v>
      </c>
      <c r="E41" s="8" t="s">
        <v>10</v>
      </c>
      <c r="F41" s="8" t="s">
        <v>15</v>
      </c>
      <c r="I41" s="24">
        <v>24.3957385545466</v>
      </c>
      <c r="J41" s="26">
        <f>I41-$I$5</f>
        <v>7.9537571268315368</v>
      </c>
      <c r="M41" s="21">
        <f t="shared" si="1"/>
        <v>0.30461475053842335</v>
      </c>
      <c r="N41" s="21">
        <f t="shared" si="2"/>
        <v>0.80965839447040944</v>
      </c>
      <c r="Q41" s="23">
        <f t="shared" si="3"/>
        <v>0.80965839447040944</v>
      </c>
      <c r="R41" s="23">
        <f t="shared" si="4"/>
        <v>6.0395454638175305</v>
      </c>
      <c r="S41" s="23">
        <f t="shared" si="5"/>
        <v>5.5406228951217003</v>
      </c>
      <c r="T41" s="23">
        <f t="shared" si="6"/>
        <v>4.6535216758633897</v>
      </c>
      <c r="X41" s="23">
        <f t="shared" si="7"/>
        <v>1.6155615208244976</v>
      </c>
      <c r="Y41" s="23">
        <v>13.412609258722746</v>
      </c>
      <c r="Z41" s="23">
        <f t="shared" si="8"/>
        <v>10.037204327884071</v>
      </c>
      <c r="AA41" s="23">
        <f t="shared" si="9"/>
        <v>15.91629566854677</v>
      </c>
    </row>
    <row r="42" spans="1:27" ht="15" customHeight="1" x14ac:dyDescent="0.2">
      <c r="B42" s="6" t="s">
        <v>16</v>
      </c>
      <c r="C42" s="7" t="s">
        <v>8</v>
      </c>
      <c r="D42" s="8" t="s">
        <v>9</v>
      </c>
      <c r="E42" s="8" t="s">
        <v>10</v>
      </c>
      <c r="F42" s="8" t="s">
        <v>15</v>
      </c>
      <c r="I42" s="24">
        <v>24.2784076041665</v>
      </c>
      <c r="J42" s="26">
        <f t="shared" ref="J42:J43" si="10">I42-$I$5</f>
        <v>7.836426176451436</v>
      </c>
      <c r="M42" s="21">
        <f t="shared" si="1"/>
        <v>0.18728380015832258</v>
      </c>
      <c r="N42" s="21">
        <f t="shared" si="2"/>
        <v>0.87825768453836139</v>
      </c>
      <c r="Q42" s="23">
        <f t="shared" si="3"/>
        <v>0.87825768453836139</v>
      </c>
      <c r="R42" s="23">
        <f t="shared" si="4"/>
        <v>5.8080976341376456</v>
      </c>
      <c r="S42" s="23">
        <f t="shared" si="5"/>
        <v>5.1204564194236255</v>
      </c>
      <c r="T42" s="23">
        <f t="shared" si="6"/>
        <v>5.0710278312148791</v>
      </c>
      <c r="X42" s="23">
        <f t="shared" si="7"/>
        <v>1.575064412290506</v>
      </c>
      <c r="Y42" s="23">
        <v>9.4819471625897673</v>
      </c>
      <c r="Z42" s="23">
        <f t="shared" si="8"/>
        <v>9.2820748325802871</v>
      </c>
      <c r="AA42" s="23">
        <f t="shared" si="9"/>
        <v>14.754029099663182</v>
      </c>
    </row>
    <row r="43" spans="1:27" ht="15" customHeight="1" x14ac:dyDescent="0.2">
      <c r="B43" s="6" t="s">
        <v>17</v>
      </c>
      <c r="C43" s="7" t="s">
        <v>8</v>
      </c>
      <c r="D43" s="8" t="s">
        <v>9</v>
      </c>
      <c r="E43" s="8" t="s">
        <v>10</v>
      </c>
      <c r="F43" s="8" t="s">
        <v>15</v>
      </c>
      <c r="I43" s="24">
        <v>24.428916970043201</v>
      </c>
      <c r="J43" s="26">
        <f t="shared" si="10"/>
        <v>7.986935542328137</v>
      </c>
      <c r="M43" s="21">
        <f t="shared" si="1"/>
        <v>0.33779316603502352</v>
      </c>
      <c r="N43" s="21">
        <f t="shared" si="2"/>
        <v>0.79125073180701522</v>
      </c>
      <c r="Q43" s="23">
        <f t="shared" si="3"/>
        <v>0.79125073180701522</v>
      </c>
      <c r="R43" s="23">
        <f t="shared" si="4"/>
        <v>4.9073452932830284</v>
      </c>
      <c r="S43" s="23">
        <f t="shared" si="5"/>
        <v>3.4580594809258005</v>
      </c>
      <c r="T43" s="23">
        <f t="shared" si="6"/>
        <v>4.6929837704768422</v>
      </c>
      <c r="X43" s="23">
        <f t="shared" si="7"/>
        <v>1.6146425011336227</v>
      </c>
      <c r="Y43" s="23">
        <v>13.660935368185264</v>
      </c>
      <c r="Z43" s="23">
        <f t="shared" si="8"/>
        <v>7.7828187156815716</v>
      </c>
      <c r="AA43" s="23">
        <f t="shared" si="9"/>
        <v>11.164669505960441</v>
      </c>
    </row>
    <row r="44" spans="1:27" ht="15" customHeight="1" x14ac:dyDescent="0.2">
      <c r="B44" s="6" t="s">
        <v>18</v>
      </c>
      <c r="C44" s="7" t="s">
        <v>8</v>
      </c>
      <c r="D44" s="8" t="s">
        <v>9</v>
      </c>
      <c r="E44" s="8" t="s">
        <v>10</v>
      </c>
      <c r="F44" s="8" t="s">
        <v>19</v>
      </c>
      <c r="I44" s="24">
        <v>24.1450777201979</v>
      </c>
      <c r="J44" s="26">
        <f>I44-$I$8</f>
        <v>7.1987411772163981</v>
      </c>
      <c r="M44" s="21">
        <f t="shared" si="1"/>
        <v>-0.45040119907671539</v>
      </c>
      <c r="N44" s="21">
        <f t="shared" si="2"/>
        <v>1.3664201917271226</v>
      </c>
      <c r="Q44" s="23">
        <f t="shared" si="3"/>
        <v>1.3664201917271226</v>
      </c>
      <c r="R44" s="23">
        <f t="shared" si="4"/>
        <v>5.5912276685099283</v>
      </c>
      <c r="S44" s="23">
        <f t="shared" si="5"/>
        <v>6.1621604441276654</v>
      </c>
      <c r="T44" s="23">
        <f t="shared" si="6"/>
        <v>4.3777567517943963</v>
      </c>
      <c r="X44" s="23">
        <f t="shared" si="7"/>
        <v>1.0421900549230569</v>
      </c>
      <c r="Y44" s="23">
        <v>10.110530573205015</v>
      </c>
      <c r="Z44" s="23">
        <f t="shared" si="8"/>
        <v>11.36001822136665</v>
      </c>
      <c r="AA44" s="23">
        <f t="shared" si="9"/>
        <v>13.355636818922719</v>
      </c>
    </row>
    <row r="45" spans="1:27" ht="15" customHeight="1" x14ac:dyDescent="0.2">
      <c r="B45" s="6" t="s">
        <v>20</v>
      </c>
      <c r="C45" s="7" t="s">
        <v>8</v>
      </c>
      <c r="D45" s="8" t="s">
        <v>9</v>
      </c>
      <c r="E45" s="8" t="s">
        <v>10</v>
      </c>
      <c r="F45" s="8" t="s">
        <v>19</v>
      </c>
      <c r="I45" s="24">
        <v>24.552315210820499</v>
      </c>
      <c r="J45" s="26">
        <f t="shared" ref="J45:J46" si="11">I45-$I$8</f>
        <v>7.6059786678389969</v>
      </c>
      <c r="M45" s="21">
        <f t="shared" si="1"/>
        <v>-4.3163708454116545E-2</v>
      </c>
      <c r="N45" s="21">
        <f t="shared" si="2"/>
        <v>1.0303708673454397</v>
      </c>
      <c r="Q45" s="23">
        <f t="shared" si="3"/>
        <v>1.0303708673454397</v>
      </c>
      <c r="R45" s="23">
        <f t="shared" si="4"/>
        <v>4.473983558972785</v>
      </c>
      <c r="S45" s="23">
        <f>N64</f>
        <v>6.5401852950402519</v>
      </c>
      <c r="T45" s="23">
        <f t="shared" si="6"/>
        <v>4.1493043666317915</v>
      </c>
      <c r="X45" s="23">
        <f t="shared" si="7"/>
        <v>0.89760098809230604</v>
      </c>
      <c r="Y45" s="23">
        <v>6.3597513106029151</v>
      </c>
      <c r="Z45" s="23">
        <f t="shared" si="8"/>
        <v>11.338343557789466</v>
      </c>
      <c r="AA45" s="23">
        <f t="shared" si="9"/>
        <v>12.373569757908461</v>
      </c>
    </row>
    <row r="46" spans="1:27" ht="15" customHeight="1" x14ac:dyDescent="0.2">
      <c r="B46" s="6" t="s">
        <v>21</v>
      </c>
      <c r="C46" s="7" t="s">
        <v>8</v>
      </c>
      <c r="D46" s="8" t="s">
        <v>9</v>
      </c>
      <c r="E46" s="8" t="s">
        <v>10</v>
      </c>
      <c r="F46" s="8" t="s">
        <v>19</v>
      </c>
      <c r="I46" s="24">
        <v>24.053257173761601</v>
      </c>
      <c r="J46" s="26">
        <f t="shared" si="11"/>
        <v>7.1069206307800989</v>
      </c>
      <c r="M46" s="21">
        <f t="shared" si="1"/>
        <v>-0.5422217455130145</v>
      </c>
      <c r="N46" s="21">
        <f t="shared" si="2"/>
        <v>1.4562133551075849</v>
      </c>
      <c r="Q46" s="23">
        <f t="shared" si="3"/>
        <v>1.4562133551075849</v>
      </c>
      <c r="R46" s="23">
        <f t="shared" si="4"/>
        <v>5.1418677604095562</v>
      </c>
      <c r="S46" s="23">
        <f>N65</f>
        <v>5.2055055658759901</v>
      </c>
      <c r="T46" s="23">
        <f t="shared" si="6"/>
        <v>4.1227118252026154</v>
      </c>
      <c r="X46" s="23">
        <f t="shared" si="7"/>
        <v>0.94518215320831311</v>
      </c>
      <c r="Y46" s="23">
        <v>10.902534164306932</v>
      </c>
      <c r="Z46" s="23">
        <f t="shared" si="8"/>
        <v>11.342040897790017</v>
      </c>
      <c r="AA46" s="23">
        <f>N109</f>
        <v>13.456613073059829</v>
      </c>
    </row>
    <row r="47" spans="1:27" ht="15" customHeight="1" x14ac:dyDescent="0.2">
      <c r="B47" s="6" t="s">
        <v>22</v>
      </c>
      <c r="C47" s="7" t="s">
        <v>8</v>
      </c>
      <c r="D47" s="8" t="s">
        <v>9</v>
      </c>
      <c r="E47" s="8" t="s">
        <v>10</v>
      </c>
      <c r="F47" s="8" t="s">
        <v>23</v>
      </c>
      <c r="I47" s="24">
        <v>21.368622423483998</v>
      </c>
      <c r="J47" s="26">
        <f>I47-$I$11</f>
        <v>5.1955523275942674</v>
      </c>
      <c r="M47" s="21">
        <f t="shared" si="1"/>
        <v>-2.453590048698846</v>
      </c>
      <c r="N47" s="21">
        <f t="shared" si="2"/>
        <v>5.4777751527896026</v>
      </c>
    </row>
    <row r="48" spans="1:27" ht="15" customHeight="1" x14ac:dyDescent="0.2">
      <c r="B48" s="6" t="s">
        <v>24</v>
      </c>
      <c r="C48" s="7" t="s">
        <v>8</v>
      </c>
      <c r="D48" s="8" t="s">
        <v>9</v>
      </c>
      <c r="E48" s="8" t="s">
        <v>10</v>
      </c>
      <c r="F48" s="8" t="s">
        <v>23</v>
      </c>
      <c r="I48" s="24">
        <v>21.176309605045699</v>
      </c>
      <c r="J48" s="26">
        <f t="shared" ref="J48:J49" si="12">I48-$I$11</f>
        <v>5.0032395091559678</v>
      </c>
      <c r="M48" s="21">
        <f t="shared" si="1"/>
        <v>-2.6459028671371456</v>
      </c>
      <c r="N48" s="21">
        <f t="shared" si="2"/>
        <v>6.2588728462580416</v>
      </c>
    </row>
    <row r="49" spans="2:20" ht="15" customHeight="1" x14ac:dyDescent="0.2">
      <c r="B49" s="6" t="s">
        <v>25</v>
      </c>
      <c r="C49" s="7" t="s">
        <v>8</v>
      </c>
      <c r="D49" s="8" t="s">
        <v>9</v>
      </c>
      <c r="E49" s="8" t="s">
        <v>10</v>
      </c>
      <c r="F49" s="8" t="s">
        <v>23</v>
      </c>
      <c r="I49" s="24">
        <v>21.301539437027898</v>
      </c>
      <c r="J49" s="26">
        <f t="shared" si="12"/>
        <v>5.1284693411381674</v>
      </c>
      <c r="M49" s="21">
        <f t="shared" si="1"/>
        <v>-2.520673035154946</v>
      </c>
      <c r="N49" s="21">
        <f t="shared" si="2"/>
        <v>5.7384974480468349</v>
      </c>
    </row>
    <row r="50" spans="2:20" ht="15" customHeight="1" x14ac:dyDescent="0.2">
      <c r="B50" s="6" t="s">
        <v>26</v>
      </c>
      <c r="C50" s="7" t="s">
        <v>8</v>
      </c>
      <c r="D50" s="8" t="s">
        <v>9</v>
      </c>
      <c r="E50" s="8" t="s">
        <v>10</v>
      </c>
      <c r="F50" s="8" t="s">
        <v>27</v>
      </c>
      <c r="I50" s="24">
        <v>21.974537649437</v>
      </c>
      <c r="J50" s="26">
        <f>I50-$I$14</f>
        <v>5.5470789106613978</v>
      </c>
      <c r="M50" s="21">
        <f t="shared" si="1"/>
        <v>-2.1020634656317156</v>
      </c>
      <c r="N50" s="21">
        <f t="shared" si="2"/>
        <v>4.2932300050025631</v>
      </c>
      <c r="Q50" s="20" t="s">
        <v>125</v>
      </c>
      <c r="R50" s="16"/>
      <c r="S50" s="16"/>
      <c r="T50" s="16"/>
    </row>
    <row r="51" spans="2:20" ht="15" customHeight="1" x14ac:dyDescent="0.2">
      <c r="B51" s="6" t="s">
        <v>28</v>
      </c>
      <c r="C51" s="7" t="s">
        <v>8</v>
      </c>
      <c r="D51" s="8" t="s">
        <v>9</v>
      </c>
      <c r="E51" s="8" t="s">
        <v>10</v>
      </c>
      <c r="F51" s="8" t="s">
        <v>27</v>
      </c>
      <c r="I51" s="24">
        <v>21.4821611386594</v>
      </c>
      <c r="J51" s="26">
        <f>I51-$I$14</f>
        <v>5.0547023998837979</v>
      </c>
      <c r="M51" s="21">
        <f t="shared" si="1"/>
        <v>-2.5944399764093156</v>
      </c>
      <c r="N51" s="21">
        <f t="shared" si="2"/>
        <v>6.0395454638175305</v>
      </c>
      <c r="Q51" s="16"/>
      <c r="R51" s="16"/>
      <c r="S51" s="16"/>
      <c r="T51" s="16"/>
    </row>
    <row r="52" spans="2:20" ht="15" customHeight="1" x14ac:dyDescent="0.2">
      <c r="B52" s="6" t="s">
        <v>29</v>
      </c>
      <c r="C52" s="7" t="s">
        <v>8</v>
      </c>
      <c r="D52" s="8" t="s">
        <v>9</v>
      </c>
      <c r="E52" s="8" t="s">
        <v>10</v>
      </c>
      <c r="F52" s="8" t="s">
        <v>27</v>
      </c>
      <c r="I52" s="24">
        <v>21.538535409823499</v>
      </c>
      <c r="J52" s="26">
        <f>I52-$I$14</f>
        <v>5.111076671047897</v>
      </c>
      <c r="M52" s="21">
        <f t="shared" si="1"/>
        <v>-2.5380657052452165</v>
      </c>
      <c r="N52" s="21">
        <f t="shared" si="2"/>
        <v>5.8080976341376456</v>
      </c>
      <c r="Q52" s="20" t="s">
        <v>121</v>
      </c>
      <c r="R52" s="20" t="s">
        <v>122</v>
      </c>
      <c r="S52" s="20" t="s">
        <v>123</v>
      </c>
      <c r="T52" s="20" t="s">
        <v>124</v>
      </c>
    </row>
    <row r="53" spans="2:20" ht="15" customHeight="1" x14ac:dyDescent="0.2">
      <c r="B53" s="6" t="s">
        <v>30</v>
      </c>
      <c r="C53" s="7" t="s">
        <v>8</v>
      </c>
      <c r="D53" s="8" t="s">
        <v>9</v>
      </c>
      <c r="E53" s="8" t="s">
        <v>10</v>
      </c>
      <c r="F53" s="25" t="s">
        <v>73</v>
      </c>
      <c r="I53" s="24">
        <v>21.4981767416295</v>
      </c>
      <c r="J53" s="26">
        <f>I53-$I$17</f>
        <v>5.3541995896269334</v>
      </c>
      <c r="M53" s="21">
        <f t="shared" si="1"/>
        <v>-2.29494278666618</v>
      </c>
      <c r="N53" s="21">
        <f t="shared" si="2"/>
        <v>4.9073452932830284</v>
      </c>
      <c r="Q53" s="23">
        <f>N110</f>
        <v>1.1896115963436285</v>
      </c>
      <c r="R53" s="23">
        <f>N119</f>
        <v>3.0757522276175249</v>
      </c>
      <c r="S53" s="23">
        <f>N128</f>
        <v>2.9742501235368004</v>
      </c>
      <c r="T53" s="23">
        <f>N137</f>
        <v>3.5486702453329872</v>
      </c>
    </row>
    <row r="54" spans="2:20" ht="15" customHeight="1" x14ac:dyDescent="0.2">
      <c r="B54" s="6" t="s">
        <v>31</v>
      </c>
      <c r="C54" s="7" t="s">
        <v>8</v>
      </c>
      <c r="D54" s="8" t="s">
        <v>9</v>
      </c>
      <c r="E54" s="8" t="s">
        <v>10</v>
      </c>
      <c r="F54" s="25" t="s">
        <v>73</v>
      </c>
      <c r="I54" s="24">
        <v>21.309954437211001</v>
      </c>
      <c r="J54" s="26">
        <f t="shared" ref="J54:J55" si="13">I54-$I$17</f>
        <v>5.1659772852084345</v>
      </c>
      <c r="M54" s="21">
        <f t="shared" si="1"/>
        <v>-2.483165091084679</v>
      </c>
      <c r="N54" s="21">
        <f t="shared" si="2"/>
        <v>5.5912276685099283</v>
      </c>
      <c r="Q54" s="23">
        <f t="shared" ref="Q54:Q61" si="14">N111</f>
        <v>1.0804010417500913</v>
      </c>
      <c r="R54" s="23">
        <f t="shared" ref="R54:R61" si="15">N120</f>
        <v>3.0592171834369672</v>
      </c>
      <c r="S54" s="23">
        <f t="shared" ref="S54:S61" si="16">N129</f>
        <v>2.9367885328964891</v>
      </c>
      <c r="T54" s="23">
        <f t="shared" ref="T54:T61" si="17">N138</f>
        <v>2.3462604507293459</v>
      </c>
    </row>
    <row r="55" spans="2:20" ht="15" customHeight="1" x14ac:dyDescent="0.2">
      <c r="B55" s="6" t="s">
        <v>32</v>
      </c>
      <c r="C55" s="7" t="s">
        <v>8</v>
      </c>
      <c r="D55" s="8" t="s">
        <v>9</v>
      </c>
      <c r="E55" s="8" t="s">
        <v>10</v>
      </c>
      <c r="F55" s="25" t="s">
        <v>73</v>
      </c>
      <c r="I55" s="24">
        <v>21.631559573515101</v>
      </c>
      <c r="J55" s="26">
        <f t="shared" si="13"/>
        <v>5.4875824215125348</v>
      </c>
      <c r="M55" s="21">
        <f t="shared" si="1"/>
        <v>-2.1615599547805786</v>
      </c>
      <c r="N55" s="21">
        <f t="shared" si="2"/>
        <v>4.473983558972785</v>
      </c>
      <c r="Q55" s="23">
        <f t="shared" si="14"/>
        <v>1.2520267866002293</v>
      </c>
      <c r="R55" s="23">
        <f t="shared" si="15"/>
        <v>3.1472566419599222</v>
      </c>
      <c r="S55" s="23">
        <f t="shared" si="16"/>
        <v>3.1090890716777899</v>
      </c>
      <c r="T55" s="23">
        <f t="shared" si="17"/>
        <v>1.682347378774449</v>
      </c>
    </row>
    <row r="56" spans="2:20" ht="15" customHeight="1" x14ac:dyDescent="0.2">
      <c r="B56" s="6" t="s">
        <v>33</v>
      </c>
      <c r="C56" s="7" t="s">
        <v>8</v>
      </c>
      <c r="D56" s="8" t="s">
        <v>9</v>
      </c>
      <c r="E56" s="8" t="s">
        <v>10</v>
      </c>
      <c r="F56" s="8" t="s">
        <v>34</v>
      </c>
      <c r="I56" s="24">
        <v>21.7294701041398</v>
      </c>
      <c r="J56" s="26">
        <f>I56-$I$20</f>
        <v>5.2868498691660015</v>
      </c>
      <c r="M56" s="21">
        <f t="shared" si="1"/>
        <v>-2.3622925071271119</v>
      </c>
      <c r="N56" s="21">
        <f t="shared" si="2"/>
        <v>5.1418677604095562</v>
      </c>
      <c r="Q56" s="23">
        <f t="shared" si="14"/>
        <v>0.87810898236055479</v>
      </c>
      <c r="R56" s="23">
        <f t="shared" si="15"/>
        <v>3.8709838064426059</v>
      </c>
      <c r="S56" s="23">
        <f t="shared" si="16"/>
        <v>3.8325847280291523</v>
      </c>
      <c r="T56" s="23">
        <f t="shared" si="17"/>
        <v>2.1837744996027704</v>
      </c>
    </row>
    <row r="57" spans="2:20" ht="15" customHeight="1" x14ac:dyDescent="0.2">
      <c r="B57" s="6" t="s">
        <v>35</v>
      </c>
      <c r="C57" s="7" t="s">
        <v>8</v>
      </c>
      <c r="D57" s="8" t="s">
        <v>9</v>
      </c>
      <c r="E57" s="8" t="s">
        <v>10</v>
      </c>
      <c r="F57" s="8" t="s">
        <v>34</v>
      </c>
      <c r="I57" s="24">
        <v>21.871605900791401</v>
      </c>
      <c r="J57" s="26">
        <f t="shared" ref="J57:J58" si="18">I57-$I$20</f>
        <v>5.4289856658176028</v>
      </c>
      <c r="M57" s="21">
        <f t="shared" si="1"/>
        <v>-2.2201567104755107</v>
      </c>
      <c r="N57" s="21">
        <f t="shared" si="2"/>
        <v>4.6594404427623859</v>
      </c>
      <c r="Q57" s="23">
        <f t="shared" si="14"/>
        <v>0.47512494017928575</v>
      </c>
      <c r="R57" s="23">
        <f t="shared" si="15"/>
        <v>3.1977670890549481</v>
      </c>
      <c r="S57" s="23">
        <f t="shared" si="16"/>
        <v>3.1908787924640478</v>
      </c>
      <c r="T57" s="23">
        <f t="shared" si="17"/>
        <v>2.2298923377849591</v>
      </c>
    </row>
    <row r="58" spans="2:20" ht="15" customHeight="1" x14ac:dyDescent="0.2">
      <c r="B58" s="6" t="s">
        <v>36</v>
      </c>
      <c r="C58" s="7" t="s">
        <v>8</v>
      </c>
      <c r="D58" s="8" t="s">
        <v>9</v>
      </c>
      <c r="E58" s="8" t="s">
        <v>10</v>
      </c>
      <c r="F58" s="8" t="s">
        <v>34</v>
      </c>
      <c r="I58" s="24">
        <v>22.0211144911692</v>
      </c>
      <c r="J58" s="26">
        <f t="shared" si="18"/>
        <v>5.5784942561954018</v>
      </c>
      <c r="M58" s="21">
        <f t="shared" si="1"/>
        <v>-2.0706481200977116</v>
      </c>
      <c r="N58" s="21">
        <f t="shared" si="2"/>
        <v>4.200753468147207</v>
      </c>
      <c r="Q58" s="23">
        <f t="shared" si="14"/>
        <v>0.63644798535011782</v>
      </c>
      <c r="R58" s="23">
        <f t="shared" si="15"/>
        <v>3.1546032168238725</v>
      </c>
      <c r="S58" s="23">
        <f t="shared" si="16"/>
        <v>3.1514424052187548</v>
      </c>
      <c r="T58" s="23">
        <f t="shared" si="17"/>
        <v>2.9759949405509309</v>
      </c>
    </row>
    <row r="59" spans="2:20" ht="15" customHeight="1" x14ac:dyDescent="0.2">
      <c r="B59" s="6" t="s">
        <v>37</v>
      </c>
      <c r="C59" s="7" t="s">
        <v>8</v>
      </c>
      <c r="D59" s="8" t="s">
        <v>9</v>
      </c>
      <c r="E59" s="8" t="s">
        <v>10</v>
      </c>
      <c r="F59" s="8" t="s">
        <v>38</v>
      </c>
      <c r="I59" s="24">
        <v>21.493350442926499</v>
      </c>
      <c r="J59" s="26">
        <f>I59-$I$23</f>
        <v>5.1790941983603993</v>
      </c>
      <c r="M59" s="21">
        <f t="shared" si="1"/>
        <v>-2.4700481779327141</v>
      </c>
      <c r="N59" s="21">
        <f t="shared" si="2"/>
        <v>5.5406228951217003</v>
      </c>
      <c r="Q59" s="23">
        <f t="shared" si="14"/>
        <v>1.1101667748372981</v>
      </c>
      <c r="R59" s="23">
        <f t="shared" si="15"/>
        <v>2.7253453402683316</v>
      </c>
      <c r="S59" s="23">
        <f t="shared" si="16"/>
        <v>4.4735696903147204</v>
      </c>
      <c r="T59" s="23">
        <f t="shared" si="17"/>
        <v>1.8809927345945974</v>
      </c>
    </row>
    <row r="60" spans="2:20" ht="15" customHeight="1" x14ac:dyDescent="0.2">
      <c r="B60" s="6" t="s">
        <v>39</v>
      </c>
      <c r="C60" s="7" t="s">
        <v>8</v>
      </c>
      <c r="D60" s="8" t="s">
        <v>9</v>
      </c>
      <c r="E60" s="8" t="s">
        <v>10</v>
      </c>
      <c r="F60" s="8" t="s">
        <v>38</v>
      </c>
      <c r="I60" s="24">
        <v>21.607126208155201</v>
      </c>
      <c r="J60" s="26">
        <f t="shared" ref="J60:J61" si="19">I60-$I$23</f>
        <v>5.2928699635891014</v>
      </c>
      <c r="M60" s="21">
        <f t="shared" si="1"/>
        <v>-2.356272412704012</v>
      </c>
      <c r="N60" s="21">
        <f t="shared" si="2"/>
        <v>5.1204564194236255</v>
      </c>
      <c r="Q60" s="23">
        <f t="shared" si="14"/>
        <v>1.3025643398577993</v>
      </c>
      <c r="R60" s="23">
        <f t="shared" si="15"/>
        <v>2.9258877190601615</v>
      </c>
      <c r="S60" s="23">
        <f t="shared" si="16"/>
        <v>3.673267975557331</v>
      </c>
      <c r="T60" s="23">
        <f t="shared" si="17"/>
        <v>2.3206930203568192</v>
      </c>
    </row>
    <row r="61" spans="2:20" ht="15" customHeight="1" x14ac:dyDescent="0.2">
      <c r="B61" s="6" t="s">
        <v>40</v>
      </c>
      <c r="C61" s="7" t="s">
        <v>8</v>
      </c>
      <c r="D61" s="8" t="s">
        <v>9</v>
      </c>
      <c r="E61" s="8" t="s">
        <v>10</v>
      </c>
      <c r="F61" s="8" t="s">
        <v>38</v>
      </c>
      <c r="I61" s="24">
        <v>22.173435936350199</v>
      </c>
      <c r="J61" s="26">
        <f t="shared" si="19"/>
        <v>5.8591796917840995</v>
      </c>
      <c r="M61" s="21">
        <f t="shared" si="1"/>
        <v>-1.789962684509014</v>
      </c>
      <c r="N61" s="21">
        <f t="shared" si="2"/>
        <v>3.4580594809258005</v>
      </c>
      <c r="Q61" s="23">
        <f t="shared" si="14"/>
        <v>1.618413984708778</v>
      </c>
      <c r="R61" s="23">
        <f t="shared" si="15"/>
        <v>2.7918927699718439</v>
      </c>
      <c r="S61" s="23">
        <f t="shared" si="16"/>
        <v>4.1002448343575013</v>
      </c>
      <c r="T61" s="23">
        <f t="shared" si="17"/>
        <v>3.4049624828624632</v>
      </c>
    </row>
    <row r="62" spans="2:20" ht="15" customHeight="1" x14ac:dyDescent="0.2">
      <c r="B62" s="6" t="s">
        <v>41</v>
      </c>
      <c r="C62" s="7" t="s">
        <v>8</v>
      </c>
      <c r="D62" s="8" t="s">
        <v>9</v>
      </c>
      <c r="E62" s="8" t="s">
        <v>10</v>
      </c>
      <c r="F62" s="8" t="s">
        <v>42</v>
      </c>
      <c r="I62" s="24">
        <v>21.4018435140359</v>
      </c>
      <c r="J62" s="26">
        <f>I62-$I$26</f>
        <v>5.0257061299863004</v>
      </c>
      <c r="M62" s="21">
        <f t="shared" si="1"/>
        <v>-2.623436246306813</v>
      </c>
      <c r="N62" s="21">
        <f t="shared" si="2"/>
        <v>6.1621604441276654</v>
      </c>
    </row>
    <row r="63" spans="2:20" ht="15" customHeight="1" x14ac:dyDescent="0.2">
      <c r="D63" s="8" t="s">
        <v>9</v>
      </c>
      <c r="E63" s="8" t="s">
        <v>10</v>
      </c>
      <c r="F63" s="8" t="s">
        <v>42</v>
      </c>
      <c r="I63" s="24">
        <v>21.4018435140359</v>
      </c>
      <c r="J63" s="26">
        <f t="shared" ref="J63:J64" si="20">I63-$I$26</f>
        <v>5.0257061299863004</v>
      </c>
      <c r="M63" s="21">
        <f t="shared" si="1"/>
        <v>-2.623436246306813</v>
      </c>
      <c r="N63" s="21">
        <f t="shared" ref="N63" si="21">2^(-M63)</f>
        <v>6.1621604441276654</v>
      </c>
    </row>
    <row r="64" spans="2:20" ht="15" customHeight="1" x14ac:dyDescent="0.2">
      <c r="B64" s="6" t="s">
        <v>43</v>
      </c>
      <c r="C64" s="7" t="s">
        <v>8</v>
      </c>
      <c r="D64" s="8" t="s">
        <v>9</v>
      </c>
      <c r="E64" s="8" t="s">
        <v>10</v>
      </c>
      <c r="F64" s="8" t="s">
        <v>42</v>
      </c>
      <c r="I64" s="24">
        <v>21.315948249933001</v>
      </c>
      <c r="J64" s="26">
        <f t="shared" si="20"/>
        <v>4.9398108658834019</v>
      </c>
      <c r="M64" s="21">
        <f t="shared" si="1"/>
        <v>-2.7093315104097115</v>
      </c>
      <c r="N64" s="21">
        <f t="shared" si="2"/>
        <v>6.5401852950402519</v>
      </c>
    </row>
    <row r="65" spans="2:14" ht="15" customHeight="1" x14ac:dyDescent="0.2">
      <c r="B65" s="6" t="s">
        <v>44</v>
      </c>
      <c r="C65" s="7" t="s">
        <v>8</v>
      </c>
      <c r="D65" s="8" t="s">
        <v>9</v>
      </c>
      <c r="E65" s="8" t="s">
        <v>10</v>
      </c>
      <c r="F65" s="8" t="s">
        <v>45</v>
      </c>
      <c r="I65" s="24">
        <v>21.323697601465199</v>
      </c>
      <c r="J65" s="26">
        <f>I65-$I$29</f>
        <v>5.2691040894327976</v>
      </c>
      <c r="M65" s="21">
        <f t="shared" si="1"/>
        <v>-2.3800382868603158</v>
      </c>
      <c r="N65" s="21">
        <f t="shared" si="2"/>
        <v>5.2055055658759901</v>
      </c>
    </row>
    <row r="66" spans="2:14" ht="15" customHeight="1" x14ac:dyDescent="0.2">
      <c r="B66" s="6" t="s">
        <v>46</v>
      </c>
      <c r="C66" s="7" t="s">
        <v>8</v>
      </c>
      <c r="D66" s="8" t="s">
        <v>9</v>
      </c>
      <c r="E66" s="8" t="s">
        <v>10</v>
      </c>
      <c r="F66" s="8" t="s">
        <v>45</v>
      </c>
      <c r="I66" s="24">
        <v>21.468008136302299</v>
      </c>
      <c r="J66" s="26">
        <f t="shared" ref="J66:J67" si="22">I66-$I$29</f>
        <v>5.4134146242698975</v>
      </c>
      <c r="M66" s="21">
        <f t="shared" si="1"/>
        <v>-2.2357277520232159</v>
      </c>
      <c r="N66" s="21">
        <f t="shared" si="2"/>
        <v>4.7100022597934981</v>
      </c>
    </row>
    <row r="67" spans="2:14" ht="15" customHeight="1" x14ac:dyDescent="0.2">
      <c r="B67" s="6" t="s">
        <v>47</v>
      </c>
      <c r="C67" s="7" t="s">
        <v>8</v>
      </c>
      <c r="D67" s="8" t="s">
        <v>9</v>
      </c>
      <c r="E67" s="8" t="s">
        <v>10</v>
      </c>
      <c r="F67" s="8" t="s">
        <v>45</v>
      </c>
      <c r="I67" s="24">
        <v>21.3895236967839</v>
      </c>
      <c r="J67" s="26">
        <f t="shared" si="22"/>
        <v>5.3349301847514994</v>
      </c>
      <c r="M67" s="21">
        <f t="shared" si="1"/>
        <v>-2.3142121915416141</v>
      </c>
      <c r="N67" s="21">
        <f t="shared" si="2"/>
        <v>4.9733300990614149</v>
      </c>
    </row>
    <row r="68" spans="2:14" ht="15" customHeight="1" x14ac:dyDescent="0.2">
      <c r="B68" s="6" t="s">
        <v>48</v>
      </c>
      <c r="C68" s="7" t="s">
        <v>8</v>
      </c>
      <c r="D68" s="8" t="s">
        <v>9</v>
      </c>
      <c r="E68" s="8" t="s">
        <v>10</v>
      </c>
      <c r="F68" s="8" t="s">
        <v>49</v>
      </c>
      <c r="I68" s="24">
        <v>21.646508275832801</v>
      </c>
      <c r="J68" s="26">
        <f>I68-$I$32</f>
        <v>5.4308194490316346</v>
      </c>
      <c r="M68" s="21">
        <f t="shared" si="1"/>
        <v>-2.2183229272614788</v>
      </c>
      <c r="N68" s="21">
        <f t="shared" si="2"/>
        <v>4.6535216758633897</v>
      </c>
    </row>
    <row r="69" spans="2:14" ht="15" customHeight="1" x14ac:dyDescent="0.2">
      <c r="B69" s="6" t="s">
        <v>50</v>
      </c>
      <c r="C69" s="7" t="s">
        <v>8</v>
      </c>
      <c r="D69" s="8" t="s">
        <v>9</v>
      </c>
      <c r="E69" s="8" t="s">
        <v>10</v>
      </c>
      <c r="F69" s="8" t="s">
        <v>49</v>
      </c>
      <c r="I69" s="24">
        <v>21.522553010755299</v>
      </c>
      <c r="J69" s="26">
        <f t="shared" ref="J69:J70" si="23">I69-$I$32</f>
        <v>5.3068641839541328</v>
      </c>
      <c r="M69" s="21">
        <f t="shared" si="1"/>
        <v>-2.3422781923389806</v>
      </c>
      <c r="N69" s="21">
        <f t="shared" si="2"/>
        <v>5.0710278312148791</v>
      </c>
    </row>
    <row r="70" spans="2:14" ht="15" customHeight="1" x14ac:dyDescent="0.2">
      <c r="B70" s="6" t="s">
        <v>51</v>
      </c>
      <c r="C70" s="7" t="s">
        <v>8</v>
      </c>
      <c r="D70" s="8" t="s">
        <v>9</v>
      </c>
      <c r="E70" s="8" t="s">
        <v>10</v>
      </c>
      <c r="F70" s="8" t="s">
        <v>49</v>
      </c>
      <c r="I70" s="24">
        <v>21.634325731923301</v>
      </c>
      <c r="J70" s="26">
        <f t="shared" si="23"/>
        <v>5.4186369051221348</v>
      </c>
      <c r="M70" s="21">
        <f t="shared" si="1"/>
        <v>-2.2305054711709786</v>
      </c>
      <c r="N70" s="21">
        <f t="shared" si="2"/>
        <v>4.6929837704768422</v>
      </c>
    </row>
    <row r="71" spans="2:14" ht="15" customHeight="1" x14ac:dyDescent="0.2">
      <c r="B71" s="6" t="s">
        <v>52</v>
      </c>
      <c r="C71" s="7" t="s">
        <v>8</v>
      </c>
      <c r="D71" s="8" t="s">
        <v>9</v>
      </c>
      <c r="E71" s="8" t="s">
        <v>10</v>
      </c>
      <c r="F71" s="8" t="s">
        <v>53</v>
      </c>
      <c r="I71" s="24">
        <v>21.9609303044348</v>
      </c>
      <c r="J71" s="26">
        <f>I71-$I$35</f>
        <v>5.5189505822880669</v>
      </c>
      <c r="M71" s="21">
        <f t="shared" si="1"/>
        <v>-2.1301917940050465</v>
      </c>
      <c r="N71" s="21">
        <f t="shared" si="2"/>
        <v>4.3777567517943963</v>
      </c>
    </row>
    <row r="72" spans="2:14" ht="15" customHeight="1" x14ac:dyDescent="0.2">
      <c r="B72" s="6" t="s">
        <v>54</v>
      </c>
      <c r="C72" s="7" t="s">
        <v>8</v>
      </c>
      <c r="D72" s="8" t="s">
        <v>9</v>
      </c>
      <c r="E72" s="8" t="s">
        <v>10</v>
      </c>
      <c r="F72" s="8" t="s">
        <v>53</v>
      </c>
      <c r="I72" s="24">
        <v>22.038252610397599</v>
      </c>
      <c r="J72" s="26">
        <f t="shared" ref="J72:J73" si="24">I72-$I$35</f>
        <v>5.5962728882508657</v>
      </c>
      <c r="M72" s="21">
        <f t="shared" si="1"/>
        <v>-2.0528694880422478</v>
      </c>
      <c r="N72" s="21">
        <f t="shared" si="2"/>
        <v>4.1493043666317915</v>
      </c>
    </row>
    <row r="73" spans="2:14" ht="15" customHeight="1" x14ac:dyDescent="0.2">
      <c r="B73" s="6" t="s">
        <v>55</v>
      </c>
      <c r="C73" s="7" t="s">
        <v>8</v>
      </c>
      <c r="D73" s="8" t="s">
        <v>9</v>
      </c>
      <c r="E73" s="8" t="s">
        <v>10</v>
      </c>
      <c r="F73" s="8" t="s">
        <v>53</v>
      </c>
      <c r="I73" s="24">
        <v>22.047528477107399</v>
      </c>
      <c r="J73" s="26">
        <f t="shared" si="24"/>
        <v>5.6055487549606653</v>
      </c>
      <c r="M73" s="21">
        <f t="shared" si="1"/>
        <v>-2.0435936213324482</v>
      </c>
      <c r="N73" s="21">
        <f t="shared" si="2"/>
        <v>4.1227118252026154</v>
      </c>
    </row>
    <row r="74" spans="2:14" ht="15" customHeight="1" x14ac:dyDescent="0.2">
      <c r="B74" s="6" t="s">
        <v>56</v>
      </c>
      <c r="C74" s="7" t="s">
        <v>8</v>
      </c>
      <c r="D74" s="8" t="s">
        <v>57</v>
      </c>
      <c r="E74" s="8" t="s">
        <v>10</v>
      </c>
      <c r="F74" s="8" t="s">
        <v>11</v>
      </c>
      <c r="G74" s="1"/>
      <c r="I74" s="24">
        <v>27.3636679964597</v>
      </c>
      <c r="J74" s="26">
        <f>I74-$I$2</f>
        <v>10.981668602039136</v>
      </c>
      <c r="K74" s="22">
        <f>AVERAGE(J74:J82)</f>
        <v>10.320849051383034</v>
      </c>
      <c r="M74" s="21">
        <f>J74-$K$74</f>
        <v>0.66081955065610209</v>
      </c>
      <c r="N74" s="21">
        <f>2^(-M74)</f>
        <v>0.63251888039685467</v>
      </c>
    </row>
    <row r="75" spans="2:14" ht="15" customHeight="1" x14ac:dyDescent="0.2">
      <c r="B75" s="6" t="s">
        <v>58</v>
      </c>
      <c r="C75" s="7" t="s">
        <v>8</v>
      </c>
      <c r="D75" s="8" t="s">
        <v>57</v>
      </c>
      <c r="E75" s="8" t="s">
        <v>10</v>
      </c>
      <c r="F75" s="8" t="s">
        <v>11</v>
      </c>
      <c r="G75" s="1"/>
      <c r="I75" s="24">
        <v>27.251072428037102</v>
      </c>
      <c r="J75" s="26">
        <f t="shared" ref="J75:J76" si="25">I75-$I$2</f>
        <v>10.869073033616537</v>
      </c>
      <c r="M75" s="21">
        <f t="shared" ref="M75:M109" si="26">J75-$K$74</f>
        <v>0.54822398223350355</v>
      </c>
      <c r="N75" s="21">
        <f t="shared" si="2"/>
        <v>0.68386147240081208</v>
      </c>
    </row>
    <row r="76" spans="2:14" ht="15" customHeight="1" x14ac:dyDescent="0.2">
      <c r="B76" s="6" t="s">
        <v>59</v>
      </c>
      <c r="C76" s="7" t="s">
        <v>8</v>
      </c>
      <c r="D76" s="8" t="s">
        <v>57</v>
      </c>
      <c r="E76" s="8" t="s">
        <v>10</v>
      </c>
      <c r="F76" s="8" t="s">
        <v>11</v>
      </c>
      <c r="G76" s="1"/>
      <c r="I76" s="24">
        <v>27.354895060042001</v>
      </c>
      <c r="J76" s="26">
        <f t="shared" si="25"/>
        <v>10.972895665621436</v>
      </c>
      <c r="M76" s="21">
        <f t="shared" si="26"/>
        <v>0.65204661423840271</v>
      </c>
      <c r="N76" s="21">
        <f t="shared" si="2"/>
        <v>0.63637690563200977</v>
      </c>
    </row>
    <row r="77" spans="2:14" ht="15" customHeight="1" x14ac:dyDescent="0.2">
      <c r="B77" s="6" t="s">
        <v>60</v>
      </c>
      <c r="C77" s="7" t="s">
        <v>8</v>
      </c>
      <c r="D77" s="8" t="s">
        <v>57</v>
      </c>
      <c r="E77" s="8" t="s">
        <v>10</v>
      </c>
      <c r="F77" s="8" t="s">
        <v>15</v>
      </c>
      <c r="G77" s="1"/>
      <c r="I77" s="24">
        <v>26.070794789405699</v>
      </c>
      <c r="J77" s="26">
        <f>I77-$I$5</f>
        <v>9.6288133616906357</v>
      </c>
      <c r="M77" s="21">
        <f t="shared" si="26"/>
        <v>-0.69203568969239804</v>
      </c>
      <c r="N77" s="21">
        <f t="shared" si="2"/>
        <v>1.6155615208244976</v>
      </c>
    </row>
    <row r="78" spans="2:14" ht="15" customHeight="1" x14ac:dyDescent="0.2">
      <c r="B78" s="6" t="s">
        <v>61</v>
      </c>
      <c r="C78" s="7" t="s">
        <v>8</v>
      </c>
      <c r="D78" s="8" t="s">
        <v>57</v>
      </c>
      <c r="E78" s="8" t="s">
        <v>10</v>
      </c>
      <c r="F78" s="8" t="s">
        <v>15</v>
      </c>
      <c r="G78" s="1"/>
      <c r="I78" s="24">
        <v>26.1074196502367</v>
      </c>
      <c r="J78" s="26">
        <f t="shared" ref="J78:J79" si="27">I78-$I$5</f>
        <v>9.6654382225216366</v>
      </c>
      <c r="M78" s="21">
        <f t="shared" si="26"/>
        <v>-0.65541082886139712</v>
      </c>
      <c r="N78" s="21">
        <f t="shared" si="2"/>
        <v>1.575064412290506</v>
      </c>
    </row>
    <row r="79" spans="2:14" ht="15" customHeight="1" x14ac:dyDescent="0.2">
      <c r="B79" s="6" t="s">
        <v>62</v>
      </c>
      <c r="C79" s="7" t="s">
        <v>8</v>
      </c>
      <c r="D79" s="8" t="s">
        <v>57</v>
      </c>
      <c r="E79" s="8" t="s">
        <v>10</v>
      </c>
      <c r="F79" s="8" t="s">
        <v>15</v>
      </c>
      <c r="G79" s="1"/>
      <c r="I79" s="24">
        <v>26.0716157067083</v>
      </c>
      <c r="J79" s="26">
        <f t="shared" si="27"/>
        <v>9.6296342789932368</v>
      </c>
      <c r="M79" s="21">
        <f t="shared" si="26"/>
        <v>-0.69121477238979701</v>
      </c>
      <c r="N79" s="21">
        <f t="shared" si="2"/>
        <v>1.6146425011336227</v>
      </c>
    </row>
    <row r="80" spans="2:14" ht="15" customHeight="1" x14ac:dyDescent="0.2">
      <c r="B80" s="6" t="s">
        <v>63</v>
      </c>
      <c r="C80" s="7" t="s">
        <v>8</v>
      </c>
      <c r="D80" s="8" t="s">
        <v>57</v>
      </c>
      <c r="E80" s="8" t="s">
        <v>10</v>
      </c>
      <c r="F80" s="8" t="s">
        <v>19</v>
      </c>
      <c r="G80" s="1"/>
      <c r="I80" s="24">
        <v>27.207567201304201</v>
      </c>
      <c r="J80" s="26">
        <f>I80-$I$8</f>
        <v>10.261230658322699</v>
      </c>
      <c r="M80" s="21">
        <f t="shared" si="26"/>
        <v>-5.9618393060334895E-2</v>
      </c>
      <c r="N80" s="21">
        <f t="shared" si="2"/>
        <v>1.0421900549230569</v>
      </c>
    </row>
    <row r="81" spans="2:14" ht="15" customHeight="1" x14ac:dyDescent="0.2">
      <c r="B81" s="6" t="s">
        <v>64</v>
      </c>
      <c r="C81" s="7" t="s">
        <v>8</v>
      </c>
      <c r="D81" s="8" t="s">
        <v>57</v>
      </c>
      <c r="E81" s="8" t="s">
        <v>10</v>
      </c>
      <c r="F81" s="8" t="s">
        <v>19</v>
      </c>
      <c r="G81" s="1"/>
      <c r="I81" s="24">
        <v>27.4230394251645</v>
      </c>
      <c r="J81" s="26">
        <f t="shared" ref="J81:J82" si="28">I81-$I$8</f>
        <v>10.476702882182998</v>
      </c>
      <c r="M81" s="21">
        <f t="shared" si="26"/>
        <v>0.1558538307999644</v>
      </c>
      <c r="N81" s="21">
        <f t="shared" si="2"/>
        <v>0.89760098809230604</v>
      </c>
    </row>
    <row r="82" spans="2:14" ht="15" customHeight="1" x14ac:dyDescent="0.2">
      <c r="B82" s="6" t="s">
        <v>65</v>
      </c>
      <c r="C82" s="7" t="s">
        <v>8</v>
      </c>
      <c r="D82" s="8" t="s">
        <v>57</v>
      </c>
      <c r="E82" s="8" t="s">
        <v>10</v>
      </c>
      <c r="F82" s="8" t="s">
        <v>19</v>
      </c>
      <c r="G82" s="1"/>
      <c r="I82" s="24">
        <v>27.348521300440499</v>
      </c>
      <c r="J82" s="26">
        <f t="shared" si="28"/>
        <v>10.402184757458997</v>
      </c>
      <c r="M82" s="21">
        <f t="shared" si="26"/>
        <v>8.1335706075963188E-2</v>
      </c>
      <c r="N82" s="21">
        <f t="shared" si="2"/>
        <v>0.94518215320831311</v>
      </c>
    </row>
    <row r="83" spans="2:14" ht="15" customHeight="1" x14ac:dyDescent="0.2">
      <c r="B83" s="6" t="s">
        <v>66</v>
      </c>
      <c r="C83" s="7" t="s">
        <v>8</v>
      </c>
      <c r="D83" s="8" t="s">
        <v>57</v>
      </c>
      <c r="E83" s="8" t="s">
        <v>10</v>
      </c>
      <c r="F83" s="8" t="s">
        <v>23</v>
      </c>
      <c r="G83" s="1"/>
      <c r="I83" s="24"/>
      <c r="J83" s="26"/>
      <c r="M83" s="21"/>
      <c r="N83" s="21"/>
    </row>
    <row r="84" spans="2:14" ht="15" customHeight="1" x14ac:dyDescent="0.2">
      <c r="B84" s="6" t="s">
        <v>67</v>
      </c>
      <c r="C84" s="7" t="s">
        <v>8</v>
      </c>
      <c r="D84" s="8" t="s">
        <v>57</v>
      </c>
      <c r="E84" s="8" t="s">
        <v>10</v>
      </c>
      <c r="F84" s="8" t="s">
        <v>23</v>
      </c>
      <c r="G84" s="1"/>
      <c r="I84" s="24">
        <v>23.928862842917599</v>
      </c>
      <c r="J84" s="26">
        <f>I84-$I$11</f>
        <v>7.7557927470278685</v>
      </c>
      <c r="M84" s="21">
        <f t="shared" si="26"/>
        <v>-2.5650563043551653</v>
      </c>
      <c r="N84" s="21">
        <f t="shared" si="2"/>
        <v>5.9177809869405911</v>
      </c>
    </row>
    <row r="85" spans="2:14" ht="15" customHeight="1" x14ac:dyDescent="0.2">
      <c r="B85" s="6" t="s">
        <v>68</v>
      </c>
      <c r="C85" s="7" t="s">
        <v>8</v>
      </c>
      <c r="D85" s="8" t="s">
        <v>57</v>
      </c>
      <c r="E85" s="8" t="s">
        <v>10</v>
      </c>
      <c r="F85" s="8" t="s">
        <v>23</v>
      </c>
      <c r="G85" s="1"/>
      <c r="I85" s="24">
        <v>23.1446990508982</v>
      </c>
      <c r="J85" s="26">
        <f t="shared" ref="J85" si="29">I85-$I$11</f>
        <v>6.9716289550084696</v>
      </c>
      <c r="M85" s="21">
        <f t="shared" si="26"/>
        <v>-3.3492200963745642</v>
      </c>
      <c r="N85" s="21">
        <f t="shared" si="2"/>
        <v>10.190974410738701</v>
      </c>
    </row>
    <row r="86" spans="2:14" ht="15" customHeight="1" x14ac:dyDescent="0.2">
      <c r="B86" s="6" t="s">
        <v>69</v>
      </c>
      <c r="C86" s="7" t="s">
        <v>8</v>
      </c>
      <c r="D86" s="8" t="s">
        <v>57</v>
      </c>
      <c r="E86" s="8" t="s">
        <v>10</v>
      </c>
      <c r="F86" s="8" t="s">
        <v>27</v>
      </c>
      <c r="G86" s="1"/>
      <c r="I86" s="24">
        <v>23.002789772090001</v>
      </c>
      <c r="J86" s="26">
        <f>I86-$I$14</f>
        <v>6.5753310333143986</v>
      </c>
      <c r="M86" s="21">
        <f t="shared" si="26"/>
        <v>-3.7455180180686352</v>
      </c>
      <c r="N86" s="21">
        <f t="shared" si="2"/>
        <v>13.412609258722746</v>
      </c>
    </row>
    <row r="87" spans="2:14" ht="15" customHeight="1" x14ac:dyDescent="0.2">
      <c r="B87" s="6" t="s">
        <v>70</v>
      </c>
      <c r="C87" s="7" t="s">
        <v>8</v>
      </c>
      <c r="D87" s="8" t="s">
        <v>57</v>
      </c>
      <c r="E87" s="8" t="s">
        <v>10</v>
      </c>
      <c r="F87" s="8" t="s">
        <v>27</v>
      </c>
      <c r="G87" s="1"/>
      <c r="I87" s="24">
        <v>23.503124436377401</v>
      </c>
      <c r="J87" s="26">
        <f t="shared" ref="J87:J88" si="30">I87-$I$14</f>
        <v>7.0756656976017993</v>
      </c>
      <c r="M87" s="21">
        <f t="shared" si="26"/>
        <v>-3.2451833537812345</v>
      </c>
      <c r="N87" s="21">
        <f t="shared" si="2"/>
        <v>9.4819471625897673</v>
      </c>
    </row>
    <row r="88" spans="2:14" ht="15" customHeight="1" x14ac:dyDescent="0.2">
      <c r="B88" s="6" t="s">
        <v>71</v>
      </c>
      <c r="C88" s="7" t="s">
        <v>8</v>
      </c>
      <c r="D88" s="8" t="s">
        <v>57</v>
      </c>
      <c r="E88" s="8" t="s">
        <v>10</v>
      </c>
      <c r="F88" s="8" t="s">
        <v>27</v>
      </c>
      <c r="G88" s="1"/>
      <c r="I88" s="24">
        <v>22.976323426515702</v>
      </c>
      <c r="J88" s="26">
        <f t="shared" si="30"/>
        <v>6.5488646877400996</v>
      </c>
      <c r="M88" s="21">
        <f t="shared" si="26"/>
        <v>-3.7719843636429342</v>
      </c>
      <c r="N88" s="21">
        <f t="shared" si="2"/>
        <v>13.660935368185264</v>
      </c>
    </row>
    <row r="89" spans="2:14" ht="15" customHeight="1" x14ac:dyDescent="0.2">
      <c r="B89" s="6" t="s">
        <v>72</v>
      </c>
      <c r="C89" s="7" t="s">
        <v>8</v>
      </c>
      <c r="D89" s="8" t="s">
        <v>57</v>
      </c>
      <c r="E89" s="8" t="s">
        <v>10</v>
      </c>
      <c r="F89" s="8" t="s">
        <v>73</v>
      </c>
      <c r="G89" s="1"/>
      <c r="I89" s="24">
        <v>23.127039400550402</v>
      </c>
      <c r="J89" s="26">
        <f>I89-$I$17</f>
        <v>6.9830622485478351</v>
      </c>
      <c r="M89" s="21">
        <f t="shared" si="26"/>
        <v>-3.3377868028351987</v>
      </c>
      <c r="N89" s="21">
        <f t="shared" si="2"/>
        <v>10.110530573205015</v>
      </c>
    </row>
    <row r="90" spans="2:14" ht="15" customHeight="1" x14ac:dyDescent="0.2">
      <c r="B90" s="6" t="s">
        <v>74</v>
      </c>
      <c r="C90" s="7" t="s">
        <v>8</v>
      </c>
      <c r="D90" s="8" t="s">
        <v>57</v>
      </c>
      <c r="E90" s="8" t="s">
        <v>10</v>
      </c>
      <c r="F90" s="8" t="s">
        <v>73</v>
      </c>
      <c r="G90" s="1"/>
      <c r="I90" s="24">
        <v>23.795855851393998</v>
      </c>
      <c r="J90" s="26">
        <f t="shared" ref="J90:J91" si="31">I90-$I$17</f>
        <v>7.6518786993914318</v>
      </c>
      <c r="M90" s="21">
        <f t="shared" si="26"/>
        <v>-2.6689703519916019</v>
      </c>
      <c r="N90" s="21">
        <f t="shared" si="2"/>
        <v>6.3597513106029151</v>
      </c>
    </row>
    <row r="91" spans="2:14" ht="15" customHeight="1" x14ac:dyDescent="0.2">
      <c r="B91" s="6" t="s">
        <v>75</v>
      </c>
      <c r="C91" s="7" t="s">
        <v>8</v>
      </c>
      <c r="D91" s="8" t="s">
        <v>57</v>
      </c>
      <c r="E91" s="8" t="s">
        <v>10</v>
      </c>
      <c r="F91" s="8" t="s">
        <v>73</v>
      </c>
      <c r="G91" s="1"/>
      <c r="I91" s="24">
        <v>23.018234597225799</v>
      </c>
      <c r="J91" s="26">
        <f t="shared" si="31"/>
        <v>6.8742574452232326</v>
      </c>
      <c r="M91" s="21">
        <f t="shared" si="26"/>
        <v>-3.4465916061598012</v>
      </c>
      <c r="N91" s="21">
        <f t="shared" si="2"/>
        <v>10.902534164306932</v>
      </c>
    </row>
    <row r="92" spans="2:14" ht="15" customHeight="1" x14ac:dyDescent="0.2">
      <c r="B92" s="6" t="s">
        <v>76</v>
      </c>
      <c r="C92" s="7" t="s">
        <v>8</v>
      </c>
      <c r="D92" s="8" t="s">
        <v>57</v>
      </c>
      <c r="E92" s="8" t="s">
        <v>10</v>
      </c>
      <c r="F92" s="8" t="s">
        <v>34</v>
      </c>
      <c r="G92" s="1"/>
      <c r="I92" s="24">
        <v>24.5347830595394</v>
      </c>
      <c r="J92" s="26">
        <f>I92-$I$20</f>
        <v>8.0921628245656017</v>
      </c>
      <c r="M92" s="21">
        <f t="shared" si="26"/>
        <v>-2.2286862268174321</v>
      </c>
      <c r="N92" s="21">
        <f t="shared" si="2"/>
        <v>4.6870696283896507</v>
      </c>
    </row>
    <row r="93" spans="2:14" ht="15" customHeight="1" x14ac:dyDescent="0.2">
      <c r="B93" s="6" t="s">
        <v>77</v>
      </c>
      <c r="C93" s="7" t="s">
        <v>8</v>
      </c>
      <c r="D93" s="8" t="s">
        <v>57</v>
      </c>
      <c r="E93" s="8" t="s">
        <v>10</v>
      </c>
      <c r="F93" s="8" t="s">
        <v>34</v>
      </c>
      <c r="G93" s="1"/>
      <c r="I93" s="24">
        <v>24.132339394872002</v>
      </c>
      <c r="J93" s="26">
        <f>I93-$I$20</f>
        <v>7.6897191598982033</v>
      </c>
      <c r="M93" s="21">
        <f t="shared" si="26"/>
        <v>-2.6311298914848305</v>
      </c>
      <c r="N93" s="21">
        <f t="shared" si="2"/>
        <v>6.1951099677308816</v>
      </c>
    </row>
    <row r="94" spans="2:14" ht="15" customHeight="1" x14ac:dyDescent="0.2">
      <c r="B94" s="6" t="s">
        <v>78</v>
      </c>
      <c r="C94" s="7" t="s">
        <v>8</v>
      </c>
      <c r="D94" s="8" t="s">
        <v>57</v>
      </c>
      <c r="E94" s="8" t="s">
        <v>10</v>
      </c>
      <c r="F94" s="8" t="s">
        <v>34</v>
      </c>
      <c r="G94" s="1"/>
      <c r="I94" s="24">
        <v>23.651802901458101</v>
      </c>
      <c r="J94" s="26">
        <f t="shared" ref="J94" si="32">I94-$I$20</f>
        <v>7.2091826664843026</v>
      </c>
      <c r="M94" s="21">
        <f t="shared" si="26"/>
        <v>-3.1116663848987312</v>
      </c>
      <c r="N94" s="21">
        <f t="shared" si="2"/>
        <v>8.6438041541691</v>
      </c>
    </row>
    <row r="95" spans="2:14" ht="15" customHeight="1" x14ac:dyDescent="0.2">
      <c r="B95" s="6" t="s">
        <v>79</v>
      </c>
      <c r="C95" s="7" t="s">
        <v>8</v>
      </c>
      <c r="D95" s="8" t="s">
        <v>57</v>
      </c>
      <c r="E95" s="8" t="s">
        <v>10</v>
      </c>
      <c r="F95" s="8" t="s">
        <v>38</v>
      </c>
      <c r="G95" s="1"/>
      <c r="I95" s="24">
        <v>23.307819711050499</v>
      </c>
      <c r="J95" s="26">
        <f>I95-$I$23</f>
        <v>6.9935634664843995</v>
      </c>
      <c r="M95" s="21">
        <f t="shared" si="26"/>
        <v>-3.3272855848986342</v>
      </c>
      <c r="N95" s="21">
        <f t="shared" si="2"/>
        <v>10.037204327884071</v>
      </c>
    </row>
    <row r="96" spans="2:14" ht="15" customHeight="1" x14ac:dyDescent="0.2">
      <c r="B96" s="6" t="s">
        <v>80</v>
      </c>
      <c r="C96" s="7" t="s">
        <v>8</v>
      </c>
      <c r="D96" s="8" t="s">
        <v>57</v>
      </c>
      <c r="E96" s="8" t="s">
        <v>10</v>
      </c>
      <c r="F96" s="8" t="s">
        <v>38</v>
      </c>
      <c r="G96" s="1"/>
      <c r="I96" s="24">
        <v>23.420657967310099</v>
      </c>
      <c r="J96" s="26">
        <f t="shared" ref="J96:J97" si="33">I96-$I$23</f>
        <v>7.1064017227439997</v>
      </c>
      <c r="M96" s="21">
        <f t="shared" si="26"/>
        <v>-3.214447328639034</v>
      </c>
      <c r="N96" s="21">
        <f t="shared" si="2"/>
        <v>9.2820748325802871</v>
      </c>
    </row>
    <row r="97" spans="2:14" ht="15" customHeight="1" x14ac:dyDescent="0.2">
      <c r="B97" s="6" t="s">
        <v>81</v>
      </c>
      <c r="C97" s="7" t="s">
        <v>8</v>
      </c>
      <c r="D97" s="8" t="s">
        <v>57</v>
      </c>
      <c r="E97" s="8" t="s">
        <v>10</v>
      </c>
      <c r="F97" s="8" t="s">
        <v>38</v>
      </c>
      <c r="G97" s="1"/>
      <c r="I97" s="24">
        <v>23.674812542967398</v>
      </c>
      <c r="J97" s="26">
        <f t="shared" si="33"/>
        <v>7.3605562984012991</v>
      </c>
      <c r="M97" s="21">
        <f t="shared" si="26"/>
        <v>-2.9602927529817347</v>
      </c>
      <c r="N97" s="21">
        <f t="shared" si="2"/>
        <v>7.7828187156815716</v>
      </c>
    </row>
    <row r="98" spans="2:14" ht="15" customHeight="1" x14ac:dyDescent="0.2">
      <c r="B98" s="6" t="s">
        <v>82</v>
      </c>
      <c r="C98" s="7" t="s">
        <v>8</v>
      </c>
      <c r="D98" s="8" t="s">
        <v>57</v>
      </c>
      <c r="E98" s="8" t="s">
        <v>10</v>
      </c>
      <c r="F98" s="8" t="s">
        <v>42</v>
      </c>
      <c r="G98" s="1"/>
      <c r="I98" s="24">
        <v>23.191093191631001</v>
      </c>
      <c r="J98" s="26">
        <f>I98-$I$26</f>
        <v>6.8149558075814021</v>
      </c>
      <c r="M98" s="21">
        <f t="shared" si="26"/>
        <v>-3.5058932438016317</v>
      </c>
      <c r="N98" s="21">
        <f t="shared" si="2"/>
        <v>11.36001822136665</v>
      </c>
    </row>
    <row r="99" spans="2:14" ht="15" customHeight="1" x14ac:dyDescent="0.2">
      <c r="B99" s="6" t="s">
        <v>83</v>
      </c>
      <c r="C99" s="7" t="s">
        <v>8</v>
      </c>
      <c r="D99" s="8" t="s">
        <v>57</v>
      </c>
      <c r="E99" s="8" t="s">
        <v>10</v>
      </c>
      <c r="F99" s="8" t="s">
        <v>42</v>
      </c>
      <c r="G99" s="1"/>
      <c r="I99" s="24">
        <v>23.193848451192402</v>
      </c>
      <c r="J99" s="26">
        <f t="shared" ref="J99:J100" si="34">I99-$I$26</f>
        <v>6.8177110671428025</v>
      </c>
      <c r="M99" s="21">
        <f t="shared" si="26"/>
        <v>-3.5031379842402313</v>
      </c>
      <c r="N99" s="21">
        <f t="shared" si="2"/>
        <v>11.338343557789466</v>
      </c>
    </row>
    <row r="100" spans="2:14" ht="15" customHeight="1" x14ac:dyDescent="0.2">
      <c r="B100" s="6" t="s">
        <v>84</v>
      </c>
      <c r="C100" s="7" t="s">
        <v>8</v>
      </c>
      <c r="D100" s="8" t="s">
        <v>57</v>
      </c>
      <c r="E100" s="8" t="s">
        <v>10</v>
      </c>
      <c r="F100" s="8" t="s">
        <v>42</v>
      </c>
      <c r="G100" s="1"/>
      <c r="I100" s="24">
        <v>23.193378076967399</v>
      </c>
      <c r="J100" s="26">
        <f t="shared" si="34"/>
        <v>6.8172406929177995</v>
      </c>
      <c r="M100" s="21">
        <f t="shared" si="26"/>
        <v>-3.5036083584652342</v>
      </c>
      <c r="N100" s="21">
        <f t="shared" si="2"/>
        <v>11.342040897790017</v>
      </c>
    </row>
    <row r="101" spans="2:14" ht="15" customHeight="1" x14ac:dyDescent="0.2">
      <c r="B101" s="6" t="s">
        <v>85</v>
      </c>
      <c r="C101" s="7" t="s">
        <v>8</v>
      </c>
      <c r="D101" s="8" t="s">
        <v>57</v>
      </c>
      <c r="E101" s="8" t="s">
        <v>10</v>
      </c>
      <c r="F101" s="8" t="s">
        <v>45</v>
      </c>
      <c r="G101" s="1"/>
      <c r="I101" s="24">
        <v>23.393164191637201</v>
      </c>
      <c r="J101" s="26">
        <f>I101-$I$29</f>
        <v>7.3385706796047998</v>
      </c>
      <c r="M101" s="21">
        <f t="shared" si="26"/>
        <v>-2.982278371778234</v>
      </c>
      <c r="N101" s="21">
        <f t="shared" si="2"/>
        <v>7.9023315199851227</v>
      </c>
    </row>
    <row r="102" spans="2:14" ht="15" customHeight="1" x14ac:dyDescent="0.2">
      <c r="B102" s="6" t="s">
        <v>86</v>
      </c>
      <c r="C102" s="7" t="s">
        <v>8</v>
      </c>
      <c r="D102" s="8" t="s">
        <v>57</v>
      </c>
      <c r="E102" s="8" t="s">
        <v>10</v>
      </c>
      <c r="F102" s="8" t="s">
        <v>45</v>
      </c>
      <c r="G102" s="1"/>
      <c r="I102" s="24">
        <v>23.3506816812422</v>
      </c>
      <c r="J102" s="26">
        <f t="shared" ref="J102:J103" si="35">I102-$I$29</f>
        <v>7.2960881692097992</v>
      </c>
      <c r="M102" s="21">
        <f t="shared" si="26"/>
        <v>-3.0247608821732346</v>
      </c>
      <c r="N102" s="21">
        <f t="shared" si="2"/>
        <v>8.1384885206292239</v>
      </c>
    </row>
    <row r="103" spans="2:14" ht="15" customHeight="1" x14ac:dyDescent="0.2">
      <c r="B103" s="6" t="s">
        <v>87</v>
      </c>
      <c r="C103" s="7" t="s">
        <v>8</v>
      </c>
      <c r="D103" s="8" t="s">
        <v>57</v>
      </c>
      <c r="E103" s="8" t="s">
        <v>10</v>
      </c>
      <c r="F103" s="8" t="s">
        <v>45</v>
      </c>
      <c r="G103" s="1"/>
      <c r="I103" s="24">
        <v>23.2527589286676</v>
      </c>
      <c r="J103" s="26">
        <f t="shared" si="35"/>
        <v>7.1981654166351987</v>
      </c>
      <c r="M103" s="21">
        <f t="shared" si="26"/>
        <v>-3.1226836347478351</v>
      </c>
      <c r="N103" s="21">
        <f t="shared" si="2"/>
        <v>8.7100659030858107</v>
      </c>
    </row>
    <row r="104" spans="2:14" ht="15" customHeight="1" x14ac:dyDescent="0.2">
      <c r="B104" s="6" t="s">
        <v>88</v>
      </c>
      <c r="C104" s="7" t="s">
        <v>8</v>
      </c>
      <c r="D104" s="8" t="s">
        <v>57</v>
      </c>
      <c r="E104" s="8" t="s">
        <v>10</v>
      </c>
      <c r="F104" s="8" t="s">
        <v>49</v>
      </c>
      <c r="G104" s="1"/>
      <c r="I104" s="24">
        <v>22.544105178726301</v>
      </c>
      <c r="J104" s="26">
        <f>I104-$I$32</f>
        <v>6.3284163519251351</v>
      </c>
      <c r="M104" s="21">
        <f t="shared" si="26"/>
        <v>-3.9924326994578987</v>
      </c>
      <c r="N104" s="21">
        <f t="shared" ref="N104:N109" si="36">2^(-M104)</f>
        <v>15.91629566854677</v>
      </c>
    </row>
    <row r="105" spans="2:14" ht="15" customHeight="1" x14ac:dyDescent="0.2">
      <c r="B105" s="6" t="s">
        <v>89</v>
      </c>
      <c r="C105" s="7" t="s">
        <v>8</v>
      </c>
      <c r="D105" s="8" t="s">
        <v>57</v>
      </c>
      <c r="E105" s="8" t="s">
        <v>10</v>
      </c>
      <c r="F105" s="8" t="s">
        <v>49</v>
      </c>
      <c r="G105" s="1"/>
      <c r="I105" s="24">
        <v>22.653500797070301</v>
      </c>
      <c r="J105" s="26">
        <f t="shared" ref="J105:J106" si="37">I105-$I$32</f>
        <v>6.4378119702691343</v>
      </c>
      <c r="M105" s="21">
        <f t="shared" si="26"/>
        <v>-3.8830370811138994</v>
      </c>
      <c r="N105" s="21">
        <f t="shared" si="36"/>
        <v>14.754029099663182</v>
      </c>
    </row>
    <row r="106" spans="2:14" ht="15" customHeight="1" x14ac:dyDescent="0.2">
      <c r="B106" s="6" t="s">
        <v>90</v>
      </c>
      <c r="C106" s="7" t="s">
        <v>8</v>
      </c>
      <c r="D106" s="8" t="s">
        <v>57</v>
      </c>
      <c r="E106" s="8" t="s">
        <v>10</v>
      </c>
      <c r="F106" s="8" t="s">
        <v>49</v>
      </c>
      <c r="G106" s="1"/>
      <c r="I106" s="24">
        <v>23.055669237838998</v>
      </c>
      <c r="J106" s="26">
        <f t="shared" si="37"/>
        <v>6.8399804110378319</v>
      </c>
      <c r="M106" s="21">
        <f t="shared" si="26"/>
        <v>-3.4808686403452018</v>
      </c>
      <c r="N106" s="21">
        <f t="shared" si="36"/>
        <v>11.164669505960441</v>
      </c>
    </row>
    <row r="107" spans="2:14" ht="15" customHeight="1" x14ac:dyDescent="0.2">
      <c r="B107" s="6" t="s">
        <v>91</v>
      </c>
      <c r="C107" s="7" t="s">
        <v>8</v>
      </c>
      <c r="D107" s="8" t="s">
        <v>57</v>
      </c>
      <c r="E107" s="8" t="s">
        <v>10</v>
      </c>
      <c r="F107" s="8" t="s">
        <v>53</v>
      </c>
      <c r="G107" s="1"/>
      <c r="I107" s="24">
        <v>23.0234519109361</v>
      </c>
      <c r="J107" s="26">
        <f>I107-$I$35</f>
        <v>6.5814721887893661</v>
      </c>
      <c r="M107" s="21">
        <f t="shared" si="26"/>
        <v>-3.7393768625936676</v>
      </c>
      <c r="N107" s="21">
        <f t="shared" si="36"/>
        <v>13.355636818922719</v>
      </c>
    </row>
    <row r="108" spans="2:14" ht="15" customHeight="1" x14ac:dyDescent="0.2">
      <c r="B108" s="6" t="s">
        <v>92</v>
      </c>
      <c r="C108" s="7" t="s">
        <v>8</v>
      </c>
      <c r="D108" s="8" t="s">
        <v>57</v>
      </c>
      <c r="E108" s="8" t="s">
        <v>10</v>
      </c>
      <c r="F108" s="8" t="s">
        <v>53</v>
      </c>
      <c r="G108" s="1"/>
      <c r="I108" s="24">
        <v>23.133638902736699</v>
      </c>
      <c r="J108" s="26">
        <f t="shared" ref="J108:J109" si="38">I108-$I$35</f>
        <v>6.6916591805899657</v>
      </c>
      <c r="M108" s="21">
        <f t="shared" si="26"/>
        <v>-3.6291898707930681</v>
      </c>
      <c r="N108" s="21">
        <f t="shared" si="36"/>
        <v>12.373569757908461</v>
      </c>
    </row>
    <row r="109" spans="2:14" ht="15" customHeight="1" x14ac:dyDescent="0.2">
      <c r="B109" s="6" t="s">
        <v>93</v>
      </c>
      <c r="C109" s="7" t="s">
        <v>8</v>
      </c>
      <c r="D109" s="8" t="s">
        <v>57</v>
      </c>
      <c r="E109" s="8" t="s">
        <v>10</v>
      </c>
      <c r="F109" s="8" t="s">
        <v>53</v>
      </c>
      <c r="G109" s="1"/>
      <c r="I109" s="24">
        <v>23.012585338350299</v>
      </c>
      <c r="J109" s="26">
        <f t="shared" si="38"/>
        <v>6.5706056162035651</v>
      </c>
      <c r="M109" s="21">
        <f t="shared" si="26"/>
        <v>-3.7502434351794687</v>
      </c>
      <c r="N109" s="21">
        <f t="shared" si="36"/>
        <v>13.456613073059829</v>
      </c>
    </row>
    <row r="110" spans="2:14" ht="15" customHeight="1" x14ac:dyDescent="0.2">
      <c r="D110" s="25" t="s">
        <v>125</v>
      </c>
      <c r="E110" s="8" t="s">
        <v>10</v>
      </c>
      <c r="F110" s="8" t="s">
        <v>11</v>
      </c>
      <c r="I110" s="24">
        <v>28.9244236148722</v>
      </c>
      <c r="J110" s="26">
        <f>I110-$I$2</f>
        <v>12.542424220451636</v>
      </c>
      <c r="K110" s="22">
        <f>AVERAGE(J110:J118)</f>
        <v>12.792914836426279</v>
      </c>
      <c r="M110" s="21">
        <f>J110-$K$110</f>
        <v>-0.25049061597464295</v>
      </c>
      <c r="N110" s="21">
        <f>2^(-M110)</f>
        <v>1.1896115963436285</v>
      </c>
    </row>
    <row r="111" spans="2:14" ht="15" customHeight="1" x14ac:dyDescent="0.2">
      <c r="D111" s="25" t="s">
        <v>125</v>
      </c>
      <c r="E111" s="8" t="s">
        <v>10</v>
      </c>
      <c r="F111" s="8" t="s">
        <v>11</v>
      </c>
      <c r="I111" s="24">
        <v>29.063347294803499</v>
      </c>
      <c r="J111" s="26">
        <f t="shared" ref="J111:J112" si="39">I111-$I$2</f>
        <v>12.681347900382935</v>
      </c>
      <c r="M111" s="21">
        <f t="shared" ref="M111:M145" si="40">J111-$K$110</f>
        <v>-0.111566936043344</v>
      </c>
      <c r="N111" s="21">
        <f t="shared" ref="N111:N145" si="41">2^(-M111)</f>
        <v>1.0804010417500913</v>
      </c>
    </row>
    <row r="112" spans="2:14" ht="15" customHeight="1" x14ac:dyDescent="0.2">
      <c r="D112" s="25" t="s">
        <v>125</v>
      </c>
      <c r="E112" s="8" t="s">
        <v>10</v>
      </c>
      <c r="F112" s="8" t="s">
        <v>11</v>
      </c>
      <c r="I112" s="24">
        <v>28.8506488023767</v>
      </c>
      <c r="J112" s="26">
        <f t="shared" si="39"/>
        <v>12.468649407956136</v>
      </c>
      <c r="M112" s="21">
        <f t="shared" si="40"/>
        <v>-0.32426542847014339</v>
      </c>
      <c r="N112" s="21">
        <f t="shared" si="41"/>
        <v>1.2520267866002293</v>
      </c>
    </row>
    <row r="113" spans="4:14" ht="15" customHeight="1" x14ac:dyDescent="0.2">
      <c r="D113" s="25" t="s">
        <v>125</v>
      </c>
      <c r="E113" s="8" t="s">
        <v>10</v>
      </c>
      <c r="F113" s="8" t="s">
        <v>15</v>
      </c>
      <c r="I113" s="24">
        <v>29.422424354855899</v>
      </c>
      <c r="J113" s="26">
        <f>I113-$I$5</f>
        <v>12.980442927140835</v>
      </c>
      <c r="M113" s="21">
        <f t="shared" si="40"/>
        <v>0.18752809071455623</v>
      </c>
      <c r="N113" s="21">
        <f t="shared" si="41"/>
        <v>0.87810898236055479</v>
      </c>
    </row>
    <row r="114" spans="4:14" ht="15" customHeight="1" x14ac:dyDescent="0.2">
      <c r="D114" s="25" t="s">
        <v>125</v>
      </c>
      <c r="E114" s="8" t="s">
        <v>10</v>
      </c>
      <c r="F114" s="8" t="s">
        <v>15</v>
      </c>
      <c r="I114" s="24">
        <v>30.308517420584302</v>
      </c>
      <c r="J114" s="26">
        <f t="shared" ref="J114:J115" si="42">I114-$I$5</f>
        <v>13.866535992869238</v>
      </c>
      <c r="M114" s="21">
        <f t="shared" si="40"/>
        <v>1.0736211564429592</v>
      </c>
      <c r="N114" s="21">
        <f t="shared" si="41"/>
        <v>0.47512494017928575</v>
      </c>
    </row>
    <row r="115" spans="4:14" ht="15" customHeight="1" x14ac:dyDescent="0.2">
      <c r="D115" s="25" t="s">
        <v>125</v>
      </c>
      <c r="E115" s="8" t="s">
        <v>10</v>
      </c>
      <c r="F115" s="8" t="s">
        <v>15</v>
      </c>
      <c r="I115" s="24">
        <v>29.886781746463399</v>
      </c>
      <c r="J115" s="26">
        <f t="shared" si="42"/>
        <v>13.444800318748335</v>
      </c>
      <c r="M115" s="21">
        <f t="shared" si="40"/>
        <v>0.65188548232205612</v>
      </c>
      <c r="N115" s="21">
        <f t="shared" si="41"/>
        <v>0.63644798535011782</v>
      </c>
    </row>
    <row r="116" spans="4:14" ht="15" customHeight="1" x14ac:dyDescent="0.2">
      <c r="D116" s="25" t="s">
        <v>125</v>
      </c>
      <c r="E116" s="8" t="s">
        <v>10</v>
      </c>
      <c r="F116" s="8" t="s">
        <v>19</v>
      </c>
      <c r="I116" s="24">
        <v>29.588474957645602</v>
      </c>
      <c r="J116" s="26">
        <f>I116-$I$8</f>
        <v>12.6421384146641</v>
      </c>
      <c r="M116" s="21">
        <f t="shared" si="40"/>
        <v>-0.15077642176217942</v>
      </c>
      <c r="N116" s="21">
        <f t="shared" si="41"/>
        <v>1.1101667748372981</v>
      </c>
    </row>
    <row r="117" spans="4:14" ht="15" customHeight="1" x14ac:dyDescent="0.2">
      <c r="D117" s="25" t="s">
        <v>125</v>
      </c>
      <c r="E117" s="8" t="s">
        <v>10</v>
      </c>
      <c r="F117" s="8" t="s">
        <v>19</v>
      </c>
      <c r="I117" s="24">
        <v>29.357896743563298</v>
      </c>
      <c r="J117" s="26">
        <f t="shared" ref="J117:J118" si="43">I117-$I$8</f>
        <v>12.411560200581796</v>
      </c>
      <c r="M117" s="21">
        <f t="shared" si="40"/>
        <v>-0.38135463584448281</v>
      </c>
      <c r="N117" s="21">
        <f t="shared" si="41"/>
        <v>1.3025643398577993</v>
      </c>
    </row>
    <row r="118" spans="4:14" ht="15" customHeight="1" x14ac:dyDescent="0.2">
      <c r="D118" s="25" t="s">
        <v>125</v>
      </c>
      <c r="E118" s="8" t="s">
        <v>10</v>
      </c>
      <c r="F118" s="8" t="s">
        <v>19</v>
      </c>
      <c r="I118" s="24">
        <v>29.044670688023</v>
      </c>
      <c r="J118" s="26">
        <f t="shared" si="43"/>
        <v>12.098334145041498</v>
      </c>
      <c r="M118" s="21">
        <f t="shared" si="40"/>
        <v>-0.69458069138478074</v>
      </c>
      <c r="N118" s="21">
        <f t="shared" si="41"/>
        <v>1.618413984708778</v>
      </c>
    </row>
    <row r="119" spans="4:14" ht="15" customHeight="1" x14ac:dyDescent="0.2">
      <c r="D119" s="25" t="s">
        <v>125</v>
      </c>
      <c r="E119" s="8" t="s">
        <v>10</v>
      </c>
      <c r="F119" s="8" t="s">
        <v>23</v>
      </c>
      <c r="I119" s="24">
        <v>27.345045643055599</v>
      </c>
      <c r="J119" s="26">
        <f>I119-$I$11</f>
        <v>11.171975547165868</v>
      </c>
      <c r="M119" s="21">
        <f t="shared" si="40"/>
        <v>-1.6209392892604111</v>
      </c>
      <c r="N119" s="21">
        <f t="shared" si="41"/>
        <v>3.0757522276175249</v>
      </c>
    </row>
    <row r="120" spans="4:14" ht="15" customHeight="1" x14ac:dyDescent="0.2">
      <c r="D120" s="25" t="s">
        <v>125</v>
      </c>
      <c r="E120" s="8" t="s">
        <v>10</v>
      </c>
      <c r="F120" s="8" t="s">
        <v>23</v>
      </c>
      <c r="I120" s="24">
        <v>27.352822400331601</v>
      </c>
      <c r="J120" s="26">
        <f>I120-$I$11</f>
        <v>11.17975230444187</v>
      </c>
      <c r="M120" s="21">
        <f t="shared" si="40"/>
        <v>-1.6131625319844094</v>
      </c>
      <c r="N120" s="21">
        <f t="shared" si="41"/>
        <v>3.0592171834369672</v>
      </c>
    </row>
    <row r="121" spans="4:14" ht="15" customHeight="1" x14ac:dyDescent="0.2">
      <c r="D121" s="25" t="s">
        <v>125</v>
      </c>
      <c r="E121" s="8" t="s">
        <v>10</v>
      </c>
      <c r="F121" s="8" t="s">
        <v>23</v>
      </c>
      <c r="I121" s="24">
        <v>27.3118901048121</v>
      </c>
      <c r="J121" s="26">
        <f t="shared" ref="J121" si="44">I121-$I$11</f>
        <v>11.138820008922369</v>
      </c>
      <c r="M121" s="21">
        <f t="shared" si="40"/>
        <v>-1.6540948275039096</v>
      </c>
      <c r="N121" s="21">
        <f t="shared" si="41"/>
        <v>3.1472566419599222</v>
      </c>
    </row>
    <row r="122" spans="4:14" ht="15" customHeight="1" x14ac:dyDescent="0.2">
      <c r="D122" s="25" t="s">
        <v>125</v>
      </c>
      <c r="E122" s="8" t="s">
        <v>10</v>
      </c>
      <c r="F122" s="8" t="s">
        <v>27</v>
      </c>
      <c r="I122" s="24">
        <v>27.267673302811598</v>
      </c>
      <c r="J122" s="26">
        <f>I122-$I$14</f>
        <v>10.840214564035996</v>
      </c>
      <c r="M122" s="21">
        <f t="shared" si="40"/>
        <v>-1.9527002723902829</v>
      </c>
      <c r="N122" s="21">
        <f t="shared" si="41"/>
        <v>3.8709838064426059</v>
      </c>
    </row>
    <row r="123" spans="4:14" ht="15" customHeight="1" x14ac:dyDescent="0.2">
      <c r="D123" s="25" t="s">
        <v>125</v>
      </c>
      <c r="E123" s="8" t="s">
        <v>10</v>
      </c>
      <c r="F123" s="8" t="s">
        <v>27</v>
      </c>
      <c r="I123" s="24">
        <v>27.543308711962801</v>
      </c>
      <c r="J123" s="26">
        <f t="shared" ref="J123:J124" si="45">I123-$I$14</f>
        <v>11.115849973187199</v>
      </c>
      <c r="M123" s="21">
        <f t="shared" si="40"/>
        <v>-1.6770648632390799</v>
      </c>
      <c r="N123" s="21">
        <f t="shared" si="41"/>
        <v>3.1977670890549481</v>
      </c>
    </row>
    <row r="124" spans="4:14" ht="15" customHeight="1" x14ac:dyDescent="0.2">
      <c r="D124" s="25" t="s">
        <v>125</v>
      </c>
      <c r="E124" s="8" t="s">
        <v>10</v>
      </c>
      <c r="F124" s="8" t="s">
        <v>27</v>
      </c>
      <c r="I124" s="24">
        <v>27.562915019477199</v>
      </c>
      <c r="J124" s="26">
        <f t="shared" si="45"/>
        <v>11.135456280701597</v>
      </c>
      <c r="M124" s="21">
        <f t="shared" si="40"/>
        <v>-1.6574585557246824</v>
      </c>
      <c r="N124" s="21">
        <f t="shared" si="41"/>
        <v>3.1546032168238725</v>
      </c>
    </row>
    <row r="125" spans="4:14" ht="15" customHeight="1" x14ac:dyDescent="0.2">
      <c r="D125" s="25" t="s">
        <v>125</v>
      </c>
      <c r="E125" s="8" t="s">
        <v>10</v>
      </c>
      <c r="F125" s="8" t="s">
        <v>27</v>
      </c>
      <c r="I125" s="24">
        <v>27.490452936841901</v>
      </c>
      <c r="J125" s="26">
        <f>I125-$I$17</f>
        <v>11.346475784839335</v>
      </c>
      <c r="M125" s="21">
        <f t="shared" si="40"/>
        <v>-1.4464390515869443</v>
      </c>
      <c r="N125" s="21">
        <f t="shared" si="41"/>
        <v>2.7253453402683316</v>
      </c>
    </row>
    <row r="126" spans="4:14" ht="15" customHeight="1" x14ac:dyDescent="0.2">
      <c r="D126" s="25" t="s">
        <v>125</v>
      </c>
      <c r="E126" s="8" t="s">
        <v>10</v>
      </c>
      <c r="F126" s="8" t="s">
        <v>27</v>
      </c>
      <c r="I126" s="24">
        <v>27.388017581311701</v>
      </c>
      <c r="J126" s="26">
        <f t="shared" ref="J126:J127" si="46">I126-$I$17</f>
        <v>11.244040429309134</v>
      </c>
      <c r="M126" s="21">
        <f t="shared" si="40"/>
        <v>-1.548874407117145</v>
      </c>
      <c r="N126" s="21">
        <f t="shared" si="41"/>
        <v>2.9258877190601615</v>
      </c>
    </row>
    <row r="127" spans="4:14" ht="15" customHeight="1" x14ac:dyDescent="0.2">
      <c r="D127" s="25" t="s">
        <v>125</v>
      </c>
      <c r="E127" s="8" t="s">
        <v>10</v>
      </c>
      <c r="F127" s="8" t="s">
        <v>27</v>
      </c>
      <c r="I127" s="24">
        <v>27.455648456337101</v>
      </c>
      <c r="J127" s="26">
        <f t="shared" si="46"/>
        <v>11.311671304334535</v>
      </c>
      <c r="M127" s="21">
        <f t="shared" si="40"/>
        <v>-1.4812435320917441</v>
      </c>
      <c r="N127" s="21">
        <f t="shared" si="41"/>
        <v>2.7918927699718439</v>
      </c>
    </row>
    <row r="128" spans="4:14" ht="15" customHeight="1" x14ac:dyDescent="0.2">
      <c r="D128" s="25" t="s">
        <v>125</v>
      </c>
      <c r="E128" s="8" t="s">
        <v>10</v>
      </c>
      <c r="F128" s="8" t="s">
        <v>34</v>
      </c>
      <c r="I128" s="24">
        <v>27.663009093541501</v>
      </c>
      <c r="J128" s="26">
        <f>I128-$I$20</f>
        <v>11.220388858567702</v>
      </c>
      <c r="M128" s="21">
        <f t="shared" si="40"/>
        <v>-1.572525977858577</v>
      </c>
      <c r="N128" s="21">
        <f t="shared" si="41"/>
        <v>2.9742501235368004</v>
      </c>
    </row>
    <row r="129" spans="4:14" ht="15" customHeight="1" x14ac:dyDescent="0.2">
      <c r="D129" s="25" t="s">
        <v>125</v>
      </c>
      <c r="E129" s="8" t="s">
        <v>10</v>
      </c>
      <c r="F129" s="8" t="s">
        <v>34</v>
      </c>
      <c r="I129" s="24">
        <v>27.6812956850445</v>
      </c>
      <c r="J129" s="26">
        <f>I129-$I$20</f>
        <v>11.238675450070701</v>
      </c>
      <c r="M129" s="21">
        <f t="shared" si="40"/>
        <v>-1.5542393863555777</v>
      </c>
      <c r="N129" s="21">
        <f t="shared" si="41"/>
        <v>2.9367885328964891</v>
      </c>
    </row>
    <row r="130" spans="4:14" ht="15" customHeight="1" x14ac:dyDescent="0.2">
      <c r="D130" s="25" t="s">
        <v>125</v>
      </c>
      <c r="E130" s="8" t="s">
        <v>10</v>
      </c>
      <c r="F130" s="8" t="s">
        <v>34</v>
      </c>
      <c r="I130" s="24">
        <v>27.599043122644201</v>
      </c>
      <c r="J130" s="26">
        <f t="shared" ref="J130" si="47">I130-$I$20</f>
        <v>11.156422887670402</v>
      </c>
      <c r="M130" s="21">
        <f t="shared" si="40"/>
        <v>-1.6364919487558769</v>
      </c>
      <c r="N130" s="21">
        <f t="shared" si="41"/>
        <v>3.1090890716777899</v>
      </c>
    </row>
    <row r="131" spans="4:14" ht="15" customHeight="1" x14ac:dyDescent="0.2">
      <c r="D131" s="25" t="s">
        <v>125</v>
      </c>
      <c r="E131" s="8" t="s">
        <v>10</v>
      </c>
      <c r="F131" s="8" t="s">
        <v>38</v>
      </c>
      <c r="I131" s="24">
        <v>27.168853394690501</v>
      </c>
      <c r="J131" s="26">
        <f>I131-$I$23</f>
        <v>10.854597150124402</v>
      </c>
      <c r="M131" s="21">
        <f t="shared" si="40"/>
        <v>-1.9383176863018772</v>
      </c>
      <c r="N131" s="21">
        <f t="shared" si="41"/>
        <v>3.8325847280291523</v>
      </c>
    </row>
    <row r="132" spans="4:14" ht="15" customHeight="1" x14ac:dyDescent="0.2">
      <c r="D132" s="25" t="s">
        <v>125</v>
      </c>
      <c r="E132" s="8" t="s">
        <v>10</v>
      </c>
      <c r="F132" s="8" t="s">
        <v>38</v>
      </c>
      <c r="I132" s="24">
        <v>27.433217273012001</v>
      </c>
      <c r="J132" s="26">
        <f t="shared" ref="J132:J133" si="48">I132-$I$23</f>
        <v>11.118961028445902</v>
      </c>
      <c r="M132" s="21">
        <f t="shared" si="40"/>
        <v>-1.6739538079803769</v>
      </c>
      <c r="N132" s="21">
        <f t="shared" si="41"/>
        <v>3.1908787924640478</v>
      </c>
    </row>
    <row r="133" spans="4:14" ht="15" customHeight="1" x14ac:dyDescent="0.2">
      <c r="D133" s="25" t="s">
        <v>125</v>
      </c>
      <c r="E133" s="8" t="s">
        <v>10</v>
      </c>
      <c r="F133" s="8" t="s">
        <v>38</v>
      </c>
      <c r="I133" s="24">
        <v>27.4511587842652</v>
      </c>
      <c r="J133" s="26">
        <f t="shared" si="48"/>
        <v>11.136902539699101</v>
      </c>
      <c r="M133" s="21">
        <f t="shared" si="40"/>
        <v>-1.6560122967271784</v>
      </c>
      <c r="N133" s="21">
        <f t="shared" si="41"/>
        <v>3.1514424052187548</v>
      </c>
    </row>
    <row r="134" spans="4:14" ht="15" customHeight="1" x14ac:dyDescent="0.2">
      <c r="D134" s="25" t="s">
        <v>125</v>
      </c>
      <c r="E134" s="8" t="s">
        <v>10</v>
      </c>
      <c r="F134" s="8" t="s">
        <v>42</v>
      </c>
      <c r="I134" s="24">
        <v>27.007625729278999</v>
      </c>
      <c r="J134" s="26">
        <f>I134-$I$26</f>
        <v>10.6314883452294</v>
      </c>
      <c r="M134" s="21">
        <f t="shared" si="40"/>
        <v>-2.1614264911968792</v>
      </c>
      <c r="N134" s="21">
        <f t="shared" si="41"/>
        <v>4.4735696903147204</v>
      </c>
    </row>
    <row r="135" spans="4:14" ht="15" customHeight="1" x14ac:dyDescent="0.2">
      <c r="D135" s="25" t="s">
        <v>125</v>
      </c>
      <c r="E135" s="8" t="s">
        <v>10</v>
      </c>
      <c r="F135" s="8" t="s">
        <v>42</v>
      </c>
      <c r="I135" s="24">
        <v>27.291988071777599</v>
      </c>
      <c r="J135" s="26">
        <f>I135-$I$26</f>
        <v>10.915850687728</v>
      </c>
      <c r="M135" s="21">
        <f t="shared" si="40"/>
        <v>-1.8770641486982793</v>
      </c>
      <c r="N135" s="21">
        <f t="shared" ref="N135" si="49">2^(-M135)</f>
        <v>3.673267975557331</v>
      </c>
    </row>
    <row r="136" spans="4:14" ht="15" customHeight="1" x14ac:dyDescent="0.2">
      <c r="D136" s="25" t="s">
        <v>125</v>
      </c>
      <c r="E136" s="8" t="s">
        <v>10</v>
      </c>
      <c r="F136" s="8" t="s">
        <v>42</v>
      </c>
      <c r="I136" s="24">
        <v>27.133342161777499</v>
      </c>
      <c r="J136" s="26">
        <f t="shared" ref="J136:J137" si="50">I136-$I$26</f>
        <v>10.7572047777279</v>
      </c>
      <c r="M136" s="21">
        <f t="shared" si="40"/>
        <v>-2.0357100586983794</v>
      </c>
      <c r="N136" s="21">
        <f t="shared" si="41"/>
        <v>4.1002448343575013</v>
      </c>
    </row>
    <row r="137" spans="4:14" ht="15" customHeight="1" x14ac:dyDescent="0.2">
      <c r="D137" s="25" t="s">
        <v>125</v>
      </c>
      <c r="E137" s="8" t="s">
        <v>10</v>
      </c>
      <c r="F137" s="8" t="s">
        <v>45</v>
      </c>
      <c r="I137" s="24">
        <v>27.341773700043099</v>
      </c>
      <c r="J137" s="26">
        <f t="shared" si="50"/>
        <v>10.9656363159935</v>
      </c>
      <c r="M137" s="21">
        <f t="shared" si="40"/>
        <v>-1.8272785204327793</v>
      </c>
      <c r="N137" s="21">
        <f t="shared" si="41"/>
        <v>3.5486702453329872</v>
      </c>
    </row>
    <row r="138" spans="4:14" ht="15" customHeight="1" x14ac:dyDescent="0.2">
      <c r="D138" s="25" t="s">
        <v>125</v>
      </c>
      <c r="E138" s="8" t="s">
        <v>10</v>
      </c>
      <c r="F138" s="8" t="s">
        <v>45</v>
      </c>
      <c r="I138" s="24">
        <v>27.617145177326101</v>
      </c>
      <c r="J138" s="26">
        <f>I138-$I$29</f>
        <v>11.5625516652937</v>
      </c>
      <c r="M138" s="21">
        <f t="shared" si="40"/>
        <v>-1.2303631711325789</v>
      </c>
      <c r="N138" s="21">
        <f t="shared" si="41"/>
        <v>2.3462604507293459</v>
      </c>
    </row>
    <row r="139" spans="4:14" ht="15" customHeight="1" x14ac:dyDescent="0.2">
      <c r="D139" s="25" t="s">
        <v>125</v>
      </c>
      <c r="E139" s="8" t="s">
        <v>10</v>
      </c>
      <c r="F139" s="8" t="s">
        <v>45</v>
      </c>
      <c r="I139" s="24">
        <v>28.0970327178415</v>
      </c>
      <c r="J139" s="26">
        <f t="shared" ref="J139:J140" si="51">I139-$I$29</f>
        <v>12.042439205809099</v>
      </c>
      <c r="M139" s="21">
        <f t="shared" si="40"/>
        <v>-0.75047563061717959</v>
      </c>
      <c r="N139" s="21">
        <f t="shared" si="41"/>
        <v>1.682347378774449</v>
      </c>
    </row>
    <row r="140" spans="4:14" ht="15" customHeight="1" x14ac:dyDescent="0.2">
      <c r="D140" s="25" t="s">
        <v>125</v>
      </c>
      <c r="E140" s="8" t="s">
        <v>10</v>
      </c>
      <c r="F140" s="8" t="s">
        <v>49</v>
      </c>
      <c r="I140" s="24">
        <v>27.720684459738099</v>
      </c>
      <c r="J140" s="26">
        <f t="shared" si="51"/>
        <v>11.666090947705698</v>
      </c>
      <c r="M140" s="21">
        <f t="shared" si="40"/>
        <v>-1.1268238887205815</v>
      </c>
      <c r="N140" s="21">
        <f t="shared" si="41"/>
        <v>2.1837744996027704</v>
      </c>
    </row>
    <row r="141" spans="4:14" ht="15" customHeight="1" x14ac:dyDescent="0.2">
      <c r="D141" s="25" t="s">
        <v>125</v>
      </c>
      <c r="E141" s="8" t="s">
        <v>10</v>
      </c>
      <c r="F141" s="8" t="s">
        <v>49</v>
      </c>
      <c r="I141" s="24">
        <v>27.8516296066663</v>
      </c>
      <c r="J141" s="26">
        <f>I141-$I$32</f>
        <v>11.635940779865134</v>
      </c>
      <c r="M141" s="21">
        <f t="shared" si="40"/>
        <v>-1.156974056561145</v>
      </c>
      <c r="N141" s="21">
        <f t="shared" si="41"/>
        <v>2.2298923377849591</v>
      </c>
    </row>
    <row r="142" spans="4:14" ht="15" customHeight="1" x14ac:dyDescent="0.2">
      <c r="D142" s="25" t="s">
        <v>125</v>
      </c>
      <c r="E142" s="8" t="s">
        <v>10</v>
      </c>
      <c r="F142" s="8" t="s">
        <v>49</v>
      </c>
      <c r="I142" s="24">
        <v>27.435231589485898</v>
      </c>
      <c r="J142" s="26">
        <f t="shared" ref="J142:J143" si="52">I142-$I$32</f>
        <v>11.219542762684732</v>
      </c>
      <c r="M142" s="21">
        <f t="shared" si="40"/>
        <v>-1.5733720737415471</v>
      </c>
      <c r="N142" s="21">
        <f t="shared" si="41"/>
        <v>2.9759949405509309</v>
      </c>
    </row>
    <row r="143" spans="4:14" ht="15" customHeight="1" x14ac:dyDescent="0.2">
      <c r="D143" s="25" t="s">
        <v>125</v>
      </c>
      <c r="E143" s="8" t="s">
        <v>10</v>
      </c>
      <c r="F143" s="8" t="s">
        <v>53</v>
      </c>
      <c r="I143" s="24">
        <v>28.0971093868196</v>
      </c>
      <c r="J143" s="26">
        <f t="shared" si="52"/>
        <v>11.881420560018434</v>
      </c>
      <c r="M143" s="21">
        <f t="shared" si="40"/>
        <v>-0.91149427640784531</v>
      </c>
      <c r="N143" s="21">
        <f t="shared" si="41"/>
        <v>1.8809927345945974</v>
      </c>
    </row>
    <row r="144" spans="4:14" ht="15" customHeight="1" x14ac:dyDescent="0.2">
      <c r="D144" s="25" t="s">
        <v>125</v>
      </c>
      <c r="E144" s="8" t="s">
        <v>10</v>
      </c>
      <c r="F144" s="8" t="s">
        <v>53</v>
      </c>
      <c r="I144" s="24">
        <v>28.020338861956699</v>
      </c>
      <c r="J144" s="26">
        <f>I144-$I$35</f>
        <v>11.578359139809965</v>
      </c>
      <c r="M144" s="21">
        <f t="shared" si="40"/>
        <v>-1.2145556966163138</v>
      </c>
      <c r="N144" s="21">
        <f t="shared" si="41"/>
        <v>2.3206930203568192</v>
      </c>
    </row>
    <row r="145" spans="4:14" ht="15" customHeight="1" x14ac:dyDescent="0.2">
      <c r="D145" s="25" t="s">
        <v>125</v>
      </c>
      <c r="E145" s="8" t="s">
        <v>10</v>
      </c>
      <c r="F145" s="8" t="s">
        <v>53</v>
      </c>
      <c r="I145" s="24">
        <v>27.467255656396301</v>
      </c>
      <c r="J145" s="26">
        <f t="shared" ref="J145" si="53">I145-$I$35</f>
        <v>11.025275934249567</v>
      </c>
      <c r="M145" s="21">
        <f t="shared" si="40"/>
        <v>-1.7676389021767118</v>
      </c>
      <c r="N145" s="21">
        <f t="shared" si="41"/>
        <v>3.4049624828624632</v>
      </c>
    </row>
    <row r="146" spans="4:14" ht="15" customHeight="1" x14ac:dyDescent="0.2">
      <c r="I146" s="24"/>
      <c r="J146" s="26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25" style="11" customWidth="1"/>
    <col min="2" max="2" width="58" style="11" customWidth="1"/>
    <col min="3" max="3" width="10" style="11" customWidth="1"/>
    <col min="4" max="16384" width="10" style="11"/>
  </cols>
  <sheetData>
    <row r="1" spans="1:2" ht="15" customHeight="1" x14ac:dyDescent="0.2">
      <c r="A1" s="11" t="s">
        <v>94</v>
      </c>
      <c r="B1" s="11" t="s">
        <v>95</v>
      </c>
    </row>
    <row r="2" spans="1:2" ht="15" customHeight="1" x14ac:dyDescent="0.2">
      <c r="A2" s="11" t="s">
        <v>96</v>
      </c>
      <c r="B2" s="11" t="s">
        <v>97</v>
      </c>
    </row>
    <row r="3" spans="1:2" ht="15" customHeight="1" x14ac:dyDescent="0.2">
      <c r="A3" s="11" t="s">
        <v>98</v>
      </c>
    </row>
    <row r="4" spans="1:2" ht="15" customHeight="1" x14ac:dyDescent="0.2">
      <c r="A4" s="11" t="s">
        <v>99</v>
      </c>
    </row>
    <row r="5" spans="1:2" ht="15" customHeight="1" x14ac:dyDescent="0.2">
      <c r="A5" s="11" t="s">
        <v>100</v>
      </c>
      <c r="B5" s="11" t="s">
        <v>101</v>
      </c>
    </row>
    <row r="6" spans="1:2" ht="15" customHeight="1" x14ac:dyDescent="0.2">
      <c r="A6" s="11" t="s">
        <v>102</v>
      </c>
      <c r="B6" s="11" t="s">
        <v>103</v>
      </c>
    </row>
    <row r="7" spans="1:2" ht="15" customHeight="1" x14ac:dyDescent="0.2">
      <c r="A7" s="11" t="s">
        <v>104</v>
      </c>
      <c r="B7" s="12">
        <v>10</v>
      </c>
    </row>
    <row r="8" spans="1:2" ht="15" customHeight="1" x14ac:dyDescent="0.2">
      <c r="A8" s="11" t="s">
        <v>105</v>
      </c>
      <c r="B8" s="12">
        <v>105</v>
      </c>
    </row>
    <row r="9" spans="1:2" ht="15" customHeight="1" x14ac:dyDescent="0.2">
      <c r="A9" s="11" t="s">
        <v>106</v>
      </c>
      <c r="B9" s="11" t="s">
        <v>107</v>
      </c>
    </row>
    <row r="10" spans="1:2" ht="15" customHeight="1" x14ac:dyDescent="0.2">
      <c r="A10" s="11" t="s">
        <v>108</v>
      </c>
      <c r="B10" s="11" t="s">
        <v>109</v>
      </c>
    </row>
    <row r="11" spans="1:2" ht="15" customHeight="1" x14ac:dyDescent="0.2">
      <c r="A11" s="11" t="s">
        <v>110</v>
      </c>
      <c r="B11" s="11" t="s">
        <v>111</v>
      </c>
    </row>
    <row r="12" spans="1:2" ht="15" customHeight="1" x14ac:dyDescent="0.2">
      <c r="A12" s="11" t="s">
        <v>112</v>
      </c>
      <c r="B12" s="11" t="s">
        <v>113</v>
      </c>
    </row>
    <row r="13" spans="1:2" ht="15" customHeight="1" x14ac:dyDescent="0.2">
      <c r="A13" s="11" t="s">
        <v>114</v>
      </c>
      <c r="B13" s="11" t="s">
        <v>115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Barbalace</dc:creator>
  <cp:lastModifiedBy>Maria Cristina Barbalace</cp:lastModifiedBy>
  <dcterms:created xsi:type="dcterms:W3CDTF">2022-05-07T06:46:41Z</dcterms:created>
  <dcterms:modified xsi:type="dcterms:W3CDTF">2024-05-30T14:19:31Z</dcterms:modified>
</cp:coreProperties>
</file>