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E977CFF7-BCD9-4486-95F4-7448F7E19A2A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Sheet" sheetId="3" r:id="rId1"/>
    <sheet name="字段说明" sheetId="4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6" i="1" l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6" i="1"/>
  <c r="P76" i="1"/>
  <c r="M76" i="1"/>
  <c r="H81" i="1" l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80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6" i="1"/>
  <c r="J80" i="1" l="1"/>
  <c r="J82" i="1"/>
  <c r="J84" i="1"/>
  <c r="J86" i="1"/>
  <c r="J88" i="1"/>
  <c r="J90" i="1"/>
  <c r="J92" i="1"/>
  <c r="J94" i="1"/>
  <c r="J96" i="1"/>
  <c r="J81" i="1"/>
  <c r="J83" i="1"/>
  <c r="J85" i="1"/>
  <c r="J87" i="1"/>
  <c r="J89" i="1"/>
  <c r="J91" i="1"/>
  <c r="J93" i="1"/>
  <c r="J95" i="1"/>
  <c r="P80" i="1"/>
  <c r="M80" i="1"/>
  <c r="P95" i="1"/>
  <c r="M95" i="1"/>
  <c r="P93" i="1"/>
  <c r="M93" i="1"/>
  <c r="P91" i="1"/>
  <c r="M91" i="1"/>
  <c r="P89" i="1"/>
  <c r="M89" i="1"/>
  <c r="P87" i="1"/>
  <c r="M87" i="1"/>
  <c r="P85" i="1"/>
  <c r="M85" i="1"/>
  <c r="P83" i="1"/>
  <c r="M83" i="1"/>
  <c r="P81" i="1"/>
  <c r="M81" i="1"/>
  <c r="M96" i="1"/>
  <c r="P96" i="1"/>
  <c r="M94" i="1"/>
  <c r="P94" i="1"/>
  <c r="M92" i="1"/>
  <c r="P92" i="1"/>
  <c r="M90" i="1"/>
  <c r="P90" i="1"/>
  <c r="M88" i="1"/>
  <c r="P88" i="1"/>
  <c r="M86" i="1"/>
  <c r="P86" i="1"/>
  <c r="M84" i="1"/>
  <c r="P84" i="1"/>
  <c r="M82" i="1"/>
  <c r="P82" i="1"/>
  <c r="R19" i="1"/>
  <c r="P19" i="1"/>
  <c r="M19" i="1"/>
  <c r="F19" i="1"/>
  <c r="J19" i="1" s="1"/>
  <c r="R18" i="1"/>
  <c r="P18" i="1"/>
  <c r="M18" i="1"/>
  <c r="F18" i="1"/>
  <c r="J18" i="1" s="1"/>
  <c r="R17" i="1"/>
  <c r="P17" i="1"/>
  <c r="M17" i="1"/>
  <c r="F17" i="1"/>
  <c r="J17" i="1" s="1"/>
  <c r="R16" i="1"/>
  <c r="P16" i="1"/>
  <c r="M16" i="1"/>
  <c r="F16" i="1"/>
  <c r="J16" i="1" s="1"/>
  <c r="R15" i="1"/>
  <c r="P15" i="1"/>
  <c r="M15" i="1"/>
  <c r="F15" i="1"/>
  <c r="J15" i="1" s="1"/>
  <c r="R14" i="1"/>
  <c r="P14" i="1"/>
  <c r="M14" i="1"/>
  <c r="F14" i="1"/>
  <c r="J14" i="1" s="1"/>
  <c r="R13" i="1"/>
  <c r="P13" i="1"/>
  <c r="M13" i="1"/>
  <c r="F13" i="1"/>
  <c r="J13" i="1" s="1"/>
  <c r="R12" i="1"/>
  <c r="P12" i="1"/>
  <c r="M12" i="1"/>
  <c r="F12" i="1"/>
  <c r="J12" i="1" s="1"/>
  <c r="R11" i="1"/>
  <c r="P11" i="1"/>
  <c r="M11" i="1"/>
  <c r="F11" i="1"/>
  <c r="J11" i="1" s="1"/>
  <c r="R10" i="1"/>
  <c r="P10" i="1"/>
  <c r="M10" i="1"/>
  <c r="F10" i="1"/>
  <c r="J10" i="1" s="1"/>
  <c r="R9" i="1"/>
  <c r="P9" i="1"/>
  <c r="M9" i="1"/>
  <c r="F9" i="1"/>
  <c r="J9" i="1" s="1"/>
  <c r="R8" i="1"/>
  <c r="P8" i="1"/>
  <c r="M8" i="1"/>
  <c r="F8" i="1"/>
  <c r="J8" i="1" s="1"/>
  <c r="R7" i="1"/>
  <c r="P7" i="1"/>
  <c r="M7" i="1"/>
  <c r="F7" i="1"/>
  <c r="J7" i="1" s="1"/>
  <c r="R6" i="1"/>
  <c r="P6" i="1"/>
  <c r="M6" i="1"/>
  <c r="F6" i="1"/>
  <c r="J6" i="1" s="1"/>
  <c r="R5" i="1"/>
  <c r="P5" i="1"/>
  <c r="M5" i="1"/>
  <c r="F5" i="1"/>
  <c r="J5" i="1" s="1"/>
  <c r="R4" i="1"/>
  <c r="P4" i="1"/>
  <c r="M4" i="1"/>
  <c r="F4" i="1"/>
  <c r="J4" i="1" s="1"/>
  <c r="R3" i="1"/>
  <c r="P3" i="1"/>
  <c r="M3" i="1"/>
  <c r="F3" i="1"/>
  <c r="J3" i="1" s="1"/>
  <c r="R74" i="1" l="1"/>
  <c r="P74" i="1"/>
  <c r="M74" i="1"/>
  <c r="F74" i="1"/>
  <c r="J74" i="1" s="1"/>
  <c r="R38" i="1" l="1"/>
  <c r="P38" i="1"/>
  <c r="M38" i="1"/>
  <c r="F38" i="1"/>
  <c r="J38" i="1" s="1"/>
  <c r="R37" i="1"/>
  <c r="P37" i="1"/>
  <c r="M37" i="1"/>
  <c r="F37" i="1"/>
  <c r="J37" i="1" s="1"/>
  <c r="R36" i="1"/>
  <c r="P36" i="1"/>
  <c r="M36" i="1"/>
  <c r="F36" i="1"/>
  <c r="J36" i="1" s="1"/>
  <c r="R35" i="1"/>
  <c r="P35" i="1"/>
  <c r="M35" i="1"/>
  <c r="F35" i="1"/>
  <c r="J35" i="1" s="1"/>
  <c r="R34" i="1"/>
  <c r="P34" i="1"/>
  <c r="M34" i="1"/>
  <c r="F34" i="1"/>
  <c r="J34" i="1" s="1"/>
  <c r="R33" i="1"/>
  <c r="P33" i="1"/>
  <c r="M33" i="1"/>
  <c r="F33" i="1"/>
  <c r="J33" i="1" s="1"/>
  <c r="R32" i="1"/>
  <c r="P32" i="1"/>
  <c r="M32" i="1"/>
  <c r="F32" i="1"/>
  <c r="J32" i="1" s="1"/>
  <c r="R31" i="1"/>
  <c r="P31" i="1"/>
  <c r="M31" i="1"/>
  <c r="F31" i="1"/>
  <c r="J31" i="1" s="1"/>
  <c r="R30" i="1"/>
  <c r="P30" i="1"/>
  <c r="M30" i="1"/>
  <c r="F30" i="1"/>
  <c r="J30" i="1" s="1"/>
  <c r="R29" i="1"/>
  <c r="P29" i="1"/>
  <c r="M29" i="1"/>
  <c r="F29" i="1"/>
  <c r="J29" i="1" s="1"/>
  <c r="R28" i="1"/>
  <c r="P28" i="1"/>
  <c r="M28" i="1"/>
  <c r="F28" i="1"/>
  <c r="J28" i="1" s="1"/>
  <c r="R27" i="1"/>
  <c r="P27" i="1"/>
  <c r="M27" i="1"/>
  <c r="F27" i="1"/>
  <c r="J27" i="1" s="1"/>
  <c r="R26" i="1"/>
  <c r="P26" i="1"/>
  <c r="M26" i="1"/>
  <c r="F26" i="1"/>
  <c r="J26" i="1" s="1"/>
  <c r="R25" i="1"/>
  <c r="P25" i="1"/>
  <c r="M25" i="1"/>
  <c r="F25" i="1"/>
  <c r="J25" i="1" s="1"/>
  <c r="R24" i="1"/>
  <c r="P24" i="1"/>
  <c r="M24" i="1"/>
  <c r="F24" i="1"/>
  <c r="J24" i="1" s="1"/>
  <c r="R23" i="1"/>
  <c r="P23" i="1"/>
  <c r="M23" i="1"/>
  <c r="F23" i="1"/>
  <c r="J23" i="1" s="1"/>
  <c r="R22" i="1"/>
  <c r="P22" i="1"/>
  <c r="M22" i="1"/>
  <c r="F22" i="1"/>
  <c r="J22" i="1" s="1"/>
  <c r="R75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60" i="1"/>
  <c r="F60" i="1"/>
  <c r="J60" i="1" s="1"/>
  <c r="J76" i="1"/>
  <c r="P75" i="1"/>
  <c r="M75" i="1"/>
  <c r="F75" i="1"/>
  <c r="J75" i="1" s="1"/>
  <c r="P73" i="1"/>
  <c r="M73" i="1"/>
  <c r="F73" i="1"/>
  <c r="J73" i="1" s="1"/>
  <c r="P72" i="1"/>
  <c r="M72" i="1"/>
  <c r="F72" i="1"/>
  <c r="J72" i="1" s="1"/>
  <c r="P71" i="1"/>
  <c r="M71" i="1"/>
  <c r="F71" i="1"/>
  <c r="J71" i="1" s="1"/>
  <c r="P70" i="1"/>
  <c r="M70" i="1"/>
  <c r="F70" i="1"/>
  <c r="J70" i="1" s="1"/>
  <c r="P69" i="1"/>
  <c r="M69" i="1"/>
  <c r="F69" i="1"/>
  <c r="J69" i="1" s="1"/>
  <c r="P68" i="1"/>
  <c r="M68" i="1"/>
  <c r="F68" i="1"/>
  <c r="J68" i="1" s="1"/>
  <c r="P67" i="1"/>
  <c r="M67" i="1"/>
  <c r="F67" i="1"/>
  <c r="J67" i="1" s="1"/>
  <c r="P66" i="1"/>
  <c r="M66" i="1"/>
  <c r="F66" i="1"/>
  <c r="J66" i="1" s="1"/>
  <c r="P65" i="1"/>
  <c r="M65" i="1"/>
  <c r="F65" i="1"/>
  <c r="J65" i="1" s="1"/>
  <c r="P64" i="1"/>
  <c r="M64" i="1"/>
  <c r="F64" i="1"/>
  <c r="J64" i="1" s="1"/>
  <c r="P63" i="1"/>
  <c r="M63" i="1"/>
  <c r="F63" i="1"/>
  <c r="J63" i="1" s="1"/>
  <c r="P62" i="1"/>
  <c r="M62" i="1"/>
  <c r="F62" i="1"/>
  <c r="J62" i="1" s="1"/>
  <c r="P61" i="1"/>
  <c r="M61" i="1"/>
  <c r="F61" i="1"/>
  <c r="J61" i="1" s="1"/>
  <c r="P60" i="1"/>
  <c r="M60" i="1"/>
  <c r="F41" i="1" l="1"/>
  <c r="J41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F45" i="1"/>
  <c r="J45" i="1" s="1"/>
  <c r="F44" i="1"/>
  <c r="J44" i="1" s="1"/>
  <c r="F43" i="1"/>
  <c r="J43" i="1" s="1"/>
  <c r="F42" i="1"/>
  <c r="J42" i="1" s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</calcChain>
</file>

<file path=xl/sharedStrings.xml><?xml version="1.0" encoding="utf-8"?>
<sst xmlns="http://schemas.openxmlformats.org/spreadsheetml/2006/main" count="549" uniqueCount="188">
  <si>
    <t>来流静压（已知）</t>
  </si>
  <si>
    <t>来流静温（已知）</t>
  </si>
  <si>
    <r>
      <t>出口</t>
    </r>
    <r>
      <rPr>
        <sz val="10.5"/>
        <color theme="1"/>
        <rFont val="Calibri"/>
        <family val="2"/>
      </rPr>
      <t>int_exit</t>
    </r>
    <r>
      <rPr>
        <sz val="10.5"/>
        <color theme="1"/>
        <rFont val="宋体"/>
        <family val="3"/>
        <charset val="134"/>
      </rPr>
      <t>马赫数</t>
    </r>
  </si>
  <si>
    <r>
      <t>出口</t>
    </r>
    <r>
      <rPr>
        <sz val="10.5"/>
        <color theme="1"/>
        <rFont val="Calibri"/>
        <family val="2"/>
      </rPr>
      <t>int_exit</t>
    </r>
    <r>
      <rPr>
        <sz val="10.5"/>
        <color theme="1"/>
        <rFont val="宋体"/>
        <family val="3"/>
        <charset val="134"/>
      </rPr>
      <t>总压</t>
    </r>
  </si>
  <si>
    <t>出口总压恢复系数</t>
  </si>
  <si>
    <t>比阻</t>
  </si>
  <si>
    <t>2 </t>
  </si>
  <si>
    <t>3 </t>
  </si>
  <si>
    <t>来流马赫数（已知）</t>
    <phoneticPr fontId="5" type="noConversion"/>
  </si>
  <si>
    <t>进气道流量（喉道）</t>
    <phoneticPr fontId="5" type="noConversion"/>
  </si>
  <si>
    <t>4 </t>
  </si>
  <si>
    <t>5 </t>
  </si>
  <si>
    <t>6 </t>
  </si>
  <si>
    <t>7 </t>
  </si>
  <si>
    <t>8 </t>
  </si>
  <si>
    <t>9 </t>
  </si>
  <si>
    <t>10 </t>
  </si>
  <si>
    <t>11 </t>
  </si>
  <si>
    <t>12 </t>
  </si>
  <si>
    <t>13 </t>
  </si>
  <si>
    <t>14 </t>
  </si>
  <si>
    <t>15 </t>
  </si>
  <si>
    <t>16 </t>
  </si>
  <si>
    <t>17 </t>
  </si>
  <si>
    <t>状态
名称</t>
    <phoneticPr fontId="5" type="noConversion"/>
  </si>
  <si>
    <t>状态
编号</t>
    <phoneticPr fontId="5" type="noConversion"/>
  </si>
  <si>
    <t>1 </t>
    <phoneticPr fontId="5" type="noConversion"/>
  </si>
  <si>
    <t>来流密度</t>
  </si>
  <si>
    <t>来流速度</t>
  </si>
  <si>
    <t>来流总压</t>
  </si>
  <si>
    <t>进气道壁面阻力（X方向）</t>
  </si>
  <si>
    <t>喉道Sigma</t>
  </si>
  <si>
    <t>喉道总压</t>
  </si>
  <si>
    <t>喉道马赫数</t>
  </si>
  <si>
    <t>流量系数</t>
  </si>
  <si>
    <t>Ma4状态
编号</t>
  </si>
  <si>
    <t>Ma5状态
编号</t>
  </si>
  <si>
    <t>Ma6状态
编号</t>
  </si>
  <si>
    <t>Ma7状态
编号</t>
  </si>
  <si>
    <t>外激波-第1激波后方向角</t>
  </si>
  <si>
    <t>外激波-第2激波后方向角</t>
  </si>
  <si>
    <t>外激波-第3激波后方向角</t>
  </si>
  <si>
    <t>外激波-第1激波后压缩角</t>
  </si>
  <si>
    <t>外激波-第2激波后压缩角</t>
  </si>
  <si>
    <t>外激波-第3激波后压缩角</t>
  </si>
  <si>
    <t>内激波-第1激波后方向角</t>
  </si>
  <si>
    <t>内激波-第2激波后方向角</t>
  </si>
  <si>
    <t>内激波-第1激波后压缩角</t>
  </si>
  <si>
    <t>内激波-第2激波后压缩角</t>
  </si>
  <si>
    <t>内收缩比Cr_in</t>
  </si>
  <si>
    <t>总收缩比Cr_Total</t>
  </si>
  <si>
    <t>第二激波后流道高</t>
  </si>
  <si>
    <t xml:space="preserve">1.65	</t>
  </si>
  <si>
    <t xml:space="preserve">	1.631</t>
  </si>
  <si>
    <t xml:space="preserve">	6.329</t>
  </si>
  <si>
    <t xml:space="preserve">	1.637</t>
  </si>
  <si>
    <t xml:space="preserve">1.66	</t>
  </si>
  <si>
    <t>外激波-第0激波后流道高H</t>
  </si>
  <si>
    <t>内激波-第二激波后流道高H</t>
  </si>
  <si>
    <t>钝度R</t>
  </si>
  <si>
    <t>待填入</t>
  </si>
  <si>
    <t>Ma3-No02</t>
  </si>
  <si>
    <t>Ma3-No12</t>
  </si>
  <si>
    <t>Ma3-No22</t>
  </si>
  <si>
    <t>Ma3-No27</t>
  </si>
  <si>
    <t>Ma3-No37</t>
  </si>
  <si>
    <t>Ma3-No42</t>
  </si>
  <si>
    <t>Ma3-No46</t>
  </si>
  <si>
    <t>Ma3-No47</t>
  </si>
  <si>
    <t>Ma3-No48</t>
  </si>
  <si>
    <t>Ma3-No49</t>
  </si>
  <si>
    <t>Ma3-No50</t>
  </si>
  <si>
    <t>Ma3-No52</t>
  </si>
  <si>
    <t>Ma3-No57</t>
  </si>
  <si>
    <t>Ma3-No67</t>
  </si>
  <si>
    <t>Ma3-No72</t>
  </si>
  <si>
    <t>Ma3-No82</t>
  </si>
  <si>
    <t>Ma3-No92</t>
  </si>
  <si>
    <t>Ma4-No02</t>
  </si>
  <si>
    <t>Ma4-No12</t>
  </si>
  <si>
    <t>Ma4-No22</t>
  </si>
  <si>
    <t>Ma4-No27</t>
  </si>
  <si>
    <t>Ma4-No37</t>
  </si>
  <si>
    <t>Ma4-No42</t>
  </si>
  <si>
    <t>Ma4-No46</t>
  </si>
  <si>
    <t>Ma4-No47</t>
  </si>
  <si>
    <t>Ma4-No48</t>
  </si>
  <si>
    <t>Ma4-No49</t>
  </si>
  <si>
    <t>Ma4-No50</t>
  </si>
  <si>
    <t>Ma4-No52</t>
  </si>
  <si>
    <t>Ma4-No57</t>
  </si>
  <si>
    <t>Ma4-No67</t>
  </si>
  <si>
    <t>Ma4-No72</t>
  </si>
  <si>
    <t>Ma4-No82</t>
  </si>
  <si>
    <t>Ma4-No92</t>
  </si>
  <si>
    <t>Ma5-No02</t>
  </si>
  <si>
    <t>Ma5-No12</t>
  </si>
  <si>
    <t>Ma5-No22</t>
  </si>
  <si>
    <t>Ma5-No27</t>
  </si>
  <si>
    <t>Ma5-No37</t>
  </si>
  <si>
    <t>Ma5-No42</t>
  </si>
  <si>
    <t>Ma5-No46</t>
  </si>
  <si>
    <t>Ma5-No47</t>
  </si>
  <si>
    <t>Ma5-No48</t>
  </si>
  <si>
    <t>Ma5-No49</t>
  </si>
  <si>
    <t>Ma5-No50</t>
  </si>
  <si>
    <t>Ma5-No52</t>
  </si>
  <si>
    <t>Ma5-No57</t>
  </si>
  <si>
    <t>Ma5-No67</t>
  </si>
  <si>
    <t>Ma5-No72</t>
  </si>
  <si>
    <t>Ma5-No82</t>
  </si>
  <si>
    <t>Ma5-No92</t>
  </si>
  <si>
    <t>Ma6-No02</t>
  </si>
  <si>
    <t>Ma6-No12</t>
  </si>
  <si>
    <t>Ma6-No22</t>
  </si>
  <si>
    <t>Ma6-No27</t>
  </si>
  <si>
    <t>Ma6-No37</t>
  </si>
  <si>
    <t>Ma6-No42</t>
  </si>
  <si>
    <t>Ma6-No46</t>
  </si>
  <si>
    <t>Ma6-No47</t>
  </si>
  <si>
    <t>Ma6-No48</t>
  </si>
  <si>
    <t>Ma6-No49</t>
  </si>
  <si>
    <t>Ma6-No50</t>
  </si>
  <si>
    <t>Ma6-No52</t>
  </si>
  <si>
    <t>Ma6-No57</t>
  </si>
  <si>
    <t>Ma6-No67</t>
  </si>
  <si>
    <t>Ma6-No72</t>
  </si>
  <si>
    <t>Ma6-No82</t>
  </si>
  <si>
    <t>Ma6-No92</t>
  </si>
  <si>
    <t>Ma7-No02</t>
  </si>
  <si>
    <t>Ma7-No12</t>
  </si>
  <si>
    <t>Ma7-No22</t>
  </si>
  <si>
    <t>Ma7-No27</t>
  </si>
  <si>
    <t>Ma7-No37</t>
  </si>
  <si>
    <t>Ma7-No42</t>
  </si>
  <si>
    <t>Ma7-No46</t>
  </si>
  <si>
    <t>Ma7-No47</t>
  </si>
  <si>
    <t>Ma7-No48</t>
  </si>
  <si>
    <t>Ma7-No49</t>
  </si>
  <si>
    <t>Ma7-No50</t>
  </si>
  <si>
    <t>Ma7-No52</t>
  </si>
  <si>
    <t>Ma7-No57</t>
  </si>
  <si>
    <t>Ma7-No67</t>
  </si>
  <si>
    <t>Ma7-No72</t>
  </si>
  <si>
    <t>Ma7-No82</t>
  </si>
  <si>
    <t>Ma7-No92</t>
  </si>
  <si>
    <t>以下数据尚欠缺；待更新才能使用</t>
  </si>
  <si>
    <t>来流马赫数</t>
  </si>
  <si>
    <t>来流马赫数</t>
    <phoneticPr fontId="5" type="noConversion"/>
  </si>
  <si>
    <t>第1壁面切向角</t>
  </si>
  <si>
    <t>第1壁面切向角</t>
    <phoneticPr fontId="5" type="noConversion"/>
  </si>
  <si>
    <t>第2壁面切向角</t>
  </si>
  <si>
    <t>第3壁面切向角</t>
  </si>
  <si>
    <t>第4壁面切向角</t>
  </si>
  <si>
    <t>第5壁面切向角</t>
  </si>
  <si>
    <t>喉道高度</t>
  </si>
  <si>
    <t>捕获流量</t>
  </si>
  <si>
    <t>捕获流量</t>
    <phoneticPr fontId="5" type="noConversion"/>
  </si>
  <si>
    <t>第2壁面切向角</t>
    <phoneticPr fontId="5" type="noConversion"/>
  </si>
  <si>
    <t>第3壁面切向角</t>
    <phoneticPr fontId="5" type="noConversion"/>
  </si>
  <si>
    <t>第4壁面切向角</t>
    <phoneticPr fontId="5" type="noConversion"/>
  </si>
  <si>
    <t>第5壁面切向角</t>
    <phoneticPr fontId="5" type="noConversion"/>
  </si>
  <si>
    <t>喉道高度</t>
    <phoneticPr fontId="5" type="noConversion"/>
  </si>
  <si>
    <t>内收缩比</t>
  </si>
  <si>
    <t>总收缩比</t>
  </si>
  <si>
    <t>总压恢复系数</t>
  </si>
  <si>
    <r>
      <rPr>
        <sz val="11"/>
        <color theme="1"/>
        <rFont val="宋体"/>
        <family val="3"/>
        <charset val="134"/>
      </rPr>
      <t>喉道马赫数</t>
    </r>
  </si>
  <si>
    <r>
      <rPr>
        <sz val="11"/>
        <color theme="1"/>
        <rFont val="宋体"/>
        <family val="3"/>
        <charset val="134"/>
      </rPr>
      <t>总压恢复系数</t>
    </r>
  </si>
  <si>
    <r>
      <rPr>
        <sz val="11"/>
        <color theme="1"/>
        <rFont val="宋体"/>
        <family val="3"/>
        <charset val="134"/>
      </rPr>
      <t>比阻</t>
    </r>
    <phoneticPr fontId="5" type="noConversion"/>
  </si>
  <si>
    <r>
      <rPr>
        <sz val="11"/>
        <color theme="1"/>
        <rFont val="宋体"/>
        <family val="3"/>
        <charset val="134"/>
      </rPr>
      <t>内收缩比</t>
    </r>
  </si>
  <si>
    <r>
      <rPr>
        <sz val="11"/>
        <color theme="1"/>
        <rFont val="宋体"/>
        <family val="3"/>
        <charset val="134"/>
      </rPr>
      <t>总收缩比</t>
    </r>
  </si>
  <si>
    <t>Y</t>
    <phoneticPr fontId="5" type="noConversion"/>
  </si>
  <si>
    <t>X</t>
    <phoneticPr fontId="5" type="noConversion"/>
  </si>
  <si>
    <t>'外-激波后第0激波后马赫数'</t>
  </si>
  <si>
    <t>'外-激波后第1激波后方向角'</t>
  </si>
  <si>
    <t>'外-激波后第2激波后方向角'</t>
  </si>
  <si>
    <t>'外-激波后第3激波后方向角'</t>
  </si>
  <si>
    <t>'内-激波后第1激波后方向角'</t>
  </si>
  <si>
    <t>'内-激波后第2激波后方向角'</t>
  </si>
  <si>
    <t>'内-激波后第2激波后流道高H'</t>
  </si>
  <si>
    <t>'每米宽度流量'</t>
  </si>
  <si>
    <t>无粘数据表中对应字段</t>
    <phoneticPr fontId="5" type="noConversion"/>
  </si>
  <si>
    <t>'内-激波后第2激波后马赫数'</t>
  </si>
  <si>
    <t>'内-激波后第2激波后sigma'</t>
  </si>
  <si>
    <t>'压缩位置内压缩段体轴Cr'</t>
  </si>
  <si>
    <t>'压缩位置总_压_缩体轴Cr'</t>
  </si>
  <si>
    <t>'压缩位置总_压_缩比阻'</t>
  </si>
  <si>
    <t>1.粘性:1,顿度：0，二维：1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</si>
</sst>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 "/>
    <numFmt numFmtId="178" formatCode="0.0000_);[Red]\(0.0000\)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.5"/>
      <color rgb="FFFF0000"/>
      <name val="Calibri"/>
      <family val="2"/>
    </font>
    <font>
      <sz val="11"/>
      <color rgb="FFFF000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0" borderId="0"/>
  </cellStyleXfs>
  <cellXfs count="5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3" fillId="0" borderId="0" xfId="0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center" vertical="center" wrapText="1"/>
    </xf>
    <xf numFmtId="178" fontId="3" fillId="0" borderId="0" xfId="0" applyNumberFormat="1" applyFont="1" applyBorder="1" applyAlignment="1">
      <alignment horizontal="center" vertical="center" wrapText="1"/>
    </xf>
    <xf numFmtId="177" fontId="3" fillId="0" borderId="0" xfId="0" applyNumberFormat="1" applyFont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justify" vertical="center" wrapText="1"/>
    </xf>
    <xf numFmtId="176" fontId="4" fillId="5" borderId="1" xfId="0" applyNumberFormat="1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0" fontId="2" fillId="0" borderId="1" xfId="1" applyBorder="1" applyAlignment="1">
      <alignment vertical="center" wrapText="1"/>
    </xf>
    <xf numFmtId="0" fontId="2" fillId="9" borderId="1" xfId="1" applyFill="1" applyBorder="1" applyAlignment="1">
      <alignment vertical="center" wrapText="1"/>
    </xf>
    <xf numFmtId="0" fontId="2" fillId="8" borderId="1" xfId="1" applyFill="1" applyBorder="1" applyAlignment="1">
      <alignment vertical="center" wrapText="1"/>
    </xf>
    <xf numFmtId="0" fontId="2" fillId="0" borderId="1" xfId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1" xfId="1" applyBorder="1" applyAlignment="1">
      <alignment horizontal="right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 wrapText="1"/>
    </xf>
    <xf numFmtId="176" fontId="0" fillId="0" borderId="0" xfId="0" applyNumberFormat="1" applyAlignment="1">
      <alignment wrapText="1"/>
    </xf>
    <xf numFmtId="178" fontId="0" fillId="0" borderId="0" xfId="0" applyNumberFormat="1" applyAlignment="1">
      <alignment horizontal="center" wrapText="1"/>
    </xf>
    <xf numFmtId="177" fontId="0" fillId="0" borderId="0" xfId="0" applyNumberFormat="1" applyAlignment="1">
      <alignment horizontal="center" wrapText="1"/>
    </xf>
    <xf numFmtId="176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9" borderId="1" xfId="1" applyFont="1" applyFill="1" applyBorder="1" applyAlignment="1">
      <alignment vertical="center" wrapText="1"/>
    </xf>
    <xf numFmtId="0" fontId="1" fillId="0" borderId="1" xfId="1" applyFont="1" applyFill="1" applyBorder="1" applyAlignment="1">
      <alignment vertical="center" wrapText="1"/>
    </xf>
    <xf numFmtId="0" fontId="1" fillId="8" borderId="1" xfId="1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3" fillId="11" borderId="0" xfId="0" applyFont="1" applyFill="1"/>
    <xf numFmtId="0" fontId="13" fillId="11" borderId="4" xfId="0" applyFont="1" applyFill="1" applyBorder="1" applyAlignment="1">
      <alignment horizontal="justify" vertical="center" wrapText="1"/>
    </xf>
    <xf numFmtId="0" fontId="0" fillId="9" borderId="0" xfId="0" applyFill="1"/>
    <xf numFmtId="0" fontId="0" fillId="13" borderId="0" xfId="0" applyFill="1"/>
    <xf numFmtId="0" fontId="0" fillId="9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</cellXfs>
  <cellStyles count="9">
    <cellStyle name="差_RESULTS" xfId="2" xr:uid="{00000000-0005-0000-0000-000000000000}"/>
    <cellStyle name="差_RESULTS 2" xfId="6" xr:uid="{00000000-0005-0000-0000-000001000000}"/>
    <cellStyle name="差_RESULTS 3" xfId="4" xr:uid="{00000000-0005-0000-0000-000002000000}"/>
    <cellStyle name="常规" xfId="0" builtinId="0"/>
    <cellStyle name="常规 2" xfId="8" xr:uid="{00000000-0005-0000-0000-000004000000}"/>
    <cellStyle name="常规 3" xfId="1" xr:uid="{00000000-0005-0000-0000-000005000000}"/>
    <cellStyle name="好_RESULTS" xfId="3" xr:uid="{00000000-0005-0000-0000-000006000000}"/>
    <cellStyle name="好_RESULTS 2" xfId="7" xr:uid="{00000000-0005-0000-0000-000007000000}"/>
    <cellStyle name="好_RESULTS 3" xfId="5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4AAF-7C67-41E4-A79E-4E4D89A17ABE}">
  <dimension ref="A1:M68"/>
  <sheetViews>
    <sheetView workbookViewId="0">
      <selection activeCell="M1" sqref="A1:M1"/>
    </sheetView>
  </sheetViews>
  <sheetFormatPr defaultRowHeight="14" x14ac:dyDescent="0.25"/>
  <cols>
    <col min="1" max="1" width="11.36328125" bestFit="1" customWidth="1"/>
    <col min="2" max="2" width="10.26953125" bestFit="1" customWidth="1"/>
    <col min="3" max="7" width="14.6328125" bestFit="1" customWidth="1"/>
    <col min="8" max="8" width="9.26953125" bestFit="1" customWidth="1"/>
    <col min="9" max="9" width="11.36328125" bestFit="1" customWidth="1"/>
    <col min="10" max="10" width="13.54296875" bestFit="1" customWidth="1"/>
  </cols>
  <sheetData>
    <row r="1" spans="1:13" x14ac:dyDescent="0.25">
      <c r="A1" s="44" t="s">
        <v>147</v>
      </c>
      <c r="B1" s="44" t="s">
        <v>156</v>
      </c>
      <c r="C1" s="44" t="s">
        <v>149</v>
      </c>
      <c r="D1" s="44" t="s">
        <v>151</v>
      </c>
      <c r="E1" s="44" t="s">
        <v>152</v>
      </c>
      <c r="F1" s="44" t="s">
        <v>153</v>
      </c>
      <c r="G1" s="44" t="s">
        <v>154</v>
      </c>
      <c r="H1" s="44" t="s">
        <v>155</v>
      </c>
      <c r="I1" s="45" t="s">
        <v>33</v>
      </c>
      <c r="J1" s="45" t="s">
        <v>165</v>
      </c>
      <c r="K1" s="45" t="s">
        <v>5</v>
      </c>
      <c r="L1" s="45" t="s">
        <v>163</v>
      </c>
      <c r="M1" s="45" t="s">
        <v>164</v>
      </c>
    </row>
    <row r="2" spans="1:13" x14ac:dyDescent="0.25">
      <c r="A2">
        <v>7</v>
      </c>
      <c r="B2">
        <v>13.92009</v>
      </c>
      <c r="C2">
        <v>2.0760000000000001</v>
      </c>
      <c r="D2">
        <v>6.6210000000000004</v>
      </c>
      <c r="E2">
        <v>13.7</v>
      </c>
      <c r="F2">
        <v>7.3049999999999997</v>
      </c>
      <c r="G2">
        <v>0</v>
      </c>
      <c r="H2">
        <v>50</v>
      </c>
      <c r="I2">
        <v>3.7749305</v>
      </c>
      <c r="J2">
        <v>0.57815789182994581</v>
      </c>
      <c r="K2">
        <v>177.21057119601957</v>
      </c>
      <c r="L2">
        <v>1.6519999999999999</v>
      </c>
      <c r="M2">
        <v>6.3289999999999997</v>
      </c>
    </row>
    <row r="3" spans="1:13" x14ac:dyDescent="0.25">
      <c r="A3">
        <v>7</v>
      </c>
      <c r="B3">
        <v>13.927905000000001</v>
      </c>
      <c r="C3">
        <v>2.0760000000000001</v>
      </c>
      <c r="D3">
        <v>8.6210000000000004</v>
      </c>
      <c r="E3">
        <v>13.7</v>
      </c>
      <c r="F3">
        <v>7.3049999999999997</v>
      </c>
      <c r="G3">
        <v>0</v>
      </c>
      <c r="H3">
        <v>50</v>
      </c>
      <c r="I3">
        <v>3.7622968999999999</v>
      </c>
      <c r="J3">
        <v>0.57605258320301844</v>
      </c>
      <c r="K3">
        <v>177.78059945124554</v>
      </c>
      <c r="L3">
        <v>1.659</v>
      </c>
      <c r="M3">
        <v>6.3289999999999997</v>
      </c>
    </row>
    <row r="4" spans="1:13" x14ac:dyDescent="0.25">
      <c r="A4">
        <v>7</v>
      </c>
      <c r="B4">
        <v>13.889060000000001</v>
      </c>
      <c r="C4">
        <v>3.0760000000000001</v>
      </c>
      <c r="D4">
        <v>7.6210000000000004</v>
      </c>
      <c r="E4">
        <v>13.7</v>
      </c>
      <c r="F4">
        <v>7.3049999999999997</v>
      </c>
      <c r="G4">
        <v>0</v>
      </c>
      <c r="H4">
        <v>50</v>
      </c>
      <c r="I4">
        <v>3.7964756</v>
      </c>
      <c r="J4">
        <v>0.59504971699455489</v>
      </c>
      <c r="K4">
        <v>176.42765601127792</v>
      </c>
      <c r="L4">
        <v>1.635</v>
      </c>
      <c r="M4">
        <v>6.3289999999999997</v>
      </c>
    </row>
    <row r="5" spans="1:13" x14ac:dyDescent="0.25">
      <c r="A5">
        <v>7</v>
      </c>
      <c r="B5">
        <v>13.887069</v>
      </c>
      <c r="C5">
        <v>3.0760000000000001</v>
      </c>
      <c r="D5">
        <v>8.6210000000000004</v>
      </c>
      <c r="E5">
        <v>13.7</v>
      </c>
      <c r="F5">
        <v>7.3049999999999997</v>
      </c>
      <c r="G5">
        <v>0</v>
      </c>
      <c r="H5">
        <v>50</v>
      </c>
      <c r="I5">
        <v>3.7947166000000001</v>
      </c>
      <c r="J5">
        <v>0.58909471186189744</v>
      </c>
      <c r="K5">
        <v>176.69223793732138</v>
      </c>
      <c r="L5">
        <v>1.637</v>
      </c>
      <c r="M5">
        <v>6.3289999999999997</v>
      </c>
    </row>
    <row r="6" spans="1:13" x14ac:dyDescent="0.25">
      <c r="A6">
        <v>7</v>
      </c>
      <c r="B6">
        <v>13.916195</v>
      </c>
      <c r="C6">
        <v>4.0759999999999996</v>
      </c>
      <c r="D6">
        <v>6.6210000000000004</v>
      </c>
      <c r="E6">
        <v>13.7</v>
      </c>
      <c r="F6">
        <v>7.3049999999999997</v>
      </c>
      <c r="G6">
        <v>0</v>
      </c>
      <c r="H6">
        <v>50</v>
      </c>
      <c r="I6">
        <v>3.7790332000000002</v>
      </c>
      <c r="J6">
        <v>0.57655166103296096</v>
      </c>
      <c r="K6">
        <v>177.35050421469373</v>
      </c>
      <c r="L6" t="s">
        <v>52</v>
      </c>
      <c r="M6">
        <v>6.3289999999999997</v>
      </c>
    </row>
    <row r="7" spans="1:13" x14ac:dyDescent="0.25">
      <c r="A7">
        <v>7</v>
      </c>
      <c r="B7">
        <v>13.884430999999999</v>
      </c>
      <c r="C7">
        <v>4.0759999999999996</v>
      </c>
      <c r="D7">
        <v>7.6210000000000004</v>
      </c>
      <c r="E7">
        <v>13.7</v>
      </c>
      <c r="F7">
        <v>7.3049999999999997</v>
      </c>
      <c r="G7">
        <v>0</v>
      </c>
      <c r="H7">
        <v>50</v>
      </c>
      <c r="I7">
        <v>3.7966654000000002</v>
      </c>
      <c r="J7">
        <v>0.58785538800584725</v>
      </c>
      <c r="K7">
        <v>176.66788793865592</v>
      </c>
      <c r="L7">
        <v>1.635</v>
      </c>
      <c r="M7">
        <v>6.3289999999999997</v>
      </c>
    </row>
    <row r="8" spans="1:13" x14ac:dyDescent="0.25">
      <c r="A8">
        <v>7</v>
      </c>
      <c r="B8">
        <v>13.872145</v>
      </c>
      <c r="C8">
        <v>4.0759999999999996</v>
      </c>
      <c r="D8">
        <v>8.6210000000000004</v>
      </c>
      <c r="E8">
        <v>13.7</v>
      </c>
      <c r="F8">
        <v>9.3049999999999997</v>
      </c>
      <c r="G8">
        <v>0</v>
      </c>
      <c r="H8">
        <v>50</v>
      </c>
      <c r="I8">
        <v>3.7639461000000001</v>
      </c>
      <c r="J8">
        <v>0.57758930884744875</v>
      </c>
      <c r="K8">
        <v>186.36851763011416</v>
      </c>
      <c r="L8">
        <v>1.631</v>
      </c>
      <c r="M8">
        <v>6.3289999999999997</v>
      </c>
    </row>
    <row r="9" spans="1:13" x14ac:dyDescent="0.25">
      <c r="A9">
        <v>7</v>
      </c>
      <c r="B9">
        <v>13.877370000000001</v>
      </c>
      <c r="C9">
        <v>4.0759999999999996</v>
      </c>
      <c r="D9">
        <v>8.6210000000000004</v>
      </c>
      <c r="E9">
        <v>13.7</v>
      </c>
      <c r="F9">
        <v>7.3049999999999997</v>
      </c>
      <c r="G9">
        <v>0</v>
      </c>
      <c r="H9">
        <v>50</v>
      </c>
      <c r="I9">
        <v>3.7949252000000002</v>
      </c>
      <c r="J9">
        <v>0.59172174380983911</v>
      </c>
      <c r="K9">
        <v>176.42933783562734</v>
      </c>
      <c r="L9">
        <v>1.631</v>
      </c>
      <c r="M9">
        <v>6.3289999999999997</v>
      </c>
    </row>
    <row r="10" spans="1:13" x14ac:dyDescent="0.25">
      <c r="A10">
        <v>7</v>
      </c>
      <c r="B10">
        <v>13.874763</v>
      </c>
      <c r="C10">
        <v>4.0759999999999996</v>
      </c>
      <c r="D10">
        <v>8.6210000000000004</v>
      </c>
      <c r="E10">
        <v>13.7</v>
      </c>
      <c r="F10">
        <v>5.3049999999999997</v>
      </c>
      <c r="G10">
        <v>0</v>
      </c>
      <c r="H10">
        <v>50</v>
      </c>
      <c r="I10">
        <v>3.7779353000000002</v>
      </c>
      <c r="J10">
        <v>0.57022504342025571</v>
      </c>
      <c r="K10">
        <v>168.8039644352844</v>
      </c>
      <c r="L10" t="s">
        <v>53</v>
      </c>
      <c r="M10" t="s">
        <v>54</v>
      </c>
    </row>
    <row r="11" spans="1:13" x14ac:dyDescent="0.25">
      <c r="A11">
        <v>7</v>
      </c>
      <c r="B11">
        <v>13.893556999999999</v>
      </c>
      <c r="C11">
        <v>4.0759999999999996</v>
      </c>
      <c r="D11">
        <v>8.6210000000000004</v>
      </c>
      <c r="E11">
        <v>13.7</v>
      </c>
      <c r="F11">
        <v>3.3050000000000002</v>
      </c>
      <c r="G11">
        <v>0</v>
      </c>
      <c r="H11">
        <v>50</v>
      </c>
      <c r="I11">
        <v>3.7163208000000001</v>
      </c>
      <c r="J11">
        <v>0.5127218122762216</v>
      </c>
      <c r="K11">
        <v>162.96957647346898</v>
      </c>
      <c r="L11">
        <v>1.631</v>
      </c>
      <c r="M11">
        <v>6.3289999999999997</v>
      </c>
    </row>
    <row r="12" spans="1:13" x14ac:dyDescent="0.25">
      <c r="A12">
        <v>7</v>
      </c>
      <c r="B12">
        <v>13.897481000000001</v>
      </c>
      <c r="C12">
        <v>4.0759999999999996</v>
      </c>
      <c r="D12">
        <v>8.6210000000000004</v>
      </c>
      <c r="E12">
        <v>13.7</v>
      </c>
      <c r="F12">
        <v>0</v>
      </c>
      <c r="G12">
        <v>0</v>
      </c>
      <c r="H12">
        <v>50</v>
      </c>
      <c r="I12">
        <v>3.5586313999999999</v>
      </c>
      <c r="J12">
        <v>0.41612902295096021</v>
      </c>
      <c r="K12">
        <v>159.06826568066543</v>
      </c>
      <c r="L12">
        <v>1.631</v>
      </c>
      <c r="M12">
        <v>6.3289999999999997</v>
      </c>
    </row>
    <row r="13" spans="1:13" x14ac:dyDescent="0.25">
      <c r="A13">
        <v>7</v>
      </c>
      <c r="B13">
        <v>13.878482</v>
      </c>
      <c r="C13">
        <v>4.0759999999999996</v>
      </c>
      <c r="D13">
        <v>9.6210000000000004</v>
      </c>
      <c r="E13">
        <v>13.7</v>
      </c>
      <c r="F13">
        <v>7.3049999999999997</v>
      </c>
      <c r="G13">
        <v>0</v>
      </c>
      <c r="H13">
        <v>50</v>
      </c>
      <c r="I13">
        <v>3.7880402000000002</v>
      </c>
      <c r="J13">
        <v>0.58840570534841585</v>
      </c>
      <c r="K13">
        <v>176.93462440632916</v>
      </c>
      <c r="L13" t="s">
        <v>55</v>
      </c>
      <c r="M13" t="s">
        <v>54</v>
      </c>
    </row>
    <row r="14" spans="1:13" x14ac:dyDescent="0.25">
      <c r="A14">
        <v>7</v>
      </c>
      <c r="B14">
        <v>13.909166000000001</v>
      </c>
      <c r="C14">
        <v>4.0759999999999996</v>
      </c>
      <c r="D14">
        <v>10.621</v>
      </c>
      <c r="E14">
        <v>13.7</v>
      </c>
      <c r="F14">
        <v>7.3049999999999997</v>
      </c>
      <c r="G14">
        <v>0</v>
      </c>
      <c r="H14">
        <v>50</v>
      </c>
      <c r="I14">
        <v>3.7721691000000002</v>
      </c>
      <c r="J14">
        <v>0.57797685309142033</v>
      </c>
      <c r="K14">
        <v>177.66488659348806</v>
      </c>
      <c r="L14">
        <v>1.6519999999999999</v>
      </c>
      <c r="M14">
        <v>6.3289999999999997</v>
      </c>
    </row>
    <row r="15" spans="1:13" x14ac:dyDescent="0.25">
      <c r="A15">
        <v>7</v>
      </c>
      <c r="B15">
        <v>13.858832</v>
      </c>
      <c r="C15">
        <v>5.0759999999999996</v>
      </c>
      <c r="D15">
        <v>8.6210000000000004</v>
      </c>
      <c r="E15">
        <v>13.7</v>
      </c>
      <c r="F15">
        <v>7.3049999999999997</v>
      </c>
      <c r="G15">
        <v>0</v>
      </c>
      <c r="H15">
        <v>50</v>
      </c>
      <c r="I15">
        <v>3.7947978999999998</v>
      </c>
      <c r="J15">
        <v>0.58504647365629991</v>
      </c>
      <c r="K15">
        <v>177.34120018194895</v>
      </c>
      <c r="L15">
        <v>1.639</v>
      </c>
      <c r="M15">
        <v>6.3289999999999997</v>
      </c>
    </row>
    <row r="16" spans="1:13" x14ac:dyDescent="0.25">
      <c r="A16">
        <v>7</v>
      </c>
      <c r="B16">
        <v>13.861055</v>
      </c>
      <c r="C16">
        <v>5.0759999999999996</v>
      </c>
      <c r="D16">
        <v>9.6210000000000004</v>
      </c>
      <c r="E16">
        <v>13.7</v>
      </c>
      <c r="F16">
        <v>7.3049999999999997</v>
      </c>
      <c r="G16">
        <v>0</v>
      </c>
      <c r="H16">
        <v>50</v>
      </c>
      <c r="I16">
        <v>3.7868664000000001</v>
      </c>
      <c r="J16">
        <v>0.58529334761316254</v>
      </c>
      <c r="K16">
        <v>177.35267625732672</v>
      </c>
      <c r="L16">
        <v>1.639</v>
      </c>
      <c r="M16">
        <v>6.3289999999999997</v>
      </c>
    </row>
    <row r="17" spans="1:13" x14ac:dyDescent="0.25">
      <c r="A17">
        <v>7</v>
      </c>
      <c r="B17">
        <v>13.879598</v>
      </c>
      <c r="C17">
        <v>6.0759999999999996</v>
      </c>
      <c r="D17">
        <v>8.6210000000000004</v>
      </c>
      <c r="E17">
        <v>13.7</v>
      </c>
      <c r="F17">
        <v>7.3049999999999997</v>
      </c>
      <c r="G17">
        <v>0</v>
      </c>
      <c r="H17">
        <v>50</v>
      </c>
      <c r="I17">
        <v>3.7640779000000002</v>
      </c>
      <c r="J17">
        <v>0.56991819955431033</v>
      </c>
      <c r="K17">
        <v>178.86657812423675</v>
      </c>
      <c r="L17" t="s">
        <v>56</v>
      </c>
      <c r="M17">
        <v>6.3289999999999997</v>
      </c>
    </row>
    <row r="18" spans="1:13" x14ac:dyDescent="0.25">
      <c r="A18">
        <v>7</v>
      </c>
      <c r="B18">
        <v>13.865065</v>
      </c>
      <c r="C18">
        <v>6.0759999999999996</v>
      </c>
      <c r="D18">
        <v>10.621</v>
      </c>
      <c r="E18">
        <v>13.7</v>
      </c>
      <c r="F18">
        <v>7.3049999999999997</v>
      </c>
      <c r="G18">
        <v>0</v>
      </c>
      <c r="H18">
        <v>50</v>
      </c>
      <c r="I18">
        <v>3.7740467</v>
      </c>
      <c r="J18">
        <v>0.57103474723074177</v>
      </c>
      <c r="K18">
        <v>179.01854769523257</v>
      </c>
      <c r="L18">
        <v>1.659</v>
      </c>
      <c r="M18">
        <v>6.3289999999999997</v>
      </c>
    </row>
    <row r="19" spans="1:13" x14ac:dyDescent="0.25">
      <c r="A19">
        <v>6</v>
      </c>
      <c r="B19">
        <v>13.687566</v>
      </c>
      <c r="C19">
        <v>2.0760000000000001</v>
      </c>
      <c r="D19">
        <v>6.6210000000000004</v>
      </c>
      <c r="E19">
        <v>13.7</v>
      </c>
      <c r="F19">
        <v>7.3049999999999997</v>
      </c>
      <c r="G19">
        <v>0</v>
      </c>
      <c r="H19">
        <v>50</v>
      </c>
      <c r="I19">
        <v>3.3459473000000002</v>
      </c>
      <c r="J19">
        <v>0.60980434220901381</v>
      </c>
      <c r="K19">
        <v>199.81283743216287</v>
      </c>
      <c r="L19">
        <v>1.6519999999999999</v>
      </c>
      <c r="M19">
        <v>6.3289999999999997</v>
      </c>
    </row>
    <row r="20" spans="1:13" x14ac:dyDescent="0.25">
      <c r="A20">
        <v>6</v>
      </c>
      <c r="B20">
        <v>13.726455</v>
      </c>
      <c r="C20">
        <v>2.0760000000000001</v>
      </c>
      <c r="D20">
        <v>8.6210000000000004</v>
      </c>
      <c r="E20">
        <v>13.7</v>
      </c>
      <c r="F20">
        <v>7.3049999999999997</v>
      </c>
      <c r="G20">
        <v>0</v>
      </c>
      <c r="H20">
        <v>50</v>
      </c>
      <c r="I20">
        <v>3.3413978000000002</v>
      </c>
      <c r="J20">
        <v>0.60915437887867618</v>
      </c>
      <c r="K20">
        <v>200.3669847750202</v>
      </c>
      <c r="L20">
        <v>1.659</v>
      </c>
      <c r="M20">
        <v>6.3289999999999997</v>
      </c>
    </row>
    <row r="21" spans="1:13" x14ac:dyDescent="0.25">
      <c r="A21">
        <v>6</v>
      </c>
      <c r="B21">
        <v>13.648032000000001</v>
      </c>
      <c r="C21">
        <v>3.0760000000000001</v>
      </c>
      <c r="D21">
        <v>7.6210000000000004</v>
      </c>
      <c r="E21">
        <v>13.7</v>
      </c>
      <c r="F21">
        <v>7.3049999999999997</v>
      </c>
      <c r="G21">
        <v>0</v>
      </c>
      <c r="H21">
        <v>50</v>
      </c>
      <c r="I21">
        <v>3.3673517999999998</v>
      </c>
      <c r="J21">
        <v>0.61949455363032258</v>
      </c>
      <c r="K21">
        <v>199.13049002229772</v>
      </c>
      <c r="L21">
        <v>1.635</v>
      </c>
      <c r="M21">
        <v>6.3289999999999997</v>
      </c>
    </row>
    <row r="22" spans="1:13" x14ac:dyDescent="0.25">
      <c r="A22">
        <v>6</v>
      </c>
      <c r="B22">
        <v>13.652532000000001</v>
      </c>
      <c r="C22">
        <v>3.0760000000000001</v>
      </c>
      <c r="D22">
        <v>8.6210000000000004</v>
      </c>
      <c r="E22">
        <v>13.7</v>
      </c>
      <c r="F22">
        <v>7.3049999999999997</v>
      </c>
      <c r="G22">
        <v>0</v>
      </c>
      <c r="H22">
        <v>50</v>
      </c>
      <c r="I22">
        <v>3.3663313000000001</v>
      </c>
      <c r="J22">
        <v>0.61865739212015258</v>
      </c>
      <c r="K22">
        <v>199.4708893559085</v>
      </c>
      <c r="L22">
        <v>1.637</v>
      </c>
      <c r="M22">
        <v>6.3289999999999997</v>
      </c>
    </row>
    <row r="23" spans="1:13" x14ac:dyDescent="0.25">
      <c r="A23">
        <v>6</v>
      </c>
      <c r="B23">
        <v>13.718116</v>
      </c>
      <c r="C23">
        <v>4.0759999999999996</v>
      </c>
      <c r="D23">
        <v>6.6210000000000004</v>
      </c>
      <c r="E23">
        <v>13.7</v>
      </c>
      <c r="F23">
        <v>7.3049999999999997</v>
      </c>
      <c r="G23">
        <v>0</v>
      </c>
      <c r="H23">
        <v>50</v>
      </c>
      <c r="I23">
        <v>3.3506385999999999</v>
      </c>
      <c r="J23">
        <v>0.6121506191909436</v>
      </c>
      <c r="K23">
        <v>199.50151318154766</v>
      </c>
      <c r="L23" t="s">
        <v>52</v>
      </c>
      <c r="M23">
        <v>6.3289999999999997</v>
      </c>
    </row>
    <row r="24" spans="1:13" x14ac:dyDescent="0.25">
      <c r="A24">
        <v>6</v>
      </c>
      <c r="B24">
        <v>13.657830000000001</v>
      </c>
      <c r="C24">
        <v>4.0759999999999996</v>
      </c>
      <c r="D24">
        <v>7.6210000000000004</v>
      </c>
      <c r="E24">
        <v>13.7</v>
      </c>
      <c r="F24">
        <v>7.3049999999999997</v>
      </c>
      <c r="G24">
        <v>0</v>
      </c>
      <c r="H24">
        <v>50</v>
      </c>
      <c r="I24">
        <v>3.3692981999999998</v>
      </c>
      <c r="J24">
        <v>0.61949524892606966</v>
      </c>
      <c r="K24">
        <v>199.17752673740998</v>
      </c>
      <c r="L24">
        <v>1.635</v>
      </c>
      <c r="M24">
        <v>6.3289999999999997</v>
      </c>
    </row>
    <row r="25" spans="1:13" x14ac:dyDescent="0.25">
      <c r="A25">
        <v>6</v>
      </c>
      <c r="B25">
        <v>13.647850999999999</v>
      </c>
      <c r="C25">
        <v>4.0759999999999996</v>
      </c>
      <c r="D25">
        <v>8.6210000000000004</v>
      </c>
      <c r="E25">
        <v>13.7</v>
      </c>
      <c r="F25">
        <v>9.3049999999999997</v>
      </c>
      <c r="G25">
        <v>0</v>
      </c>
      <c r="H25">
        <v>50</v>
      </c>
      <c r="I25">
        <v>3.3455113999999999</v>
      </c>
      <c r="J25">
        <v>0.61982284842770119</v>
      </c>
      <c r="K25">
        <v>210.05349486889915</v>
      </c>
      <c r="L25">
        <v>1.631</v>
      </c>
      <c r="M25">
        <v>6.3289999999999997</v>
      </c>
    </row>
    <row r="26" spans="1:13" x14ac:dyDescent="0.25">
      <c r="A26">
        <v>6</v>
      </c>
      <c r="B26">
        <v>13.648711</v>
      </c>
      <c r="C26">
        <v>4.0759999999999996</v>
      </c>
      <c r="D26">
        <v>8.6210000000000004</v>
      </c>
      <c r="E26">
        <v>13.7</v>
      </c>
      <c r="F26">
        <v>7.3049999999999997</v>
      </c>
      <c r="G26">
        <v>0</v>
      </c>
      <c r="H26">
        <v>50</v>
      </c>
      <c r="I26">
        <v>3.3747132</v>
      </c>
      <c r="J26">
        <v>0.62255556984270954</v>
      </c>
      <c r="K26">
        <v>199.06454169921247</v>
      </c>
      <c r="L26">
        <v>1.631</v>
      </c>
      <c r="M26">
        <v>6.3289999999999997</v>
      </c>
    </row>
    <row r="27" spans="1:13" x14ac:dyDescent="0.25">
      <c r="A27">
        <v>6</v>
      </c>
      <c r="B27">
        <v>13.643584000000001</v>
      </c>
      <c r="C27">
        <v>4.0759999999999996</v>
      </c>
      <c r="D27">
        <v>8.6210000000000004</v>
      </c>
      <c r="E27">
        <v>13.7</v>
      </c>
      <c r="F27">
        <v>5.3049999999999997</v>
      </c>
      <c r="G27">
        <v>0</v>
      </c>
      <c r="H27">
        <v>50</v>
      </c>
      <c r="I27">
        <v>3.3458033</v>
      </c>
      <c r="J27">
        <v>0.61299246068180258</v>
      </c>
      <c r="K27">
        <v>190.61064160267563</v>
      </c>
      <c r="L27" t="s">
        <v>53</v>
      </c>
      <c r="M27" t="s">
        <v>54</v>
      </c>
    </row>
    <row r="28" spans="1:13" x14ac:dyDescent="0.25">
      <c r="A28">
        <v>6</v>
      </c>
      <c r="B28">
        <v>13.656987000000001</v>
      </c>
      <c r="C28">
        <v>4.0759999999999996</v>
      </c>
      <c r="D28">
        <v>8.6210000000000004</v>
      </c>
      <c r="E28">
        <v>13.7</v>
      </c>
      <c r="F28">
        <v>3.3050000000000002</v>
      </c>
      <c r="G28">
        <v>0</v>
      </c>
      <c r="H28">
        <v>50</v>
      </c>
      <c r="I28">
        <v>3.2885863999999998</v>
      </c>
      <c r="J28">
        <v>0.56640443316684641</v>
      </c>
      <c r="K28">
        <v>183.80013102450781</v>
      </c>
      <c r="L28">
        <v>1.631</v>
      </c>
      <c r="M28">
        <v>6.3289999999999997</v>
      </c>
    </row>
    <row r="29" spans="1:13" x14ac:dyDescent="0.25">
      <c r="A29">
        <v>6</v>
      </c>
      <c r="B29">
        <v>13.655822000000001</v>
      </c>
      <c r="C29">
        <v>4.0759999999999996</v>
      </c>
      <c r="D29">
        <v>8.6210000000000004</v>
      </c>
      <c r="E29">
        <v>13.7</v>
      </c>
      <c r="F29">
        <v>0</v>
      </c>
      <c r="G29">
        <v>0</v>
      </c>
      <c r="H29">
        <v>50</v>
      </c>
      <c r="I29">
        <v>3.1557949000000001</v>
      </c>
      <c r="J29">
        <v>0.47033401275006786</v>
      </c>
      <c r="K29">
        <v>178.09453726037145</v>
      </c>
      <c r="L29">
        <v>1.631</v>
      </c>
      <c r="M29">
        <v>6.3289999999999997</v>
      </c>
    </row>
    <row r="30" spans="1:13" x14ac:dyDescent="0.25">
      <c r="A30">
        <v>6</v>
      </c>
      <c r="B30">
        <v>13.677415999999999</v>
      </c>
      <c r="C30">
        <v>4.0759999999999996</v>
      </c>
      <c r="D30">
        <v>9.6210000000000004</v>
      </c>
      <c r="E30">
        <v>13.7</v>
      </c>
      <c r="F30">
        <v>7.3049999999999997</v>
      </c>
      <c r="G30">
        <v>0</v>
      </c>
      <c r="H30">
        <v>50</v>
      </c>
      <c r="I30">
        <v>3.3684620999999999</v>
      </c>
      <c r="J30">
        <v>0.62001436166772683</v>
      </c>
      <c r="K30">
        <v>199.30486869742066</v>
      </c>
      <c r="L30" t="s">
        <v>55</v>
      </c>
      <c r="M30" t="s">
        <v>54</v>
      </c>
    </row>
    <row r="31" spans="1:13" x14ac:dyDescent="0.25">
      <c r="A31">
        <v>6</v>
      </c>
      <c r="B31">
        <v>13.735424999999999</v>
      </c>
      <c r="C31">
        <v>4.0759999999999996</v>
      </c>
      <c r="D31">
        <v>10.621</v>
      </c>
      <c r="E31">
        <v>13.7</v>
      </c>
      <c r="F31">
        <v>7.3049999999999997</v>
      </c>
      <c r="G31">
        <v>0</v>
      </c>
      <c r="H31">
        <v>50</v>
      </c>
      <c r="I31">
        <v>3.3512730999999998</v>
      </c>
      <c r="J31">
        <v>0.6128343724555595</v>
      </c>
      <c r="K31">
        <v>199.8865779544499</v>
      </c>
      <c r="L31">
        <v>1.6519999999999999</v>
      </c>
      <c r="M31">
        <v>6.3289999999999997</v>
      </c>
    </row>
    <row r="32" spans="1:13" x14ac:dyDescent="0.25">
      <c r="A32">
        <v>6</v>
      </c>
      <c r="B32">
        <v>13.685518999999999</v>
      </c>
      <c r="C32">
        <v>5.0759999999999996</v>
      </c>
      <c r="D32">
        <v>8.6210000000000004</v>
      </c>
      <c r="E32">
        <v>13.7</v>
      </c>
      <c r="F32">
        <v>7.3049999999999997</v>
      </c>
      <c r="G32">
        <v>0</v>
      </c>
      <c r="H32">
        <v>50</v>
      </c>
      <c r="I32">
        <v>3.3672480999999999</v>
      </c>
      <c r="J32">
        <v>0.61923917976057219</v>
      </c>
      <c r="K32">
        <v>199.56890929748445</v>
      </c>
      <c r="L32">
        <v>1.639</v>
      </c>
      <c r="M32">
        <v>6.3289999999999997</v>
      </c>
    </row>
    <row r="33" spans="1:13" x14ac:dyDescent="0.25">
      <c r="A33">
        <v>6</v>
      </c>
      <c r="B33">
        <v>13.694665000000001</v>
      </c>
      <c r="C33">
        <v>5.0759999999999996</v>
      </c>
      <c r="D33">
        <v>9.6210000000000004</v>
      </c>
      <c r="E33">
        <v>13.7</v>
      </c>
      <c r="F33">
        <v>7.3049999999999997</v>
      </c>
      <c r="G33">
        <v>0</v>
      </c>
      <c r="H33">
        <v>50</v>
      </c>
      <c r="I33">
        <v>3.3677210999999998</v>
      </c>
      <c r="J33">
        <v>0.61982845834178313</v>
      </c>
      <c r="K33">
        <v>199.55318366677824</v>
      </c>
      <c r="L33">
        <v>1.639</v>
      </c>
      <c r="M33">
        <v>6.3289999999999997</v>
      </c>
    </row>
    <row r="34" spans="1:13" x14ac:dyDescent="0.25">
      <c r="A34">
        <v>6</v>
      </c>
      <c r="B34">
        <v>13.786123999999999</v>
      </c>
      <c r="C34">
        <v>6.0759999999999996</v>
      </c>
      <c r="D34">
        <v>8.6210000000000004</v>
      </c>
      <c r="E34">
        <v>13.7</v>
      </c>
      <c r="F34">
        <v>7.3049999999999997</v>
      </c>
      <c r="G34">
        <v>0</v>
      </c>
      <c r="H34">
        <v>50</v>
      </c>
      <c r="I34">
        <v>3.3469283999999999</v>
      </c>
      <c r="J34">
        <v>0.61089488611038223</v>
      </c>
      <c r="K34">
        <v>200.38204356786579</v>
      </c>
      <c r="L34" t="s">
        <v>56</v>
      </c>
      <c r="M34">
        <v>6.3289999999999997</v>
      </c>
    </row>
    <row r="35" spans="1:13" x14ac:dyDescent="0.25">
      <c r="A35">
        <v>6</v>
      </c>
      <c r="B35">
        <v>13.775755</v>
      </c>
      <c r="C35">
        <v>6.0759999999999996</v>
      </c>
      <c r="D35">
        <v>10.621</v>
      </c>
      <c r="E35">
        <v>13.7</v>
      </c>
      <c r="F35">
        <v>7.3049999999999997</v>
      </c>
      <c r="G35">
        <v>0</v>
      </c>
      <c r="H35">
        <v>50</v>
      </c>
      <c r="I35">
        <v>3.3500136999999999</v>
      </c>
      <c r="J35">
        <v>0.61278103597784905</v>
      </c>
      <c r="K35">
        <v>200.55371193811155</v>
      </c>
      <c r="L35">
        <v>1.659</v>
      </c>
      <c r="M35">
        <v>6.3289999999999997</v>
      </c>
    </row>
    <row r="36" spans="1:13" x14ac:dyDescent="0.25">
      <c r="A36">
        <v>5</v>
      </c>
      <c r="B36">
        <v>13.819000000000001</v>
      </c>
      <c r="C36">
        <v>2.0760000000000001</v>
      </c>
      <c r="D36">
        <v>6.6210000000000004</v>
      </c>
      <c r="E36">
        <v>13.7</v>
      </c>
      <c r="F36">
        <v>7.3049999999999997</v>
      </c>
      <c r="G36">
        <v>0</v>
      </c>
      <c r="H36">
        <v>50</v>
      </c>
      <c r="I36">
        <v>2.2730000000000001</v>
      </c>
      <c r="J36">
        <v>0.65549071387574787</v>
      </c>
      <c r="K36">
        <v>231.59172154280338</v>
      </c>
      <c r="L36">
        <v>1.6519999999999999</v>
      </c>
      <c r="M36">
        <v>6.3289999999999997</v>
      </c>
    </row>
    <row r="37" spans="1:13" x14ac:dyDescent="0.25">
      <c r="A37">
        <v>5</v>
      </c>
      <c r="B37">
        <v>13.8787</v>
      </c>
      <c r="C37">
        <v>2.0760000000000001</v>
      </c>
      <c r="D37">
        <v>8.6210000000000004</v>
      </c>
      <c r="E37">
        <v>13.7</v>
      </c>
      <c r="F37">
        <v>7.3049999999999997</v>
      </c>
      <c r="G37">
        <v>0</v>
      </c>
      <c r="H37">
        <v>50</v>
      </c>
      <c r="I37">
        <v>2.8235999999999999</v>
      </c>
      <c r="J37">
        <v>0.65510689286224477</v>
      </c>
      <c r="K37">
        <v>232.12664010317968</v>
      </c>
      <c r="L37">
        <v>1.659</v>
      </c>
      <c r="M37">
        <v>6.3289999999999997</v>
      </c>
    </row>
    <row r="38" spans="1:13" x14ac:dyDescent="0.25">
      <c r="A38">
        <v>5</v>
      </c>
      <c r="B38">
        <v>13.7614</v>
      </c>
      <c r="C38">
        <v>3.0760000000000001</v>
      </c>
      <c r="D38">
        <v>7.6210000000000004</v>
      </c>
      <c r="E38">
        <v>13.7</v>
      </c>
      <c r="F38">
        <v>7.3049999999999997</v>
      </c>
      <c r="G38">
        <v>0</v>
      </c>
      <c r="H38">
        <v>50</v>
      </c>
      <c r="I38">
        <v>2.8462999999999998</v>
      </c>
      <c r="J38">
        <v>0.66284072667880156</v>
      </c>
      <c r="K38">
        <v>231.04381094946734</v>
      </c>
      <c r="L38">
        <v>1.635</v>
      </c>
      <c r="M38">
        <v>6.3289999999999997</v>
      </c>
    </row>
    <row r="39" spans="1:13" x14ac:dyDescent="0.25">
      <c r="A39">
        <v>5</v>
      </c>
      <c r="B39">
        <v>13.7803</v>
      </c>
      <c r="C39">
        <v>3.0760000000000001</v>
      </c>
      <c r="D39">
        <v>8.6210000000000004</v>
      </c>
      <c r="E39">
        <v>13.7</v>
      </c>
      <c r="F39">
        <v>7.3049999999999997</v>
      </c>
      <c r="G39">
        <v>0</v>
      </c>
      <c r="H39">
        <v>50</v>
      </c>
      <c r="I39">
        <v>2.8546999999999998</v>
      </c>
      <c r="J39">
        <v>0.66305399122201003</v>
      </c>
      <c r="K39">
        <v>231.32947758757066</v>
      </c>
      <c r="L39">
        <v>1.637</v>
      </c>
      <c r="M39">
        <v>6.3289999999999997</v>
      </c>
    </row>
    <row r="40" spans="1:13" x14ac:dyDescent="0.25">
      <c r="A40">
        <v>5</v>
      </c>
      <c r="B40">
        <v>13.872299999999999</v>
      </c>
      <c r="C40">
        <v>4.0759999999999996</v>
      </c>
      <c r="D40">
        <v>6.6210000000000004</v>
      </c>
      <c r="E40">
        <v>13.7</v>
      </c>
      <c r="F40">
        <v>7.3049999999999997</v>
      </c>
      <c r="G40">
        <v>0</v>
      </c>
      <c r="H40">
        <v>50</v>
      </c>
      <c r="I40">
        <v>2.8506</v>
      </c>
      <c r="J40">
        <v>0.66164484421616965</v>
      </c>
      <c r="K40">
        <v>230.88281683642944</v>
      </c>
      <c r="L40" t="s">
        <v>52</v>
      </c>
      <c r="M40">
        <v>6.3289999999999997</v>
      </c>
    </row>
    <row r="41" spans="1:13" x14ac:dyDescent="0.25">
      <c r="A41">
        <v>5</v>
      </c>
      <c r="B41">
        <v>13.792199999999999</v>
      </c>
      <c r="C41">
        <v>4.0759999999999996</v>
      </c>
      <c r="D41">
        <v>7.6210000000000004</v>
      </c>
      <c r="E41">
        <v>13.7</v>
      </c>
      <c r="F41">
        <v>7.3049999999999997</v>
      </c>
      <c r="G41">
        <v>0</v>
      </c>
      <c r="H41">
        <v>50</v>
      </c>
      <c r="I41">
        <v>2.8622000000000001</v>
      </c>
      <c r="J41">
        <v>0.6664847944752561</v>
      </c>
      <c r="K41">
        <v>230.81124113629443</v>
      </c>
      <c r="L41">
        <v>1.635</v>
      </c>
      <c r="M41">
        <v>6.3289999999999997</v>
      </c>
    </row>
    <row r="42" spans="1:13" x14ac:dyDescent="0.25">
      <c r="A42">
        <v>5</v>
      </c>
      <c r="B42">
        <v>13.773899999999999</v>
      </c>
      <c r="C42">
        <v>4.0759999999999996</v>
      </c>
      <c r="D42">
        <v>8.6210000000000004</v>
      </c>
      <c r="E42">
        <v>13.7</v>
      </c>
      <c r="F42">
        <v>9.3049999999999997</v>
      </c>
      <c r="G42">
        <v>0</v>
      </c>
      <c r="H42">
        <v>50</v>
      </c>
      <c r="I42">
        <v>2.8290999999999999</v>
      </c>
      <c r="J42">
        <v>0.66470075269878859</v>
      </c>
      <c r="K42">
        <v>242.99804703097888</v>
      </c>
      <c r="L42">
        <v>1.631</v>
      </c>
      <c r="M42">
        <v>6.3289999999999997</v>
      </c>
    </row>
    <row r="43" spans="1:13" x14ac:dyDescent="0.25">
      <c r="A43">
        <v>5</v>
      </c>
      <c r="B43">
        <v>13.783099999999999</v>
      </c>
      <c r="C43">
        <v>4.0759999999999996</v>
      </c>
      <c r="D43">
        <v>8.6210000000000004</v>
      </c>
      <c r="E43">
        <v>13.7</v>
      </c>
      <c r="F43">
        <v>7.3049999999999997</v>
      </c>
      <c r="G43">
        <v>0</v>
      </c>
      <c r="H43">
        <v>50</v>
      </c>
      <c r="I43">
        <v>2.8540000000000001</v>
      </c>
      <c r="J43">
        <v>0.66805172850110961</v>
      </c>
      <c r="K43">
        <v>230.74556522117669</v>
      </c>
      <c r="L43">
        <v>1.631</v>
      </c>
      <c r="M43">
        <v>6.3289999999999997</v>
      </c>
    </row>
    <row r="44" spans="1:13" x14ac:dyDescent="0.25">
      <c r="A44">
        <v>5</v>
      </c>
      <c r="B44">
        <v>13.7706</v>
      </c>
      <c r="C44">
        <v>4.0759999999999996</v>
      </c>
      <c r="D44">
        <v>8.6210000000000004</v>
      </c>
      <c r="E44">
        <v>13.7</v>
      </c>
      <c r="F44">
        <v>5.3049999999999997</v>
      </c>
      <c r="G44">
        <v>0</v>
      </c>
      <c r="H44">
        <v>50</v>
      </c>
      <c r="I44">
        <v>2.8588</v>
      </c>
      <c r="J44">
        <v>0.66516665621894255</v>
      </c>
      <c r="K44">
        <v>221.13650821314977</v>
      </c>
      <c r="L44" t="s">
        <v>53</v>
      </c>
      <c r="M44" t="s">
        <v>54</v>
      </c>
    </row>
    <row r="45" spans="1:13" x14ac:dyDescent="0.25">
      <c r="A45">
        <v>5</v>
      </c>
      <c r="B45">
        <v>13.7759</v>
      </c>
      <c r="C45">
        <v>4.0759999999999996</v>
      </c>
      <c r="D45">
        <v>8.6210000000000004</v>
      </c>
      <c r="E45">
        <v>13.7</v>
      </c>
      <c r="F45">
        <v>3.3050000000000002</v>
      </c>
      <c r="G45">
        <v>0</v>
      </c>
      <c r="H45">
        <v>50</v>
      </c>
      <c r="I45">
        <v>2.8008000000000002</v>
      </c>
      <c r="J45">
        <v>0.62762930571772013</v>
      </c>
      <c r="K45">
        <v>213.29988603285446</v>
      </c>
      <c r="L45">
        <v>1.631</v>
      </c>
      <c r="M45">
        <v>6.3289999999999997</v>
      </c>
    </row>
    <row r="46" spans="1:13" x14ac:dyDescent="0.25">
      <c r="A46">
        <v>5</v>
      </c>
      <c r="B46">
        <v>13.7811</v>
      </c>
      <c r="C46">
        <v>4.0759999999999996</v>
      </c>
      <c r="D46">
        <v>8.6210000000000004</v>
      </c>
      <c r="E46">
        <v>13.7</v>
      </c>
      <c r="F46">
        <v>0</v>
      </c>
      <c r="G46">
        <v>0</v>
      </c>
      <c r="H46">
        <v>50</v>
      </c>
      <c r="I46">
        <v>2.6720000000000002</v>
      </c>
      <c r="J46">
        <v>0.54522053541846138</v>
      </c>
      <c r="K46">
        <v>206.46058006980576</v>
      </c>
      <c r="L46">
        <v>1.631</v>
      </c>
      <c r="M46">
        <v>6.3289999999999997</v>
      </c>
    </row>
    <row r="47" spans="1:13" x14ac:dyDescent="0.25">
      <c r="A47">
        <v>5</v>
      </c>
      <c r="B47">
        <v>13.8177</v>
      </c>
      <c r="C47">
        <v>4.0759999999999996</v>
      </c>
      <c r="D47">
        <v>9.6210000000000004</v>
      </c>
      <c r="E47">
        <v>13.7</v>
      </c>
      <c r="F47">
        <v>7.3049999999999997</v>
      </c>
      <c r="G47">
        <v>0</v>
      </c>
      <c r="H47">
        <v>50</v>
      </c>
      <c r="I47">
        <v>2.85</v>
      </c>
      <c r="J47">
        <v>0.6668291731798508</v>
      </c>
      <c r="K47">
        <v>230.97110951895033</v>
      </c>
      <c r="L47" t="s">
        <v>55</v>
      </c>
      <c r="M47" t="s">
        <v>54</v>
      </c>
    </row>
    <row r="48" spans="1:13" x14ac:dyDescent="0.25">
      <c r="A48">
        <v>5</v>
      </c>
      <c r="B48">
        <v>13.903499999999999</v>
      </c>
      <c r="C48">
        <v>4.0759999999999996</v>
      </c>
      <c r="D48">
        <v>10.621</v>
      </c>
      <c r="E48">
        <v>13.7</v>
      </c>
      <c r="F48">
        <v>7.3049999999999997</v>
      </c>
      <c r="G48">
        <v>0</v>
      </c>
      <c r="H48">
        <v>50</v>
      </c>
      <c r="I48">
        <v>2.8391000000000002</v>
      </c>
      <c r="J48">
        <v>0.66343813416339792</v>
      </c>
      <c r="K48">
        <v>231.19249109936348</v>
      </c>
      <c r="L48">
        <v>1.6519999999999999</v>
      </c>
      <c r="M48">
        <v>6.3289999999999997</v>
      </c>
    </row>
    <row r="49" spans="1:13" x14ac:dyDescent="0.25">
      <c r="A49">
        <v>5</v>
      </c>
      <c r="B49">
        <v>13.8459</v>
      </c>
      <c r="C49">
        <v>5.0759999999999996</v>
      </c>
      <c r="D49">
        <v>8.6210000000000004</v>
      </c>
      <c r="E49">
        <v>13.7</v>
      </c>
      <c r="F49">
        <v>7.3049999999999997</v>
      </c>
      <c r="G49">
        <v>0</v>
      </c>
      <c r="H49">
        <v>50</v>
      </c>
      <c r="I49">
        <v>2.8649</v>
      </c>
      <c r="J49">
        <v>0.66930166400878233</v>
      </c>
      <c r="K49">
        <v>230.92524862955821</v>
      </c>
      <c r="L49">
        <v>1.639</v>
      </c>
      <c r="M49">
        <v>6.3289999999999997</v>
      </c>
    </row>
    <row r="50" spans="1:13" x14ac:dyDescent="0.25">
      <c r="A50">
        <v>5</v>
      </c>
      <c r="B50">
        <v>13.8927</v>
      </c>
      <c r="C50">
        <v>5.0759999999999996</v>
      </c>
      <c r="D50">
        <v>9.6210000000000004</v>
      </c>
      <c r="E50">
        <v>13.7</v>
      </c>
      <c r="F50">
        <v>7.3049999999999997</v>
      </c>
      <c r="G50">
        <v>0</v>
      </c>
      <c r="H50">
        <v>50</v>
      </c>
      <c r="I50">
        <v>2.8532999999999999</v>
      </c>
      <c r="J50">
        <v>0.66973769310066911</v>
      </c>
      <c r="K50">
        <v>230.3359318203085</v>
      </c>
      <c r="L50">
        <v>1.639</v>
      </c>
      <c r="M50">
        <v>6.3289999999999997</v>
      </c>
    </row>
    <row r="51" spans="1:13" x14ac:dyDescent="0.25">
      <c r="A51">
        <v>5</v>
      </c>
      <c r="B51">
        <v>14.0128</v>
      </c>
      <c r="C51">
        <v>6.0759999999999996</v>
      </c>
      <c r="D51">
        <v>8.6210000000000004</v>
      </c>
      <c r="E51">
        <v>13.7</v>
      </c>
      <c r="F51">
        <v>7.3049999999999997</v>
      </c>
      <c r="G51">
        <v>0</v>
      </c>
      <c r="H51">
        <v>50</v>
      </c>
      <c r="I51">
        <v>2.8422000000000001</v>
      </c>
      <c r="J51">
        <v>0.6666672862030335</v>
      </c>
      <c r="K51">
        <v>230.94584950902032</v>
      </c>
      <c r="L51" t="s">
        <v>56</v>
      </c>
      <c r="M51">
        <v>6.3289999999999997</v>
      </c>
    </row>
    <row r="52" spans="1:13" x14ac:dyDescent="0.25">
      <c r="A52">
        <v>5</v>
      </c>
      <c r="B52">
        <v>13.9946</v>
      </c>
      <c r="C52">
        <v>6.0759999999999996</v>
      </c>
      <c r="D52">
        <v>10.621</v>
      </c>
      <c r="E52">
        <v>13.7</v>
      </c>
      <c r="F52">
        <v>7.3049999999999997</v>
      </c>
      <c r="G52">
        <v>0</v>
      </c>
      <c r="H52">
        <v>50</v>
      </c>
      <c r="I52">
        <v>2.855</v>
      </c>
      <c r="J52">
        <v>0.66847446616443784</v>
      </c>
      <c r="K52">
        <v>231.39633144212769</v>
      </c>
      <c r="L52">
        <v>1.659</v>
      </c>
      <c r="M52">
        <v>6.3289999999999997</v>
      </c>
    </row>
    <row r="53" spans="1:13" x14ac:dyDescent="0.25">
      <c r="A53">
        <v>4</v>
      </c>
      <c r="B53">
        <v>14.328799999999999</v>
      </c>
      <c r="C53">
        <v>2.0760000000000001</v>
      </c>
      <c r="D53">
        <v>6.6210000000000004</v>
      </c>
      <c r="E53">
        <v>13.7</v>
      </c>
      <c r="F53">
        <v>7.3049999999999997</v>
      </c>
      <c r="G53">
        <v>0</v>
      </c>
      <c r="H53">
        <v>50</v>
      </c>
      <c r="I53">
        <v>2.2412000000000001</v>
      </c>
      <c r="J53">
        <v>0.70814650800705881</v>
      </c>
      <c r="K53">
        <v>281.0813955111384</v>
      </c>
      <c r="L53">
        <v>1.6519999999999999</v>
      </c>
      <c r="M53">
        <v>6.3289999999999997</v>
      </c>
    </row>
    <row r="54" spans="1:13" x14ac:dyDescent="0.25">
      <c r="A54">
        <v>4</v>
      </c>
      <c r="B54">
        <v>14.4062</v>
      </c>
      <c r="C54">
        <v>2.0760000000000001</v>
      </c>
      <c r="D54">
        <v>8.6210000000000004</v>
      </c>
      <c r="E54">
        <v>13.7</v>
      </c>
      <c r="F54">
        <v>7.3049999999999997</v>
      </c>
      <c r="G54">
        <v>0</v>
      </c>
      <c r="H54">
        <v>50</v>
      </c>
      <c r="I54">
        <v>2.2372000000000001</v>
      </c>
      <c r="J54">
        <v>0.70957772486211601</v>
      </c>
      <c r="K54">
        <v>281.52007469006401</v>
      </c>
      <c r="L54">
        <v>1.659</v>
      </c>
      <c r="M54">
        <v>6.3289999999999997</v>
      </c>
    </row>
    <row r="55" spans="1:13" x14ac:dyDescent="0.25">
      <c r="A55">
        <v>4</v>
      </c>
      <c r="B55">
        <v>14.2841</v>
      </c>
      <c r="C55">
        <v>3.0760000000000001</v>
      </c>
      <c r="D55">
        <v>7.6210000000000004</v>
      </c>
      <c r="E55">
        <v>13.7</v>
      </c>
      <c r="F55">
        <v>7.3049999999999997</v>
      </c>
      <c r="G55">
        <v>0</v>
      </c>
      <c r="H55">
        <v>50</v>
      </c>
      <c r="I55">
        <v>2.2608000000000001</v>
      </c>
      <c r="J55">
        <v>0.71499283364976551</v>
      </c>
      <c r="K55">
        <v>280.31682080075046</v>
      </c>
      <c r="L55">
        <v>1.635</v>
      </c>
      <c r="M55">
        <v>6.3289999999999997</v>
      </c>
    </row>
    <row r="56" spans="1:13" x14ac:dyDescent="0.25">
      <c r="A56">
        <v>4</v>
      </c>
      <c r="B56">
        <v>14.3111</v>
      </c>
      <c r="C56">
        <v>3.0760000000000001</v>
      </c>
      <c r="D56">
        <v>8.6210000000000004</v>
      </c>
      <c r="E56">
        <v>13.7</v>
      </c>
      <c r="F56">
        <v>7.3049999999999997</v>
      </c>
      <c r="G56">
        <v>0</v>
      </c>
      <c r="H56">
        <v>50</v>
      </c>
      <c r="I56">
        <v>2.2576999999999998</v>
      </c>
      <c r="J56">
        <v>0.71639498502871868</v>
      </c>
      <c r="K56">
        <v>280.4170469076451</v>
      </c>
      <c r="L56">
        <v>1.637</v>
      </c>
      <c r="M56">
        <v>6.3289999999999997</v>
      </c>
    </row>
    <row r="57" spans="1:13" x14ac:dyDescent="0.25">
      <c r="A57">
        <v>4</v>
      </c>
      <c r="B57">
        <v>14.4458</v>
      </c>
      <c r="C57">
        <v>4.0759999999999996</v>
      </c>
      <c r="D57">
        <v>6.6210000000000004</v>
      </c>
      <c r="E57">
        <v>13.7</v>
      </c>
      <c r="F57">
        <v>7.3049999999999997</v>
      </c>
      <c r="G57">
        <v>0</v>
      </c>
      <c r="H57">
        <v>50</v>
      </c>
      <c r="I57">
        <v>2.2541000000000002</v>
      </c>
      <c r="J57">
        <v>0.71798031137275076</v>
      </c>
      <c r="K57">
        <v>279.01034210635618</v>
      </c>
      <c r="L57" t="s">
        <v>52</v>
      </c>
      <c r="M57">
        <v>6.3289999999999997</v>
      </c>
    </row>
    <row r="58" spans="1:13" x14ac:dyDescent="0.25">
      <c r="A58">
        <v>4</v>
      </c>
      <c r="B58">
        <v>14.3409</v>
      </c>
      <c r="C58">
        <v>4.0759999999999996</v>
      </c>
      <c r="D58">
        <v>7.6210000000000004</v>
      </c>
      <c r="E58">
        <v>13.7</v>
      </c>
      <c r="F58">
        <v>7.3049999999999997</v>
      </c>
      <c r="G58">
        <v>0</v>
      </c>
      <c r="H58">
        <v>50</v>
      </c>
      <c r="I58">
        <v>2.2646000000000002</v>
      </c>
      <c r="J58">
        <v>0.71975127669370065</v>
      </c>
      <c r="K58">
        <v>279.44500693819776</v>
      </c>
      <c r="L58">
        <v>1.635</v>
      </c>
      <c r="M58">
        <v>6.3289999999999997</v>
      </c>
    </row>
    <row r="59" spans="1:13" x14ac:dyDescent="0.25">
      <c r="A59">
        <v>4</v>
      </c>
      <c r="B59">
        <v>14.317600000000001</v>
      </c>
      <c r="C59">
        <v>4.0759999999999996</v>
      </c>
      <c r="D59">
        <v>8.6210000000000004</v>
      </c>
      <c r="E59">
        <v>13.7</v>
      </c>
      <c r="F59">
        <v>9.3049999999999997</v>
      </c>
      <c r="G59">
        <v>0</v>
      </c>
      <c r="H59">
        <v>50</v>
      </c>
      <c r="I59">
        <v>2.2486000000000002</v>
      </c>
      <c r="J59">
        <v>0.71571689230630309</v>
      </c>
      <c r="K59">
        <v>294.26079789908925</v>
      </c>
      <c r="L59">
        <v>1.631</v>
      </c>
      <c r="M59">
        <v>6.3289999999999997</v>
      </c>
    </row>
    <row r="60" spans="1:13" x14ac:dyDescent="0.25">
      <c r="A60">
        <v>4</v>
      </c>
      <c r="B60">
        <v>14.3065</v>
      </c>
      <c r="C60">
        <v>4.0759999999999996</v>
      </c>
      <c r="D60">
        <v>8.6210000000000004</v>
      </c>
      <c r="E60">
        <v>13.7</v>
      </c>
      <c r="F60">
        <v>7.3049999999999997</v>
      </c>
      <c r="G60">
        <v>0</v>
      </c>
      <c r="H60">
        <v>50</v>
      </c>
      <c r="I60">
        <v>2.2694999999999999</v>
      </c>
      <c r="J60">
        <v>0.72082771035221871</v>
      </c>
      <c r="K60">
        <v>279.89995456610632</v>
      </c>
      <c r="L60">
        <v>1.631</v>
      </c>
      <c r="M60">
        <v>6.3289999999999997</v>
      </c>
    </row>
    <row r="61" spans="1:13" x14ac:dyDescent="0.25">
      <c r="A61">
        <v>4</v>
      </c>
      <c r="B61">
        <v>14.311400000000001</v>
      </c>
      <c r="C61">
        <v>4.0759999999999996</v>
      </c>
      <c r="D61">
        <v>8.6210000000000004</v>
      </c>
      <c r="E61">
        <v>13.7</v>
      </c>
      <c r="F61">
        <v>5.3049999999999997</v>
      </c>
      <c r="G61">
        <v>0</v>
      </c>
      <c r="H61">
        <v>50</v>
      </c>
      <c r="I61">
        <v>2.2606999999999999</v>
      </c>
      <c r="J61">
        <v>0.71855547457652946</v>
      </c>
      <c r="K61">
        <v>268.15962798887597</v>
      </c>
      <c r="L61" t="s">
        <v>53</v>
      </c>
      <c r="M61" t="s">
        <v>54</v>
      </c>
    </row>
    <row r="62" spans="1:13" x14ac:dyDescent="0.25">
      <c r="A62">
        <v>4</v>
      </c>
      <c r="B62">
        <v>14.3192</v>
      </c>
      <c r="C62">
        <v>4.0759999999999996</v>
      </c>
      <c r="D62">
        <v>8.6210000000000004</v>
      </c>
      <c r="E62">
        <v>13.7</v>
      </c>
      <c r="F62">
        <v>3.3050000000000002</v>
      </c>
      <c r="G62">
        <v>0</v>
      </c>
      <c r="H62">
        <v>50</v>
      </c>
      <c r="I62">
        <v>2.2178</v>
      </c>
      <c r="J62">
        <v>0.69227834555081114</v>
      </c>
      <c r="K62">
        <v>259.33070283256046</v>
      </c>
      <c r="L62">
        <v>1.631</v>
      </c>
      <c r="M62">
        <v>6.3289999999999997</v>
      </c>
    </row>
    <row r="63" spans="1:13" x14ac:dyDescent="0.25">
      <c r="A63">
        <v>4</v>
      </c>
      <c r="B63">
        <v>14.359</v>
      </c>
      <c r="C63">
        <v>4.0759999999999996</v>
      </c>
      <c r="D63">
        <v>9.6210000000000004</v>
      </c>
      <c r="E63">
        <v>13.7</v>
      </c>
      <c r="F63">
        <v>7.3049999999999997</v>
      </c>
      <c r="G63">
        <v>0</v>
      </c>
      <c r="H63">
        <v>50</v>
      </c>
      <c r="I63">
        <v>2.2656999999999998</v>
      </c>
      <c r="J63">
        <v>0.72083911523254662</v>
      </c>
      <c r="K63">
        <v>279.84456438470647</v>
      </c>
      <c r="L63" t="s">
        <v>55</v>
      </c>
      <c r="M63" t="s">
        <v>54</v>
      </c>
    </row>
    <row r="64" spans="1:13" x14ac:dyDescent="0.25">
      <c r="A64">
        <v>4</v>
      </c>
      <c r="B64">
        <v>14.484400000000001</v>
      </c>
      <c r="C64">
        <v>4.0759999999999996</v>
      </c>
      <c r="D64">
        <v>10.621</v>
      </c>
      <c r="E64">
        <v>13.7</v>
      </c>
      <c r="F64">
        <v>7.3049999999999997</v>
      </c>
      <c r="G64">
        <v>0</v>
      </c>
      <c r="H64">
        <v>50</v>
      </c>
      <c r="I64">
        <v>2.2548499999999998</v>
      </c>
      <c r="J64">
        <v>0.72027704343225785</v>
      </c>
      <c r="K64">
        <v>279.44310430532158</v>
      </c>
      <c r="L64">
        <v>1.6519999999999999</v>
      </c>
      <c r="M64">
        <v>6.3289999999999997</v>
      </c>
    </row>
    <row r="65" spans="1:13" x14ac:dyDescent="0.25">
      <c r="A65">
        <v>4</v>
      </c>
      <c r="B65">
        <v>14.420218999999999</v>
      </c>
      <c r="C65">
        <v>5.0759999999999996</v>
      </c>
      <c r="D65">
        <v>8.6210000000000004</v>
      </c>
      <c r="E65">
        <v>13.7</v>
      </c>
      <c r="F65">
        <v>7.3049999999999997</v>
      </c>
      <c r="G65">
        <v>0</v>
      </c>
      <c r="H65">
        <v>50</v>
      </c>
      <c r="I65">
        <v>2.2690777999999998</v>
      </c>
      <c r="J65">
        <v>0.72508401587281124</v>
      </c>
      <c r="K65">
        <v>279.23815165359139</v>
      </c>
      <c r="L65">
        <v>1.639</v>
      </c>
      <c r="M65">
        <v>6.3289999999999997</v>
      </c>
    </row>
    <row r="66" spans="1:13" x14ac:dyDescent="0.25">
      <c r="A66">
        <v>4</v>
      </c>
      <c r="B66">
        <v>14.433401</v>
      </c>
      <c r="C66">
        <v>5.0759999999999996</v>
      </c>
      <c r="D66">
        <v>9.6210000000000004</v>
      </c>
      <c r="E66">
        <v>13.7</v>
      </c>
      <c r="F66">
        <v>7.3049999999999997</v>
      </c>
      <c r="G66">
        <v>0</v>
      </c>
      <c r="H66">
        <v>50</v>
      </c>
      <c r="I66">
        <v>2.2694125000000001</v>
      </c>
      <c r="J66">
        <v>0.72540344735221585</v>
      </c>
      <c r="K66">
        <v>279.23634214832668</v>
      </c>
      <c r="L66">
        <v>1.639</v>
      </c>
      <c r="M66">
        <v>6.3289999999999997</v>
      </c>
    </row>
    <row r="67" spans="1:13" x14ac:dyDescent="0.25">
      <c r="A67">
        <v>4</v>
      </c>
      <c r="B67">
        <v>14.606301999999999</v>
      </c>
      <c r="C67">
        <v>6.0759999999999996</v>
      </c>
      <c r="D67">
        <v>8.6210000000000004</v>
      </c>
      <c r="E67">
        <v>13.7</v>
      </c>
      <c r="F67">
        <v>7.3049999999999997</v>
      </c>
      <c r="G67">
        <v>0</v>
      </c>
      <c r="H67">
        <v>50</v>
      </c>
      <c r="I67">
        <v>2.2576372999999998</v>
      </c>
      <c r="J67">
        <v>0.72694684086406802</v>
      </c>
      <c r="K67">
        <v>278.9291772825182</v>
      </c>
      <c r="L67" t="s">
        <v>56</v>
      </c>
      <c r="M67">
        <v>6.3289999999999997</v>
      </c>
    </row>
    <row r="68" spans="1:13" x14ac:dyDescent="0.25">
      <c r="A68">
        <v>4</v>
      </c>
      <c r="B68">
        <v>14.598580999999999</v>
      </c>
      <c r="C68">
        <v>6.0759999999999996</v>
      </c>
      <c r="D68">
        <v>10.621</v>
      </c>
      <c r="E68">
        <v>13.7</v>
      </c>
      <c r="F68">
        <v>7.3049999999999997</v>
      </c>
      <c r="G68">
        <v>0</v>
      </c>
      <c r="H68">
        <v>50</v>
      </c>
      <c r="I68">
        <v>2.2633302</v>
      </c>
      <c r="J68">
        <v>0.72779950585897291</v>
      </c>
      <c r="K68">
        <v>279.21749380984357</v>
      </c>
      <c r="L68">
        <v>1.659</v>
      </c>
      <c r="M68">
        <v>6.3289999999999997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76A6-1240-4F4E-BA50-88EC8E48002F}">
  <dimension ref="A1:I7"/>
  <sheetViews>
    <sheetView tabSelected="1" workbookViewId="0">
      <selection activeCell="A12" sqref="A12"/>
    </sheetView>
  </sheetViews>
  <sheetFormatPr defaultRowHeight="14" x14ac:dyDescent="0.25"/>
  <cols>
    <col min="1" max="1" width="27.54296875" bestFit="1" customWidth="1"/>
    <col min="2" max="7" width="28.6328125" bestFit="1" customWidth="1"/>
    <col min="8" max="8" width="29.7265625" bestFit="1" customWidth="1"/>
    <col min="9" max="9" width="15.7265625" bestFit="1" customWidth="1"/>
  </cols>
  <sheetData>
    <row r="1" spans="1:9" x14ac:dyDescent="0.25">
      <c r="A1" t="s">
        <v>187</v>
      </c>
    </row>
    <row r="3" spans="1:9" x14ac:dyDescent="0.25">
      <c r="A3" s="48" t="s">
        <v>172</v>
      </c>
      <c r="B3" s="46" t="s">
        <v>147</v>
      </c>
      <c r="C3" s="46" t="s">
        <v>156</v>
      </c>
      <c r="D3" s="46" t="s">
        <v>149</v>
      </c>
      <c r="E3" s="46" t="s">
        <v>151</v>
      </c>
      <c r="F3" s="46" t="s">
        <v>152</v>
      </c>
      <c r="G3" s="46" t="s">
        <v>153</v>
      </c>
      <c r="H3" s="46" t="s">
        <v>154</v>
      </c>
      <c r="I3" s="46" t="s">
        <v>155</v>
      </c>
    </row>
    <row r="4" spans="1:9" x14ac:dyDescent="0.25">
      <c r="A4" s="48" t="s">
        <v>181</v>
      </c>
      <c r="B4" s="46" t="s">
        <v>173</v>
      </c>
      <c r="C4" s="46" t="s">
        <v>180</v>
      </c>
      <c r="D4" s="46" t="s">
        <v>174</v>
      </c>
      <c r="E4" s="46" t="s">
        <v>175</v>
      </c>
      <c r="F4" s="46" t="s">
        <v>176</v>
      </c>
      <c r="G4" s="46" t="s">
        <v>177</v>
      </c>
      <c r="H4" s="46" t="s">
        <v>178</v>
      </c>
      <c r="I4" s="46" t="s">
        <v>179</v>
      </c>
    </row>
    <row r="6" spans="1:9" x14ac:dyDescent="0.25">
      <c r="A6" s="49" t="s">
        <v>171</v>
      </c>
      <c r="B6" s="47" t="s">
        <v>33</v>
      </c>
      <c r="C6" s="47" t="s">
        <v>165</v>
      </c>
      <c r="D6" s="47" t="s">
        <v>163</v>
      </c>
      <c r="E6" s="47" t="s">
        <v>164</v>
      </c>
      <c r="F6" s="47" t="s">
        <v>5</v>
      </c>
    </row>
    <row r="7" spans="1:9" x14ac:dyDescent="0.25">
      <c r="A7" s="49" t="s">
        <v>181</v>
      </c>
      <c r="B7" s="47" t="s">
        <v>182</v>
      </c>
      <c r="C7" s="47" t="s">
        <v>183</v>
      </c>
      <c r="D7" s="47" t="s">
        <v>184</v>
      </c>
      <c r="E7" s="47" t="s">
        <v>185</v>
      </c>
      <c r="F7" s="47" t="s">
        <v>186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5"/>
  <sheetViews>
    <sheetView zoomScale="70" zoomScaleNormal="70" workbookViewId="0">
      <selection activeCell="AC3" sqref="AC3"/>
    </sheetView>
  </sheetViews>
  <sheetFormatPr defaultColWidth="9.1796875" defaultRowHeight="14" x14ac:dyDescent="0.25"/>
  <cols>
    <col min="1" max="1" width="7" style="26" bestFit="1" customWidth="1"/>
    <col min="2" max="2" width="10.81640625" style="26" customWidth="1"/>
    <col min="3" max="3" width="9.54296875" style="30" customWidth="1"/>
    <col min="4" max="4" width="9.1796875" style="26"/>
    <col min="5" max="5" width="9.26953125" style="26" bestFit="1" customWidth="1"/>
    <col min="6" max="6" width="9.26953125" style="31" bestFit="1" customWidth="1"/>
    <col min="7" max="7" width="10.54296875" style="32" bestFit="1" customWidth="1"/>
    <col min="8" max="8" width="11.54296875" style="33" customWidth="1"/>
    <col min="9" max="9" width="9" style="34"/>
    <col min="10" max="10" width="10" style="31" customWidth="1"/>
    <col min="11" max="11" width="11.7265625" style="34" bestFit="1" customWidth="1"/>
    <col min="12" max="12" width="10.81640625" style="33" bestFit="1" customWidth="1"/>
    <col min="13" max="13" width="11.453125" style="31" bestFit="1" customWidth="1"/>
    <col min="14" max="14" width="9" style="34"/>
    <col min="15" max="15" width="10.81640625" style="33" bestFit="1" customWidth="1"/>
    <col min="16" max="16" width="10.81640625" style="31" bestFit="1" customWidth="1"/>
    <col min="17" max="17" width="10.54296875" style="34" customWidth="1"/>
    <col min="18" max="18" width="9.453125" style="31" customWidth="1"/>
    <col min="19" max="21" width="11" style="26" customWidth="1"/>
    <col min="22" max="24" width="12.26953125" style="26" customWidth="1"/>
    <col min="25" max="26" width="12.54296875" style="26" customWidth="1"/>
    <col min="27" max="28" width="13.1796875" style="26" customWidth="1"/>
    <col min="29" max="31" width="10.7265625" style="26" customWidth="1"/>
    <col min="32" max="32" width="12.453125" style="26" customWidth="1"/>
    <col min="33" max="16384" width="9.1796875" style="26"/>
  </cols>
  <sheetData>
    <row r="1" spans="1:33" s="1" customFormat="1" ht="28.5" thickBot="1" x14ac:dyDescent="0.4">
      <c r="C1" s="41" t="s">
        <v>148</v>
      </c>
      <c r="I1" s="41" t="s">
        <v>157</v>
      </c>
      <c r="K1" s="42" t="s">
        <v>166</v>
      </c>
      <c r="P1" s="43" t="s">
        <v>167</v>
      </c>
      <c r="R1" s="42" t="s">
        <v>168</v>
      </c>
      <c r="S1" s="41" t="s">
        <v>150</v>
      </c>
      <c r="T1" s="41" t="s">
        <v>158</v>
      </c>
      <c r="U1" s="41" t="s">
        <v>159</v>
      </c>
      <c r="Y1" s="41" t="s">
        <v>160</v>
      </c>
      <c r="Z1" s="41" t="s">
        <v>161</v>
      </c>
      <c r="AC1" s="42" t="s">
        <v>169</v>
      </c>
      <c r="AD1" s="42" t="s">
        <v>170</v>
      </c>
      <c r="AF1" s="41" t="s">
        <v>162</v>
      </c>
    </row>
    <row r="2" spans="1:33" ht="69" customHeight="1" x14ac:dyDescent="0.25">
      <c r="A2" s="1" t="s">
        <v>38</v>
      </c>
      <c r="B2" s="1" t="s">
        <v>24</v>
      </c>
      <c r="C2" s="1" t="s">
        <v>8</v>
      </c>
      <c r="D2" s="1" t="s">
        <v>0</v>
      </c>
      <c r="E2" s="1" t="s">
        <v>1</v>
      </c>
      <c r="F2" s="1" t="s">
        <v>27</v>
      </c>
      <c r="G2" s="1" t="s">
        <v>28</v>
      </c>
      <c r="H2" s="1" t="s">
        <v>29</v>
      </c>
      <c r="I2" s="15" t="s">
        <v>9</v>
      </c>
      <c r="J2" s="15" t="s">
        <v>34</v>
      </c>
      <c r="K2" s="15" t="s">
        <v>33</v>
      </c>
      <c r="L2" s="15" t="s">
        <v>32</v>
      </c>
      <c r="M2" s="15" t="s">
        <v>31</v>
      </c>
      <c r="N2" s="17" t="s">
        <v>2</v>
      </c>
      <c r="O2" s="8" t="s">
        <v>3</v>
      </c>
      <c r="P2" s="18" t="s">
        <v>4</v>
      </c>
      <c r="Q2" s="16" t="s">
        <v>30</v>
      </c>
      <c r="R2" s="19" t="s">
        <v>5</v>
      </c>
      <c r="S2" s="22" t="s">
        <v>39</v>
      </c>
      <c r="T2" s="22" t="s">
        <v>40</v>
      </c>
      <c r="U2" s="22" t="s">
        <v>41</v>
      </c>
      <c r="V2" s="23" t="s">
        <v>42</v>
      </c>
      <c r="W2" s="23" t="s">
        <v>43</v>
      </c>
      <c r="X2" s="23" t="s">
        <v>44</v>
      </c>
      <c r="Y2" s="22" t="s">
        <v>45</v>
      </c>
      <c r="Z2" s="22" t="s">
        <v>46</v>
      </c>
      <c r="AA2" s="24" t="s">
        <v>47</v>
      </c>
      <c r="AB2" s="38" t="s">
        <v>48</v>
      </c>
      <c r="AC2" s="37" t="s">
        <v>49</v>
      </c>
      <c r="AD2" s="25" t="s">
        <v>50</v>
      </c>
      <c r="AE2" s="36" t="s">
        <v>57</v>
      </c>
      <c r="AF2" s="37" t="s">
        <v>58</v>
      </c>
      <c r="AG2" s="40" t="s">
        <v>59</v>
      </c>
    </row>
    <row r="3" spans="1:33" x14ac:dyDescent="0.25">
      <c r="A3" s="1" t="s">
        <v>26</v>
      </c>
      <c r="B3" s="1" t="s">
        <v>129</v>
      </c>
      <c r="C3" s="1">
        <v>7</v>
      </c>
      <c r="D3" s="1">
        <v>1455</v>
      </c>
      <c r="E3" s="1">
        <v>225.2</v>
      </c>
      <c r="F3" s="2">
        <f>(D3/E3)/287</f>
        <v>2.25119290015534E-2</v>
      </c>
      <c r="G3" s="4">
        <v>2105.0421999999999</v>
      </c>
      <c r="H3" s="3">
        <v>6065431</v>
      </c>
      <c r="I3" s="2">
        <v>13.92009</v>
      </c>
      <c r="J3" s="2">
        <f>I3/(G3*F3*0.3164)</f>
        <v>0.92839341494825489</v>
      </c>
      <c r="K3" s="2">
        <v>3.7749305</v>
      </c>
      <c r="L3" s="3">
        <v>4009649.3</v>
      </c>
      <c r="M3" s="2">
        <f>L3/H3</f>
        <v>0.66106585006077878</v>
      </c>
      <c r="N3" s="2">
        <v>3.5952381999999998</v>
      </c>
      <c r="O3" s="3">
        <v>3506776.8</v>
      </c>
      <c r="P3" s="2">
        <f>O3/H3</f>
        <v>0.57815789182994581</v>
      </c>
      <c r="Q3" s="2">
        <v>2466.7871</v>
      </c>
      <c r="R3" s="2">
        <f t="shared" ref="R3:R19" si="0">Q3/I3</f>
        <v>177.21057119601957</v>
      </c>
      <c r="S3" s="22">
        <v>2.0760000000000001</v>
      </c>
      <c r="T3" s="22">
        <v>6.6210000000000004</v>
      </c>
      <c r="U3" s="22">
        <v>13.7</v>
      </c>
      <c r="V3" s="23">
        <v>2.0760000000000001</v>
      </c>
      <c r="W3" s="23">
        <v>4.5449999999999999</v>
      </c>
      <c r="X3" s="23">
        <v>7.0789999999999997</v>
      </c>
      <c r="Y3" s="22">
        <v>7.3049999999999997</v>
      </c>
      <c r="Z3" s="22">
        <v>0</v>
      </c>
      <c r="AA3" s="24">
        <v>6.3949999999999996</v>
      </c>
      <c r="AB3" s="24">
        <v>7.3049999999999997</v>
      </c>
      <c r="AC3" s="27">
        <v>1.6519999999999999</v>
      </c>
      <c r="AD3" s="22">
        <v>6.3289999999999997</v>
      </c>
      <c r="AE3" s="22">
        <v>316.43299999999999</v>
      </c>
      <c r="AF3" s="22">
        <v>50</v>
      </c>
      <c r="AG3" s="39">
        <v>0</v>
      </c>
    </row>
    <row r="4" spans="1:33" x14ac:dyDescent="0.25">
      <c r="A4" s="1" t="s">
        <v>6</v>
      </c>
      <c r="B4" s="1" t="s">
        <v>130</v>
      </c>
      <c r="C4" s="1">
        <v>7</v>
      </c>
      <c r="D4" s="1">
        <v>1455</v>
      </c>
      <c r="E4" s="1">
        <v>225.2</v>
      </c>
      <c r="F4" s="2">
        <f t="shared" ref="F4:F19" si="1">(D4/E4)/287</f>
        <v>2.25119290015534E-2</v>
      </c>
      <c r="G4" s="4">
        <v>2105.0421999999999</v>
      </c>
      <c r="H4" s="3">
        <v>6065435</v>
      </c>
      <c r="I4" s="2">
        <v>13.927905000000001</v>
      </c>
      <c r="J4" s="2">
        <f t="shared" ref="J4:J19" si="2">I4/(G4*F4*0.3164)</f>
        <v>0.92891463245028405</v>
      </c>
      <c r="K4" s="2">
        <v>3.7622968999999999</v>
      </c>
      <c r="L4" s="3">
        <v>3978907.8</v>
      </c>
      <c r="M4" s="2">
        <f t="shared" ref="M4:M19" si="3">L4/H4</f>
        <v>0.6559971049067379</v>
      </c>
      <c r="N4" s="2">
        <v>3.5909065999999998</v>
      </c>
      <c r="O4" s="3">
        <v>3494009.5</v>
      </c>
      <c r="P4" s="2">
        <f t="shared" ref="P4:P19" si="4">O4/H4</f>
        <v>0.57605258320301844</v>
      </c>
      <c r="Q4" s="2">
        <v>2476.1113</v>
      </c>
      <c r="R4" s="2">
        <f t="shared" si="0"/>
        <v>177.78059945124554</v>
      </c>
      <c r="S4" s="22">
        <v>2.0760000000000001</v>
      </c>
      <c r="T4" s="22">
        <v>8.6210000000000004</v>
      </c>
      <c r="U4" s="22">
        <v>13.7</v>
      </c>
      <c r="V4" s="23">
        <v>2.0760000000000001</v>
      </c>
      <c r="W4" s="23">
        <v>6.5449999999999999</v>
      </c>
      <c r="X4" s="23">
        <v>5.0789999999999997</v>
      </c>
      <c r="Y4" s="22">
        <v>7.3049999999999997</v>
      </c>
      <c r="Z4" s="22">
        <v>0</v>
      </c>
      <c r="AA4" s="24">
        <v>6.3949999999999996</v>
      </c>
      <c r="AB4" s="24">
        <v>7.3049999999999997</v>
      </c>
      <c r="AC4" s="27">
        <v>1.659</v>
      </c>
      <c r="AD4" s="22">
        <v>6.3289999999999997</v>
      </c>
      <c r="AE4" s="22">
        <v>316.43299999999999</v>
      </c>
      <c r="AF4" s="22">
        <v>50</v>
      </c>
      <c r="AG4" s="39">
        <v>0</v>
      </c>
    </row>
    <row r="5" spans="1:33" x14ac:dyDescent="0.25">
      <c r="A5" s="1" t="s">
        <v>7</v>
      </c>
      <c r="B5" s="1" t="s">
        <v>131</v>
      </c>
      <c r="C5" s="1">
        <v>7</v>
      </c>
      <c r="D5" s="1">
        <v>1455</v>
      </c>
      <c r="E5" s="1">
        <v>225.2</v>
      </c>
      <c r="F5" s="2">
        <f t="shared" si="1"/>
        <v>2.25119290015534E-2</v>
      </c>
      <c r="G5" s="4">
        <v>2105.0421999999999</v>
      </c>
      <c r="H5" s="3">
        <v>6065431</v>
      </c>
      <c r="I5" s="2">
        <v>13.889060000000001</v>
      </c>
      <c r="J5" s="2">
        <f t="shared" si="2"/>
        <v>0.92632388467468307</v>
      </c>
      <c r="K5" s="2">
        <v>3.7964756</v>
      </c>
      <c r="L5" s="3">
        <v>4079128.5</v>
      </c>
      <c r="M5" s="2">
        <f t="shared" si="3"/>
        <v>0.67252079860441905</v>
      </c>
      <c r="N5" s="2">
        <v>3.7964756</v>
      </c>
      <c r="O5" s="3">
        <v>3609233</v>
      </c>
      <c r="P5" s="2">
        <f t="shared" si="4"/>
        <v>0.59504971699455489</v>
      </c>
      <c r="Q5" s="2">
        <v>2450.4142999999999</v>
      </c>
      <c r="R5" s="2">
        <f t="shared" si="0"/>
        <v>176.42765601127792</v>
      </c>
      <c r="S5" s="22">
        <v>3.0760000000000001</v>
      </c>
      <c r="T5" s="22">
        <v>7.6210000000000004</v>
      </c>
      <c r="U5" s="22">
        <v>13.7</v>
      </c>
      <c r="V5" s="23">
        <v>3.0760000000000001</v>
      </c>
      <c r="W5" s="23">
        <v>4.5449999999999999</v>
      </c>
      <c r="X5" s="23">
        <v>6.0789999999999997</v>
      </c>
      <c r="Y5" s="22">
        <v>7.3049999999999997</v>
      </c>
      <c r="Z5" s="22">
        <v>0</v>
      </c>
      <c r="AA5" s="24">
        <v>6.3949999999999996</v>
      </c>
      <c r="AB5" s="24">
        <v>7.3049999999999997</v>
      </c>
      <c r="AC5" s="27">
        <v>1.635</v>
      </c>
      <c r="AD5" s="22">
        <v>6.3289999999999997</v>
      </c>
      <c r="AE5" s="22">
        <v>316.43299999999999</v>
      </c>
      <c r="AF5" s="22">
        <v>50</v>
      </c>
      <c r="AG5" s="39">
        <v>0</v>
      </c>
    </row>
    <row r="6" spans="1:33" x14ac:dyDescent="0.25">
      <c r="A6" s="1" t="s">
        <v>10</v>
      </c>
      <c r="B6" s="1" t="s">
        <v>132</v>
      </c>
      <c r="C6" s="1">
        <v>7</v>
      </c>
      <c r="D6" s="1">
        <v>1455</v>
      </c>
      <c r="E6" s="1">
        <v>225.2</v>
      </c>
      <c r="F6" s="2">
        <f t="shared" si="1"/>
        <v>2.25119290015534E-2</v>
      </c>
      <c r="G6" s="4">
        <v>2105.0421999999999</v>
      </c>
      <c r="H6" s="3">
        <v>6065433.5</v>
      </c>
      <c r="I6" s="2">
        <v>13.887069</v>
      </c>
      <c r="J6" s="2">
        <f t="shared" si="2"/>
        <v>0.92619109592912452</v>
      </c>
      <c r="K6" s="2">
        <v>3.7947166000000001</v>
      </c>
      <c r="L6" s="3">
        <v>4072119.8</v>
      </c>
      <c r="M6" s="2">
        <f t="shared" si="3"/>
        <v>0.67136500630993645</v>
      </c>
      <c r="N6" s="2">
        <v>3.6171237999999999</v>
      </c>
      <c r="O6" s="3">
        <v>3573114.8</v>
      </c>
      <c r="P6" s="2">
        <f t="shared" si="4"/>
        <v>0.58909471186189744</v>
      </c>
      <c r="Q6" s="2">
        <v>2453.7372999999998</v>
      </c>
      <c r="R6" s="2">
        <f t="shared" si="0"/>
        <v>176.69223793732138</v>
      </c>
      <c r="S6" s="22">
        <v>3.0760000000000001</v>
      </c>
      <c r="T6" s="22">
        <v>8.6210000000000004</v>
      </c>
      <c r="U6" s="22">
        <v>13.7</v>
      </c>
      <c r="V6" s="23">
        <v>3.0760000000000001</v>
      </c>
      <c r="W6" s="23">
        <v>5.5449999999999999</v>
      </c>
      <c r="X6" s="23">
        <v>5.0789999999999997</v>
      </c>
      <c r="Y6" s="22">
        <v>7.3049999999999997</v>
      </c>
      <c r="Z6" s="22">
        <v>0</v>
      </c>
      <c r="AA6" s="24">
        <v>6.3949999999999996</v>
      </c>
      <c r="AB6" s="24">
        <v>7.3049999999999997</v>
      </c>
      <c r="AC6" s="27">
        <v>1.637</v>
      </c>
      <c r="AD6" s="22">
        <v>6.3289999999999997</v>
      </c>
      <c r="AE6" s="22">
        <v>316.43299999999999</v>
      </c>
      <c r="AF6" s="22">
        <v>50</v>
      </c>
      <c r="AG6" s="39">
        <v>0</v>
      </c>
    </row>
    <row r="7" spans="1:33" x14ac:dyDescent="0.25">
      <c r="A7" s="1" t="s">
        <v>11</v>
      </c>
      <c r="B7" s="1" t="s">
        <v>133</v>
      </c>
      <c r="C7" s="1">
        <v>7</v>
      </c>
      <c r="D7" s="1">
        <v>1455</v>
      </c>
      <c r="E7" s="1">
        <v>225.2</v>
      </c>
      <c r="F7" s="2">
        <f t="shared" si="1"/>
        <v>2.25119290015534E-2</v>
      </c>
      <c r="G7" s="4">
        <v>2105.0421999999999</v>
      </c>
      <c r="H7" s="3">
        <v>6065427.5</v>
      </c>
      <c r="I7" s="2">
        <v>13.916195</v>
      </c>
      <c r="J7" s="2">
        <f t="shared" si="2"/>
        <v>0.92813363987846564</v>
      </c>
      <c r="K7" s="2">
        <v>3.7790332000000002</v>
      </c>
      <c r="L7" s="3">
        <v>3992969.3</v>
      </c>
      <c r="M7" s="2">
        <f t="shared" si="3"/>
        <v>0.65831621926071981</v>
      </c>
      <c r="N7" s="2">
        <v>3.5997998999999998</v>
      </c>
      <c r="O7" s="3">
        <v>3497032.3</v>
      </c>
      <c r="P7" s="2">
        <f t="shared" si="4"/>
        <v>0.57655166103296096</v>
      </c>
      <c r="Q7" s="2">
        <v>2468.0441999999998</v>
      </c>
      <c r="R7" s="2">
        <f t="shared" si="0"/>
        <v>177.35050421469373</v>
      </c>
      <c r="S7" s="22">
        <v>4.0759999999999996</v>
      </c>
      <c r="T7" s="22">
        <v>6.6210000000000004</v>
      </c>
      <c r="U7" s="22">
        <v>13.7</v>
      </c>
      <c r="V7" s="23">
        <v>4.0759999999999996</v>
      </c>
      <c r="W7" s="23">
        <v>2.5449999999999999</v>
      </c>
      <c r="X7" s="23">
        <v>7.0789999999999997</v>
      </c>
      <c r="Y7" s="22">
        <v>7.3049999999999997</v>
      </c>
      <c r="Z7" s="22">
        <v>0</v>
      </c>
      <c r="AA7" s="24">
        <v>6.3949999999999996</v>
      </c>
      <c r="AB7" s="24">
        <v>7.3049999999999997</v>
      </c>
      <c r="AC7" s="27" t="s">
        <v>52</v>
      </c>
      <c r="AD7" s="22">
        <v>6.3289999999999997</v>
      </c>
      <c r="AE7" s="22">
        <v>316.43299999999999</v>
      </c>
      <c r="AF7" s="22">
        <v>50</v>
      </c>
      <c r="AG7" s="39">
        <v>0</v>
      </c>
    </row>
    <row r="8" spans="1:33" x14ac:dyDescent="0.25">
      <c r="A8" s="1" t="s">
        <v>12</v>
      </c>
      <c r="B8" s="1" t="s">
        <v>134</v>
      </c>
      <c r="C8" s="1">
        <v>7</v>
      </c>
      <c r="D8" s="1">
        <v>1455</v>
      </c>
      <c r="E8" s="1">
        <v>225.2</v>
      </c>
      <c r="F8" s="2">
        <f t="shared" si="1"/>
        <v>2.25119290015534E-2</v>
      </c>
      <c r="G8" s="4">
        <v>2105.0421999999999</v>
      </c>
      <c r="H8" s="3">
        <v>6065430.5</v>
      </c>
      <c r="I8" s="2">
        <v>13.884430999999999</v>
      </c>
      <c r="J8" s="2">
        <f t="shared" si="2"/>
        <v>0.92601515584334682</v>
      </c>
      <c r="K8" s="2">
        <v>3.7966654000000002</v>
      </c>
      <c r="L8" s="3">
        <v>4063117.3</v>
      </c>
      <c r="M8" s="2">
        <f t="shared" si="3"/>
        <v>0.66988110736739948</v>
      </c>
      <c r="N8" s="2">
        <v>3.6186783</v>
      </c>
      <c r="O8" s="3">
        <v>3565596</v>
      </c>
      <c r="P8" s="2">
        <f t="shared" si="4"/>
        <v>0.58785538800584725</v>
      </c>
      <c r="Q8" s="2">
        <v>2452.9331000000002</v>
      </c>
      <c r="R8" s="2">
        <f t="shared" si="0"/>
        <v>176.66788793865592</v>
      </c>
      <c r="S8" s="22">
        <v>4.0759999999999996</v>
      </c>
      <c r="T8" s="22">
        <v>7.6210000000000004</v>
      </c>
      <c r="U8" s="22">
        <v>13.7</v>
      </c>
      <c r="V8" s="23">
        <v>4.0759999999999996</v>
      </c>
      <c r="W8" s="23">
        <v>3.5449999999999999</v>
      </c>
      <c r="X8" s="23">
        <v>6.0789999999999997</v>
      </c>
      <c r="Y8" s="22">
        <v>7.3049999999999997</v>
      </c>
      <c r="Z8" s="22">
        <v>0</v>
      </c>
      <c r="AA8" s="24">
        <v>6.3949999999999996</v>
      </c>
      <c r="AB8" s="24">
        <v>7.3049999999999997</v>
      </c>
      <c r="AC8" s="22">
        <v>1.635</v>
      </c>
      <c r="AD8" s="22">
        <v>6.3289999999999997</v>
      </c>
      <c r="AE8" s="22">
        <v>316.43299999999999</v>
      </c>
      <c r="AF8" s="22">
        <v>50</v>
      </c>
      <c r="AG8" s="39">
        <v>0</v>
      </c>
    </row>
    <row r="9" spans="1:33" x14ac:dyDescent="0.25">
      <c r="A9" s="1" t="s">
        <v>13</v>
      </c>
      <c r="B9" s="1" t="s">
        <v>135</v>
      </c>
      <c r="C9" s="1">
        <v>7</v>
      </c>
      <c r="D9" s="1">
        <v>1455</v>
      </c>
      <c r="E9" s="1">
        <v>225.2</v>
      </c>
      <c r="F9" s="2">
        <f t="shared" si="1"/>
        <v>2.25119290015534E-2</v>
      </c>
      <c r="G9" s="4">
        <v>2105.0421999999999</v>
      </c>
      <c r="H9" s="3">
        <v>6065426.5</v>
      </c>
      <c r="I9" s="2">
        <v>13.872145</v>
      </c>
      <c r="J9" s="2">
        <f t="shared" si="2"/>
        <v>0.92519574724066866</v>
      </c>
      <c r="K9" s="2">
        <v>3.7639461000000001</v>
      </c>
      <c r="L9" s="3">
        <v>3971086.8</v>
      </c>
      <c r="M9" s="2">
        <f t="shared" si="3"/>
        <v>0.65470858479613925</v>
      </c>
      <c r="N9" s="2">
        <v>3.6051563999999998</v>
      </c>
      <c r="O9" s="3">
        <v>3503325.5</v>
      </c>
      <c r="P9" s="2">
        <f t="shared" si="4"/>
        <v>0.57758930884744875</v>
      </c>
      <c r="Q9" s="2">
        <v>2585.3310999999999</v>
      </c>
      <c r="R9" s="2">
        <f t="shared" si="0"/>
        <v>186.36851763011416</v>
      </c>
      <c r="S9" s="22">
        <v>4.0759999999999996</v>
      </c>
      <c r="T9" s="22">
        <v>8.6210000000000004</v>
      </c>
      <c r="U9" s="22">
        <v>13.7</v>
      </c>
      <c r="V9" s="23">
        <v>4.0759999999999996</v>
      </c>
      <c r="W9" s="23">
        <v>4.5449999999999999</v>
      </c>
      <c r="X9" s="23">
        <v>5.0789999999999997</v>
      </c>
      <c r="Y9" s="22">
        <v>9.3049999999999997</v>
      </c>
      <c r="Z9" s="22">
        <v>0</v>
      </c>
      <c r="AA9" s="24">
        <v>4.3949999999999996</v>
      </c>
      <c r="AB9" s="24">
        <v>9.3049999999999997</v>
      </c>
      <c r="AC9" s="22">
        <v>1.631</v>
      </c>
      <c r="AD9" s="22">
        <v>6.3289999999999997</v>
      </c>
      <c r="AE9" s="22">
        <v>316.43299999999999</v>
      </c>
      <c r="AF9" s="22">
        <v>50</v>
      </c>
      <c r="AG9" s="39">
        <v>0</v>
      </c>
    </row>
    <row r="10" spans="1:33" x14ac:dyDescent="0.25">
      <c r="A10" s="1" t="s">
        <v>14</v>
      </c>
      <c r="B10" s="1" t="s">
        <v>136</v>
      </c>
      <c r="C10" s="1">
        <v>7</v>
      </c>
      <c r="D10" s="1">
        <v>1455</v>
      </c>
      <c r="E10" s="1">
        <v>225.2</v>
      </c>
      <c r="F10" s="2">
        <f t="shared" si="1"/>
        <v>2.25119290015534E-2</v>
      </c>
      <c r="G10" s="4">
        <v>2105.0421999999999</v>
      </c>
      <c r="H10" s="3">
        <v>6065432</v>
      </c>
      <c r="I10" s="2">
        <v>13.877370000000001</v>
      </c>
      <c r="J10" s="2">
        <f t="shared" si="2"/>
        <v>0.92554422599282515</v>
      </c>
      <c r="K10" s="2">
        <v>3.7949252000000002</v>
      </c>
      <c r="L10" s="3">
        <v>4074708.5</v>
      </c>
      <c r="M10" s="2">
        <f t="shared" si="3"/>
        <v>0.67179196799172758</v>
      </c>
      <c r="N10" s="2">
        <v>3.6254108</v>
      </c>
      <c r="O10" s="3">
        <v>3589048</v>
      </c>
      <c r="P10" s="2">
        <f t="shared" si="4"/>
        <v>0.59172174380983911</v>
      </c>
      <c r="Q10" s="2">
        <v>2448.3751999999999</v>
      </c>
      <c r="R10" s="2">
        <f t="shared" si="0"/>
        <v>176.42933783562734</v>
      </c>
      <c r="S10" s="22">
        <v>4.0759999999999996</v>
      </c>
      <c r="T10" s="22">
        <v>8.6210000000000004</v>
      </c>
      <c r="U10" s="22">
        <v>13.7</v>
      </c>
      <c r="V10" s="23">
        <v>4.0759999999999996</v>
      </c>
      <c r="W10" s="23">
        <v>4.5449999999999999</v>
      </c>
      <c r="X10" s="23">
        <v>5.0789999999999997</v>
      </c>
      <c r="Y10" s="22">
        <v>7.3049999999999997</v>
      </c>
      <c r="Z10" s="22">
        <v>0</v>
      </c>
      <c r="AA10" s="24">
        <v>6.3949999999999996</v>
      </c>
      <c r="AB10" s="24">
        <v>7.3049999999999997</v>
      </c>
      <c r="AC10" s="22">
        <v>1.631</v>
      </c>
      <c r="AD10" s="22">
        <v>6.3289999999999997</v>
      </c>
      <c r="AE10" s="22">
        <v>316.43299999999999</v>
      </c>
      <c r="AF10" s="22">
        <v>50</v>
      </c>
      <c r="AG10" s="39">
        <v>0</v>
      </c>
    </row>
    <row r="11" spans="1:33" x14ac:dyDescent="0.25">
      <c r="A11" s="1" t="s">
        <v>15</v>
      </c>
      <c r="B11" s="1" t="s">
        <v>137</v>
      </c>
      <c r="C11" s="1">
        <v>7</v>
      </c>
      <c r="D11" s="1">
        <v>1455</v>
      </c>
      <c r="E11" s="1">
        <v>225.2</v>
      </c>
      <c r="F11" s="2">
        <f t="shared" si="1"/>
        <v>2.25119290015534E-2</v>
      </c>
      <c r="G11" s="4">
        <v>2105.0421999999999</v>
      </c>
      <c r="H11" s="3">
        <v>6065429.5</v>
      </c>
      <c r="I11" s="2">
        <v>13.874763</v>
      </c>
      <c r="J11" s="2">
        <f t="shared" si="2"/>
        <v>0.92537035343648599</v>
      </c>
      <c r="K11" s="2">
        <v>3.7779353000000002</v>
      </c>
      <c r="L11" s="3">
        <v>3972994</v>
      </c>
      <c r="M11" s="2">
        <f t="shared" si="3"/>
        <v>0.65502269872232466</v>
      </c>
      <c r="N11" s="2">
        <v>3.5926920999999998</v>
      </c>
      <c r="O11" s="3">
        <v>3458659.8</v>
      </c>
      <c r="P11" s="2">
        <f t="shared" si="4"/>
        <v>0.57022504342025571</v>
      </c>
      <c r="Q11" s="2">
        <v>2342.1149999999998</v>
      </c>
      <c r="R11" s="2">
        <f t="shared" si="0"/>
        <v>168.8039644352844</v>
      </c>
      <c r="S11" s="22">
        <v>4.0759999999999996</v>
      </c>
      <c r="T11" s="22">
        <v>8.6210000000000004</v>
      </c>
      <c r="U11" s="22">
        <v>13.7</v>
      </c>
      <c r="V11" s="23">
        <v>4.0759999999999996</v>
      </c>
      <c r="W11" s="23">
        <v>4.5449999999999999</v>
      </c>
      <c r="X11" s="23">
        <v>5.0789999999999997</v>
      </c>
      <c r="Y11" s="22">
        <v>5.3049999999999997</v>
      </c>
      <c r="Z11" s="22">
        <v>0</v>
      </c>
      <c r="AA11" s="24">
        <v>8.3949999999999996</v>
      </c>
      <c r="AB11" s="24">
        <v>5.3049999999999997</v>
      </c>
      <c r="AC11" s="27" t="s">
        <v>53</v>
      </c>
      <c r="AD11" s="27" t="s">
        <v>54</v>
      </c>
      <c r="AE11" s="22">
        <v>316.43299999999999</v>
      </c>
      <c r="AF11" s="22">
        <v>50</v>
      </c>
      <c r="AG11" s="39">
        <v>0</v>
      </c>
    </row>
    <row r="12" spans="1:33" x14ac:dyDescent="0.25">
      <c r="A12" s="1" t="s">
        <v>16</v>
      </c>
      <c r="B12" s="1" t="s">
        <v>138</v>
      </c>
      <c r="C12" s="1">
        <v>7</v>
      </c>
      <c r="D12" s="1">
        <v>1455</v>
      </c>
      <c r="E12" s="1">
        <v>225.2</v>
      </c>
      <c r="F12" s="2">
        <f t="shared" si="1"/>
        <v>2.25119290015534E-2</v>
      </c>
      <c r="G12" s="4">
        <v>2105.0421999999999</v>
      </c>
      <c r="H12" s="3">
        <v>6065433</v>
      </c>
      <c r="I12" s="2">
        <v>13.893556999999999</v>
      </c>
      <c r="J12" s="2">
        <f t="shared" si="2"/>
        <v>0.92662380983228065</v>
      </c>
      <c r="K12" s="2">
        <v>3.7163208000000001</v>
      </c>
      <c r="L12" s="3">
        <v>3655944.5</v>
      </c>
      <c r="M12" s="2">
        <f t="shared" si="3"/>
        <v>0.60275078465131837</v>
      </c>
      <c r="N12" s="2">
        <v>3.5088716</v>
      </c>
      <c r="O12" s="3">
        <v>3109879.8</v>
      </c>
      <c r="P12" s="2">
        <f t="shared" si="4"/>
        <v>0.5127218122762216</v>
      </c>
      <c r="Q12" s="2">
        <v>2264.2271000000001</v>
      </c>
      <c r="R12" s="2">
        <f t="shared" si="0"/>
        <v>162.96957647346898</v>
      </c>
      <c r="S12" s="22">
        <v>4.0759999999999996</v>
      </c>
      <c r="T12" s="22">
        <v>8.6210000000000004</v>
      </c>
      <c r="U12" s="22">
        <v>13.7</v>
      </c>
      <c r="V12" s="23">
        <v>4.0759999999999996</v>
      </c>
      <c r="W12" s="23">
        <v>4.5449999999999999</v>
      </c>
      <c r="X12" s="23">
        <v>5.0789999999999997</v>
      </c>
      <c r="Y12" s="22">
        <v>3.3050000000000002</v>
      </c>
      <c r="Z12" s="22">
        <v>0</v>
      </c>
      <c r="AA12" s="24">
        <v>10.395</v>
      </c>
      <c r="AB12" s="24">
        <v>3.3050000000000002</v>
      </c>
      <c r="AC12" s="22">
        <v>1.631</v>
      </c>
      <c r="AD12" s="22">
        <v>6.3289999999999997</v>
      </c>
      <c r="AE12" s="22">
        <v>316.43299999999999</v>
      </c>
      <c r="AF12" s="22">
        <v>50</v>
      </c>
      <c r="AG12" s="39">
        <v>0</v>
      </c>
    </row>
    <row r="13" spans="1:33" x14ac:dyDescent="0.25">
      <c r="A13" s="1" t="s">
        <v>17</v>
      </c>
      <c r="B13" s="1" t="s">
        <v>139</v>
      </c>
      <c r="C13" s="1">
        <v>7</v>
      </c>
      <c r="D13" s="1">
        <v>1455</v>
      </c>
      <c r="E13" s="1">
        <v>225.2</v>
      </c>
      <c r="F13" s="2">
        <f t="shared" si="1"/>
        <v>2.25119290015534E-2</v>
      </c>
      <c r="G13" s="4">
        <v>2105.0421999999999</v>
      </c>
      <c r="H13" s="3">
        <v>6065432.5</v>
      </c>
      <c r="I13" s="2">
        <v>13.897481000000001</v>
      </c>
      <c r="J13" s="2">
        <f t="shared" si="2"/>
        <v>0.9268855190425126</v>
      </c>
      <c r="K13" s="2">
        <v>3.5586313999999999</v>
      </c>
      <c r="L13" s="3">
        <v>3114833.5</v>
      </c>
      <c r="M13" s="2">
        <f t="shared" si="3"/>
        <v>0.51353856464481307</v>
      </c>
      <c r="N13" s="2">
        <v>3.3221580999999998</v>
      </c>
      <c r="O13" s="3">
        <v>2524002.5</v>
      </c>
      <c r="P13" s="2">
        <f t="shared" si="4"/>
        <v>0.41612902295096021</v>
      </c>
      <c r="Q13" s="2">
        <v>2210.6482000000001</v>
      </c>
      <c r="R13" s="2">
        <f t="shared" si="0"/>
        <v>159.06826568066543</v>
      </c>
      <c r="S13" s="22">
        <v>4.0759999999999996</v>
      </c>
      <c r="T13" s="22">
        <v>8.6210000000000004</v>
      </c>
      <c r="U13" s="22">
        <v>13.7</v>
      </c>
      <c r="V13" s="23">
        <v>4.0759999999999996</v>
      </c>
      <c r="W13" s="23">
        <v>4.5449999999999999</v>
      </c>
      <c r="X13" s="23">
        <v>5.0789999999999997</v>
      </c>
      <c r="Y13" s="22">
        <v>0</v>
      </c>
      <c r="Z13" s="22">
        <v>0</v>
      </c>
      <c r="AA13" s="24">
        <v>13.7</v>
      </c>
      <c r="AB13" s="24">
        <v>0</v>
      </c>
      <c r="AC13" s="22">
        <v>1.631</v>
      </c>
      <c r="AD13" s="22">
        <v>6.3289999999999997</v>
      </c>
      <c r="AE13" s="22">
        <v>316.43299999999999</v>
      </c>
      <c r="AF13" s="22">
        <v>50</v>
      </c>
      <c r="AG13" s="39">
        <v>0</v>
      </c>
    </row>
    <row r="14" spans="1:33" x14ac:dyDescent="0.25">
      <c r="A14" s="1" t="s">
        <v>18</v>
      </c>
      <c r="B14" s="1" t="s">
        <v>140</v>
      </c>
      <c r="C14" s="1">
        <v>7</v>
      </c>
      <c r="D14" s="1">
        <v>1455</v>
      </c>
      <c r="E14" s="1">
        <v>225.2</v>
      </c>
      <c r="F14" s="2">
        <f t="shared" si="1"/>
        <v>2.25119290015534E-2</v>
      </c>
      <c r="G14" s="4">
        <v>2105.0421999999999</v>
      </c>
      <c r="H14" s="3">
        <v>6065431.5</v>
      </c>
      <c r="I14" s="2">
        <v>13.878482</v>
      </c>
      <c r="J14" s="2">
        <f t="shared" si="2"/>
        <v>0.92561839027462367</v>
      </c>
      <c r="K14" s="2">
        <v>3.7880402000000002</v>
      </c>
      <c r="L14" s="3">
        <v>4051754.5</v>
      </c>
      <c r="M14" s="2">
        <f t="shared" si="3"/>
        <v>0.66800762649780154</v>
      </c>
      <c r="N14" s="2">
        <v>3.6189665999999998</v>
      </c>
      <c r="O14" s="3">
        <v>3568934.5</v>
      </c>
      <c r="P14" s="2">
        <f t="shared" si="4"/>
        <v>0.58840570534841585</v>
      </c>
      <c r="Q14" s="2">
        <v>2455.5839999999998</v>
      </c>
      <c r="R14" s="2">
        <f t="shared" si="0"/>
        <v>176.93462440632916</v>
      </c>
      <c r="S14" s="22">
        <v>4.0759999999999996</v>
      </c>
      <c r="T14" s="22">
        <v>9.6210000000000004</v>
      </c>
      <c r="U14" s="22">
        <v>13.7</v>
      </c>
      <c r="V14" s="23">
        <v>4.0759999999999996</v>
      </c>
      <c r="W14" s="23">
        <v>5.5449999999999999</v>
      </c>
      <c r="X14" s="23">
        <v>4.0789999999999997</v>
      </c>
      <c r="Y14" s="22">
        <v>7.3049999999999997</v>
      </c>
      <c r="Z14" s="22">
        <v>0</v>
      </c>
      <c r="AA14" s="24">
        <v>6.3949999999999996</v>
      </c>
      <c r="AB14" s="24">
        <v>7.3049999999999997</v>
      </c>
      <c r="AC14" s="27" t="s">
        <v>55</v>
      </c>
      <c r="AD14" s="27" t="s">
        <v>54</v>
      </c>
      <c r="AE14" s="22">
        <v>316.43299999999999</v>
      </c>
      <c r="AF14" s="22">
        <v>50</v>
      </c>
      <c r="AG14" s="39">
        <v>0</v>
      </c>
    </row>
    <row r="15" spans="1:33" x14ac:dyDescent="0.25">
      <c r="A15" s="1" t="s">
        <v>19</v>
      </c>
      <c r="B15" s="1" t="s">
        <v>141</v>
      </c>
      <c r="C15" s="1">
        <v>7</v>
      </c>
      <c r="D15" s="1">
        <v>1455</v>
      </c>
      <c r="E15" s="1">
        <v>225.2</v>
      </c>
      <c r="F15" s="2">
        <f t="shared" si="1"/>
        <v>2.25119290015534E-2</v>
      </c>
      <c r="G15" s="4">
        <v>2105.0421999999999</v>
      </c>
      <c r="H15" s="3">
        <v>6065432</v>
      </c>
      <c r="I15" s="2">
        <v>13.909166000000001</v>
      </c>
      <c r="J15" s="2">
        <f t="shared" si="2"/>
        <v>0.92766484425188056</v>
      </c>
      <c r="K15" s="2">
        <v>3.7721691000000002</v>
      </c>
      <c r="L15" s="3">
        <v>3986016</v>
      </c>
      <c r="M15" s="2">
        <f t="shared" si="3"/>
        <v>0.65716934919062653</v>
      </c>
      <c r="N15" s="2">
        <v>3.6016368999999999</v>
      </c>
      <c r="O15" s="3">
        <v>3505679.3</v>
      </c>
      <c r="P15" s="2">
        <f t="shared" si="4"/>
        <v>0.57797685309142033</v>
      </c>
      <c r="Q15" s="2">
        <v>2471.1704</v>
      </c>
      <c r="R15" s="2">
        <f t="shared" si="0"/>
        <v>177.66488659348806</v>
      </c>
      <c r="S15" s="22">
        <v>4.0759999999999996</v>
      </c>
      <c r="T15" s="22">
        <v>10.621</v>
      </c>
      <c r="U15" s="22">
        <v>13.7</v>
      </c>
      <c r="V15" s="23">
        <v>4.0759999999999996</v>
      </c>
      <c r="W15" s="23">
        <v>6.5449999999999999</v>
      </c>
      <c r="X15" s="23">
        <v>3.0790000000000002</v>
      </c>
      <c r="Y15" s="22">
        <v>7.3049999999999997</v>
      </c>
      <c r="Z15" s="22">
        <v>0</v>
      </c>
      <c r="AA15" s="24">
        <v>6.3949999999999996</v>
      </c>
      <c r="AB15" s="24">
        <v>7.3049999999999997</v>
      </c>
      <c r="AC15" s="22">
        <v>1.6519999999999999</v>
      </c>
      <c r="AD15" s="22">
        <v>6.3289999999999997</v>
      </c>
      <c r="AE15" s="22">
        <v>316.43299999999999</v>
      </c>
      <c r="AF15" s="22">
        <v>50</v>
      </c>
      <c r="AG15" s="39">
        <v>0</v>
      </c>
    </row>
    <row r="16" spans="1:33" x14ac:dyDescent="0.25">
      <c r="A16" s="1" t="s">
        <v>20</v>
      </c>
      <c r="B16" s="1" t="s">
        <v>142</v>
      </c>
      <c r="C16" s="1">
        <v>7</v>
      </c>
      <c r="D16" s="1">
        <v>1455</v>
      </c>
      <c r="E16" s="1">
        <v>225.2</v>
      </c>
      <c r="F16" s="2">
        <f t="shared" si="1"/>
        <v>2.25119290015534E-2</v>
      </c>
      <c r="G16" s="4">
        <v>2105.0421999999999</v>
      </c>
      <c r="H16" s="3">
        <v>6065425.5</v>
      </c>
      <c r="I16" s="2">
        <v>13.858832</v>
      </c>
      <c r="J16" s="2">
        <f t="shared" si="2"/>
        <v>0.92430784338852356</v>
      </c>
      <c r="K16" s="2">
        <v>3.7947978999999998</v>
      </c>
      <c r="L16" s="3">
        <v>4038991.5</v>
      </c>
      <c r="M16" s="2">
        <f t="shared" si="3"/>
        <v>0.66590406559276016</v>
      </c>
      <c r="N16" s="2">
        <v>3.6176252</v>
      </c>
      <c r="O16" s="3">
        <v>3548555.8</v>
      </c>
      <c r="P16" s="2">
        <f t="shared" si="4"/>
        <v>0.58504647365629991</v>
      </c>
      <c r="Q16" s="2">
        <v>2457.7419</v>
      </c>
      <c r="R16" s="2">
        <f t="shared" si="0"/>
        <v>177.34120018194895</v>
      </c>
      <c r="S16" s="22">
        <v>5.0759999999999996</v>
      </c>
      <c r="T16" s="22">
        <v>8.6210000000000004</v>
      </c>
      <c r="U16" s="22">
        <v>13.7</v>
      </c>
      <c r="V16" s="23">
        <v>5.0759999999999996</v>
      </c>
      <c r="W16" s="23">
        <v>3.5449999999999999</v>
      </c>
      <c r="X16" s="23">
        <v>5.0789999999999997</v>
      </c>
      <c r="Y16" s="22">
        <v>7.3049999999999997</v>
      </c>
      <c r="Z16" s="22">
        <v>0</v>
      </c>
      <c r="AA16" s="24">
        <v>6.3949999999999996</v>
      </c>
      <c r="AB16" s="24">
        <v>7.3049999999999997</v>
      </c>
      <c r="AC16" s="22">
        <v>1.639</v>
      </c>
      <c r="AD16" s="22">
        <v>6.3289999999999997</v>
      </c>
      <c r="AE16" s="22">
        <v>316.43299999999999</v>
      </c>
      <c r="AF16" s="22">
        <v>50</v>
      </c>
      <c r="AG16" s="39">
        <v>0</v>
      </c>
    </row>
    <row r="17" spans="1:33" x14ac:dyDescent="0.25">
      <c r="A17" s="1" t="s">
        <v>21</v>
      </c>
      <c r="B17" s="1" t="s">
        <v>143</v>
      </c>
      <c r="C17" s="1">
        <v>7</v>
      </c>
      <c r="D17" s="1">
        <v>1455</v>
      </c>
      <c r="E17" s="1">
        <v>225.2</v>
      </c>
      <c r="F17" s="2">
        <f t="shared" si="1"/>
        <v>2.25119290015534E-2</v>
      </c>
      <c r="G17" s="4">
        <v>2105.0421999999999</v>
      </c>
      <c r="H17" s="3">
        <v>6065432</v>
      </c>
      <c r="I17" s="2">
        <v>13.861055</v>
      </c>
      <c r="J17" s="2">
        <f t="shared" si="2"/>
        <v>0.9244561052576229</v>
      </c>
      <c r="K17" s="2">
        <v>3.7868664000000001</v>
      </c>
      <c r="L17" s="3">
        <v>4027448</v>
      </c>
      <c r="M17" s="2">
        <f t="shared" si="3"/>
        <v>0.66400018992876353</v>
      </c>
      <c r="N17" s="2">
        <v>3.6181576</v>
      </c>
      <c r="O17" s="3">
        <v>3550057</v>
      </c>
      <c r="P17" s="2">
        <f t="shared" si="4"/>
        <v>0.58529334761316254</v>
      </c>
      <c r="Q17" s="2">
        <v>2458.2952</v>
      </c>
      <c r="R17" s="2">
        <f t="shared" si="0"/>
        <v>177.35267625732672</v>
      </c>
      <c r="S17" s="22">
        <v>5.0759999999999996</v>
      </c>
      <c r="T17" s="22">
        <v>9.6210000000000004</v>
      </c>
      <c r="U17" s="22">
        <v>13.7</v>
      </c>
      <c r="V17" s="23">
        <v>5.0759999999999996</v>
      </c>
      <c r="W17" s="23">
        <v>4.5449999999999999</v>
      </c>
      <c r="X17" s="23">
        <v>4.0789999999999997</v>
      </c>
      <c r="Y17" s="22">
        <v>7.3049999999999997</v>
      </c>
      <c r="Z17" s="22">
        <v>0</v>
      </c>
      <c r="AA17" s="24">
        <v>6.3949999999999996</v>
      </c>
      <c r="AB17" s="24">
        <v>7.3049999999999997</v>
      </c>
      <c r="AC17" s="22">
        <v>1.639</v>
      </c>
      <c r="AD17" s="22">
        <v>6.3289999999999997</v>
      </c>
      <c r="AE17" s="22">
        <v>316.43299999999999</v>
      </c>
      <c r="AF17" s="22">
        <v>50</v>
      </c>
      <c r="AG17" s="39">
        <v>0</v>
      </c>
    </row>
    <row r="18" spans="1:33" x14ac:dyDescent="0.25">
      <c r="A18" s="1" t="s">
        <v>22</v>
      </c>
      <c r="B18" s="1" t="s">
        <v>144</v>
      </c>
      <c r="C18" s="1">
        <v>7</v>
      </c>
      <c r="D18" s="1">
        <v>1455</v>
      </c>
      <c r="E18" s="1">
        <v>225.2</v>
      </c>
      <c r="F18" s="2">
        <f t="shared" si="1"/>
        <v>2.25119290015534E-2</v>
      </c>
      <c r="G18" s="4">
        <v>2105.0421999999999</v>
      </c>
      <c r="H18" s="3">
        <v>6065431.5</v>
      </c>
      <c r="I18" s="2">
        <v>13.879598</v>
      </c>
      <c r="J18" s="2">
        <f t="shared" si="2"/>
        <v>0.92569282133441444</v>
      </c>
      <c r="K18" s="2">
        <v>3.7640779000000002</v>
      </c>
      <c r="L18" s="3">
        <v>3922466.3</v>
      </c>
      <c r="M18" s="2">
        <f t="shared" si="3"/>
        <v>0.64669204491057231</v>
      </c>
      <c r="N18" s="2">
        <v>3.5945076999999999</v>
      </c>
      <c r="O18" s="3">
        <v>3456799.8</v>
      </c>
      <c r="P18" s="2">
        <f t="shared" si="4"/>
        <v>0.56991819955431033</v>
      </c>
      <c r="Q18" s="2">
        <v>2482.5962</v>
      </c>
      <c r="R18" s="2">
        <f t="shared" si="0"/>
        <v>178.86657812423675</v>
      </c>
      <c r="S18" s="22">
        <v>6.0759999999999996</v>
      </c>
      <c r="T18" s="22">
        <v>8.6210000000000004</v>
      </c>
      <c r="U18" s="22">
        <v>13.7</v>
      </c>
      <c r="V18" s="23">
        <v>6.0759999999999996</v>
      </c>
      <c r="W18" s="23">
        <v>2.5449999999999999</v>
      </c>
      <c r="X18" s="23">
        <v>5.0789999999999997</v>
      </c>
      <c r="Y18" s="22">
        <v>7.3049999999999997</v>
      </c>
      <c r="Z18" s="22">
        <v>0</v>
      </c>
      <c r="AA18" s="24">
        <v>6.3949999999999996</v>
      </c>
      <c r="AB18" s="24">
        <v>7.3049999999999997</v>
      </c>
      <c r="AC18" s="27" t="s">
        <v>56</v>
      </c>
      <c r="AD18" s="27">
        <v>6.3289999999999997</v>
      </c>
      <c r="AE18" s="22">
        <v>316.43299999999999</v>
      </c>
      <c r="AF18" s="22">
        <v>50</v>
      </c>
      <c r="AG18" s="39">
        <v>0</v>
      </c>
    </row>
    <row r="19" spans="1:33" x14ac:dyDescent="0.25">
      <c r="A19" s="1" t="s">
        <v>23</v>
      </c>
      <c r="B19" s="1" t="s">
        <v>145</v>
      </c>
      <c r="C19" s="1">
        <v>7</v>
      </c>
      <c r="D19" s="1">
        <v>1455</v>
      </c>
      <c r="E19" s="1">
        <v>225.2</v>
      </c>
      <c r="F19" s="2">
        <f t="shared" si="1"/>
        <v>2.25119290015534E-2</v>
      </c>
      <c r="G19" s="4">
        <v>2105.0421999999999</v>
      </c>
      <c r="H19" s="3">
        <v>6065433</v>
      </c>
      <c r="I19" s="2">
        <v>13.865065</v>
      </c>
      <c r="J19" s="2">
        <f t="shared" si="2"/>
        <v>0.92472355019468444</v>
      </c>
      <c r="K19" s="2">
        <v>3.7740467</v>
      </c>
      <c r="L19" s="3">
        <v>3940408.3</v>
      </c>
      <c r="M19" s="2">
        <f t="shared" si="3"/>
        <v>0.64964995903837364</v>
      </c>
      <c r="N19" s="2">
        <v>3.5965824</v>
      </c>
      <c r="O19" s="3">
        <v>3463573</v>
      </c>
      <c r="P19" s="2">
        <f t="shared" si="4"/>
        <v>0.57103474723074177</v>
      </c>
      <c r="Q19" s="2">
        <v>2482.1037999999999</v>
      </c>
      <c r="R19" s="2">
        <f t="shared" si="0"/>
        <v>179.01854769523257</v>
      </c>
      <c r="S19" s="22">
        <v>6.0759999999999996</v>
      </c>
      <c r="T19" s="22">
        <v>10.621</v>
      </c>
      <c r="U19" s="22">
        <v>13.7</v>
      </c>
      <c r="V19" s="23">
        <v>6.0759999999999996</v>
      </c>
      <c r="W19" s="23">
        <v>4.5449999999999999</v>
      </c>
      <c r="X19" s="23">
        <v>3.0790000000000002</v>
      </c>
      <c r="Y19" s="22">
        <v>7.3049999999999997</v>
      </c>
      <c r="Z19" s="22">
        <v>0</v>
      </c>
      <c r="AA19" s="24">
        <v>6.3949999999999996</v>
      </c>
      <c r="AB19" s="24">
        <v>7.3049999999999997</v>
      </c>
      <c r="AC19" s="22">
        <v>1.659</v>
      </c>
      <c r="AD19" s="22">
        <v>6.3289999999999997</v>
      </c>
      <c r="AE19" s="22">
        <v>316.43299999999999</v>
      </c>
      <c r="AF19" s="22">
        <v>50</v>
      </c>
      <c r="AG19" s="39">
        <v>0</v>
      </c>
    </row>
    <row r="21" spans="1:33" ht="42" x14ac:dyDescent="0.25">
      <c r="A21" s="1" t="s">
        <v>37</v>
      </c>
      <c r="B21" s="1" t="s">
        <v>24</v>
      </c>
      <c r="C21" s="1" t="s">
        <v>8</v>
      </c>
      <c r="D21" s="1" t="s">
        <v>0</v>
      </c>
      <c r="E21" s="1" t="s">
        <v>1</v>
      </c>
      <c r="F21" s="1" t="s">
        <v>27</v>
      </c>
      <c r="G21" s="1" t="s">
        <v>28</v>
      </c>
      <c r="H21" s="1" t="s">
        <v>29</v>
      </c>
      <c r="I21" s="15" t="s">
        <v>9</v>
      </c>
      <c r="J21" s="15" t="s">
        <v>34</v>
      </c>
      <c r="K21" s="15" t="s">
        <v>33</v>
      </c>
      <c r="L21" s="15" t="s">
        <v>32</v>
      </c>
      <c r="M21" s="15" t="s">
        <v>31</v>
      </c>
      <c r="N21" s="17" t="s">
        <v>2</v>
      </c>
      <c r="O21" s="8" t="s">
        <v>3</v>
      </c>
      <c r="P21" s="18" t="s">
        <v>4</v>
      </c>
      <c r="Q21" s="16" t="s">
        <v>30</v>
      </c>
      <c r="R21" s="19" t="s">
        <v>5</v>
      </c>
      <c r="S21" s="22" t="s">
        <v>39</v>
      </c>
      <c r="T21" s="22" t="s">
        <v>40</v>
      </c>
      <c r="U21" s="22" t="s">
        <v>41</v>
      </c>
      <c r="V21" s="23" t="s">
        <v>42</v>
      </c>
      <c r="W21" s="23" t="s">
        <v>43</v>
      </c>
      <c r="X21" s="23" t="s">
        <v>44</v>
      </c>
      <c r="Y21" s="22" t="s">
        <v>45</v>
      </c>
      <c r="Z21" s="22" t="s">
        <v>46</v>
      </c>
      <c r="AA21" s="24" t="s">
        <v>47</v>
      </c>
      <c r="AB21" s="24" t="s">
        <v>48</v>
      </c>
      <c r="AC21" s="25" t="s">
        <v>49</v>
      </c>
      <c r="AD21" s="25" t="s">
        <v>50</v>
      </c>
      <c r="AE21" s="36" t="s">
        <v>57</v>
      </c>
      <c r="AF21" s="25" t="s">
        <v>51</v>
      </c>
      <c r="AG21" s="40" t="s">
        <v>59</v>
      </c>
    </row>
    <row r="22" spans="1:33" x14ac:dyDescent="0.25">
      <c r="A22" s="1" t="s">
        <v>26</v>
      </c>
      <c r="B22" s="1" t="s">
        <v>112</v>
      </c>
      <c r="C22" s="1">
        <v>6</v>
      </c>
      <c r="D22" s="1">
        <v>1982</v>
      </c>
      <c r="E22" s="1">
        <v>223.2</v>
      </c>
      <c r="F22" s="2">
        <f>(D22/E22)/287</f>
        <v>3.0940516778439675E-2</v>
      </c>
      <c r="G22" s="4">
        <v>1796.2777000000001</v>
      </c>
      <c r="H22" s="3">
        <v>3146463</v>
      </c>
      <c r="I22" s="2">
        <v>13.687566</v>
      </c>
      <c r="J22" s="2">
        <f>I22/(G22*F22*0.3164)</f>
        <v>0.77837469756055921</v>
      </c>
      <c r="K22" s="2">
        <v>3.3459473000000002</v>
      </c>
      <c r="L22" s="3">
        <v>2185016</v>
      </c>
      <c r="M22" s="2">
        <f>L22/H22</f>
        <v>0.69443562501767853</v>
      </c>
      <c r="N22" s="2">
        <v>3.1831024000000001</v>
      </c>
      <c r="O22" s="3">
        <v>1918726.8</v>
      </c>
      <c r="P22" s="2">
        <f>O22/H22</f>
        <v>0.60980434220901381</v>
      </c>
      <c r="Q22" s="2">
        <v>2734.9513999999999</v>
      </c>
      <c r="R22" s="2">
        <f t="shared" ref="R22:R38" si="5">Q22/I22</f>
        <v>199.81283743216287</v>
      </c>
      <c r="S22" s="22">
        <v>2.0760000000000001</v>
      </c>
      <c r="T22" s="22">
        <v>6.6210000000000004</v>
      </c>
      <c r="U22" s="22">
        <v>13.7</v>
      </c>
      <c r="V22" s="23">
        <v>2.0760000000000001</v>
      </c>
      <c r="W22" s="23">
        <v>4.5449999999999999</v>
      </c>
      <c r="X22" s="23">
        <v>7.0789999999999997</v>
      </c>
      <c r="Y22" s="22">
        <v>7.3049999999999997</v>
      </c>
      <c r="Z22" s="22">
        <v>0</v>
      </c>
      <c r="AA22" s="24">
        <v>6.3949999999999996</v>
      </c>
      <c r="AB22" s="24">
        <v>7.3049999999999997</v>
      </c>
      <c r="AC22" s="27">
        <v>1.6519999999999999</v>
      </c>
      <c r="AD22" s="22">
        <v>6.3289999999999997</v>
      </c>
      <c r="AE22" s="22">
        <v>316.43299999999999</v>
      </c>
      <c r="AF22" s="22">
        <v>50</v>
      </c>
      <c r="AG22" s="39">
        <v>0</v>
      </c>
    </row>
    <row r="23" spans="1:33" x14ac:dyDescent="0.25">
      <c r="A23" s="1" t="s">
        <v>6</v>
      </c>
      <c r="B23" s="1" t="s">
        <v>113</v>
      </c>
      <c r="C23" s="1">
        <v>6</v>
      </c>
      <c r="D23" s="1">
        <v>1982</v>
      </c>
      <c r="E23" s="1">
        <v>223.2</v>
      </c>
      <c r="F23" s="2">
        <f t="shared" ref="F23:F38" si="6">(D23/E23)/287</f>
        <v>3.0940516778439675E-2</v>
      </c>
      <c r="G23" s="4">
        <v>1796.2722000000001</v>
      </c>
      <c r="H23" s="3">
        <v>3146450.5</v>
      </c>
      <c r="I23" s="2">
        <v>13.726455</v>
      </c>
      <c r="J23" s="2">
        <f t="shared" ref="J23:J38" si="7">I23/(G23*F23*0.3164)</f>
        <v>0.78058859942697956</v>
      </c>
      <c r="K23" s="2">
        <v>3.3413978000000002</v>
      </c>
      <c r="L23" s="3">
        <v>2180616.5</v>
      </c>
      <c r="M23" s="2">
        <f t="shared" ref="M23:M38" si="8">L23/H23</f>
        <v>0.69304014158176019</v>
      </c>
      <c r="N23" s="2">
        <v>3.1796454999999999</v>
      </c>
      <c r="O23" s="3">
        <v>1916674.1</v>
      </c>
      <c r="P23" s="2">
        <f t="shared" ref="P23:P38" si="9">O23/H23</f>
        <v>0.60915437887867618</v>
      </c>
      <c r="Q23" s="2">
        <v>2750.3283999999999</v>
      </c>
      <c r="R23" s="2">
        <f t="shared" si="5"/>
        <v>200.3669847750202</v>
      </c>
      <c r="S23" s="22">
        <v>2.0760000000000001</v>
      </c>
      <c r="T23" s="22">
        <v>8.6210000000000004</v>
      </c>
      <c r="U23" s="22">
        <v>13.7</v>
      </c>
      <c r="V23" s="23">
        <v>2.0760000000000001</v>
      </c>
      <c r="W23" s="23">
        <v>6.5449999999999999</v>
      </c>
      <c r="X23" s="23">
        <v>5.0789999999999997</v>
      </c>
      <c r="Y23" s="22">
        <v>7.3049999999999997</v>
      </c>
      <c r="Z23" s="22">
        <v>0</v>
      </c>
      <c r="AA23" s="24">
        <v>6.3949999999999996</v>
      </c>
      <c r="AB23" s="24">
        <v>7.3049999999999997</v>
      </c>
      <c r="AC23" s="27">
        <v>1.659</v>
      </c>
      <c r="AD23" s="22">
        <v>6.3289999999999997</v>
      </c>
      <c r="AE23" s="22">
        <v>316.43299999999999</v>
      </c>
      <c r="AF23" s="22">
        <v>50</v>
      </c>
      <c r="AG23" s="39">
        <v>0</v>
      </c>
    </row>
    <row r="24" spans="1:33" x14ac:dyDescent="0.25">
      <c r="A24" s="1" t="s">
        <v>7</v>
      </c>
      <c r="B24" s="1" t="s">
        <v>114</v>
      </c>
      <c r="C24" s="1">
        <v>6</v>
      </c>
      <c r="D24" s="1">
        <v>1982</v>
      </c>
      <c r="E24" s="1">
        <v>223.2</v>
      </c>
      <c r="F24" s="2">
        <f t="shared" si="6"/>
        <v>3.0940516778439675E-2</v>
      </c>
      <c r="G24" s="4">
        <v>1796.2809</v>
      </c>
      <c r="H24" s="3">
        <v>3146545.5</v>
      </c>
      <c r="I24" s="2">
        <v>13.648032000000001</v>
      </c>
      <c r="J24" s="2">
        <f t="shared" si="7"/>
        <v>0.77612512373337272</v>
      </c>
      <c r="K24" s="2">
        <v>3.3673517999999998</v>
      </c>
      <c r="L24" s="3">
        <v>2215024</v>
      </c>
      <c r="M24" s="2">
        <f t="shared" si="8"/>
        <v>0.70395422535602936</v>
      </c>
      <c r="N24" s="2">
        <v>3.2021399000000002</v>
      </c>
      <c r="O24" s="3">
        <v>1949267.8</v>
      </c>
      <c r="P24" s="2">
        <f t="shared" si="9"/>
        <v>0.61949455363032258</v>
      </c>
      <c r="Q24" s="2">
        <v>2717.7393000000002</v>
      </c>
      <c r="R24" s="2">
        <f t="shared" si="5"/>
        <v>199.13049002229772</v>
      </c>
      <c r="S24" s="22">
        <v>3.0760000000000001</v>
      </c>
      <c r="T24" s="22">
        <v>7.6210000000000004</v>
      </c>
      <c r="U24" s="22">
        <v>13.7</v>
      </c>
      <c r="V24" s="23">
        <v>3.0760000000000001</v>
      </c>
      <c r="W24" s="23">
        <v>4.5449999999999999</v>
      </c>
      <c r="X24" s="23">
        <v>6.0789999999999997</v>
      </c>
      <c r="Y24" s="22">
        <v>7.3049999999999997</v>
      </c>
      <c r="Z24" s="22">
        <v>0</v>
      </c>
      <c r="AA24" s="24">
        <v>6.3949999999999996</v>
      </c>
      <c r="AB24" s="24">
        <v>7.3049999999999997</v>
      </c>
      <c r="AC24" s="27">
        <v>1.635</v>
      </c>
      <c r="AD24" s="22">
        <v>6.3289999999999997</v>
      </c>
      <c r="AE24" s="22">
        <v>316.43299999999999</v>
      </c>
      <c r="AF24" s="22">
        <v>50</v>
      </c>
      <c r="AG24" s="39">
        <v>0</v>
      </c>
    </row>
    <row r="25" spans="1:33" x14ac:dyDescent="0.25">
      <c r="A25" s="1" t="s">
        <v>10</v>
      </c>
      <c r="B25" s="1" t="s">
        <v>115</v>
      </c>
      <c r="C25" s="1">
        <v>6</v>
      </c>
      <c r="D25" s="1">
        <v>1982</v>
      </c>
      <c r="E25" s="1">
        <v>223.2</v>
      </c>
      <c r="F25" s="2">
        <f t="shared" si="6"/>
        <v>3.0940516778439675E-2</v>
      </c>
      <c r="G25" s="4">
        <v>1796.2792999999999</v>
      </c>
      <c r="H25" s="3">
        <v>3146533</v>
      </c>
      <c r="I25" s="2">
        <v>13.652532000000001</v>
      </c>
      <c r="J25" s="2">
        <f t="shared" si="7"/>
        <v>0.77638171759963859</v>
      </c>
      <c r="K25" s="2">
        <v>3.3663313000000001</v>
      </c>
      <c r="L25" s="3">
        <v>30766.592000000001</v>
      </c>
      <c r="M25" s="2">
        <f t="shared" si="8"/>
        <v>9.7779339991031396E-3</v>
      </c>
      <c r="N25" s="2">
        <v>3.2004187000000002</v>
      </c>
      <c r="O25" s="3">
        <v>1946625.9</v>
      </c>
      <c r="P25" s="2">
        <f t="shared" si="9"/>
        <v>0.61865739212015258</v>
      </c>
      <c r="Q25" s="2">
        <v>2723.2827000000002</v>
      </c>
      <c r="R25" s="2">
        <f t="shared" si="5"/>
        <v>199.4708893559085</v>
      </c>
      <c r="S25" s="22">
        <v>3.0760000000000001</v>
      </c>
      <c r="T25" s="22">
        <v>8.6210000000000004</v>
      </c>
      <c r="U25" s="22">
        <v>13.7</v>
      </c>
      <c r="V25" s="23">
        <v>3.0760000000000001</v>
      </c>
      <c r="W25" s="23">
        <v>5.5449999999999999</v>
      </c>
      <c r="X25" s="23">
        <v>5.0789999999999997</v>
      </c>
      <c r="Y25" s="22">
        <v>7.3049999999999997</v>
      </c>
      <c r="Z25" s="22">
        <v>0</v>
      </c>
      <c r="AA25" s="24">
        <v>6.3949999999999996</v>
      </c>
      <c r="AB25" s="24">
        <v>7.3049999999999997</v>
      </c>
      <c r="AC25" s="27">
        <v>1.637</v>
      </c>
      <c r="AD25" s="22">
        <v>6.3289999999999997</v>
      </c>
      <c r="AE25" s="22">
        <v>316.43299999999999</v>
      </c>
      <c r="AF25" s="22">
        <v>50</v>
      </c>
      <c r="AG25" s="39">
        <v>0</v>
      </c>
    </row>
    <row r="26" spans="1:33" x14ac:dyDescent="0.25">
      <c r="A26" s="1" t="s">
        <v>11</v>
      </c>
      <c r="B26" s="1" t="s">
        <v>116</v>
      </c>
      <c r="C26" s="1">
        <v>6</v>
      </c>
      <c r="D26" s="1">
        <v>1982</v>
      </c>
      <c r="E26" s="1">
        <v>223.2</v>
      </c>
      <c r="F26" s="2">
        <f t="shared" si="6"/>
        <v>3.0940516778439675E-2</v>
      </c>
      <c r="G26" s="4">
        <v>1796.2874999999999</v>
      </c>
      <c r="H26" s="3">
        <v>3146573.8</v>
      </c>
      <c r="I26" s="2">
        <v>13.718116</v>
      </c>
      <c r="J26" s="2">
        <f t="shared" si="7"/>
        <v>0.78010773702012015</v>
      </c>
      <c r="K26" s="2">
        <v>3.3506385999999999</v>
      </c>
      <c r="L26" s="3">
        <v>2190462.5</v>
      </c>
      <c r="M26" s="2">
        <f t="shared" si="8"/>
        <v>0.6961421022446701</v>
      </c>
      <c r="N26" s="2">
        <v>3.1892526000000001</v>
      </c>
      <c r="O26" s="3">
        <v>1926177.1</v>
      </c>
      <c r="P26" s="2">
        <f t="shared" si="9"/>
        <v>0.6121506191909436</v>
      </c>
      <c r="Q26" s="2">
        <v>2736.7849000000001</v>
      </c>
      <c r="R26" s="2">
        <f t="shared" si="5"/>
        <v>199.50151318154766</v>
      </c>
      <c r="S26" s="22">
        <v>4.0759999999999996</v>
      </c>
      <c r="T26" s="22">
        <v>6.6210000000000004</v>
      </c>
      <c r="U26" s="22">
        <v>13.7</v>
      </c>
      <c r="V26" s="23">
        <v>4.0759999999999996</v>
      </c>
      <c r="W26" s="23">
        <v>2.5449999999999999</v>
      </c>
      <c r="X26" s="23">
        <v>7.0789999999999997</v>
      </c>
      <c r="Y26" s="22">
        <v>7.3049999999999997</v>
      </c>
      <c r="Z26" s="22">
        <v>0</v>
      </c>
      <c r="AA26" s="24">
        <v>6.3949999999999996</v>
      </c>
      <c r="AB26" s="24">
        <v>7.3049999999999997</v>
      </c>
      <c r="AC26" s="27" t="s">
        <v>52</v>
      </c>
      <c r="AD26" s="22">
        <v>6.3289999999999997</v>
      </c>
      <c r="AE26" s="22">
        <v>316.43299999999999</v>
      </c>
      <c r="AF26" s="22">
        <v>50</v>
      </c>
      <c r="AG26" s="39">
        <v>0</v>
      </c>
    </row>
    <row r="27" spans="1:33" x14ac:dyDescent="0.25">
      <c r="A27" s="1" t="s">
        <v>12</v>
      </c>
      <c r="B27" s="1" t="s">
        <v>117</v>
      </c>
      <c r="C27" s="1">
        <v>6</v>
      </c>
      <c r="D27" s="1">
        <v>1982</v>
      </c>
      <c r="E27" s="1">
        <v>223.2</v>
      </c>
      <c r="F27" s="2">
        <f t="shared" si="6"/>
        <v>3.0940516778439675E-2</v>
      </c>
      <c r="G27" s="4">
        <v>1796.2876000000001</v>
      </c>
      <c r="H27" s="3">
        <v>3146572.8</v>
      </c>
      <c r="I27" s="2">
        <v>13.657830000000001</v>
      </c>
      <c r="J27" s="2">
        <f t="shared" si="7"/>
        <v>0.7766794114265495</v>
      </c>
      <c r="K27" s="2">
        <v>3.3692981999999998</v>
      </c>
      <c r="L27" s="3">
        <v>2218595.7999999998</v>
      </c>
      <c r="M27" s="2">
        <f t="shared" si="8"/>
        <v>0.70508325756836132</v>
      </c>
      <c r="N27" s="2">
        <v>3.2036492999999999</v>
      </c>
      <c r="O27" s="3">
        <v>1949286.9</v>
      </c>
      <c r="P27" s="2">
        <f t="shared" si="9"/>
        <v>0.61949524892606966</v>
      </c>
      <c r="Q27" s="2">
        <v>2720.3328000000001</v>
      </c>
      <c r="R27" s="2">
        <f t="shared" si="5"/>
        <v>199.17752673740998</v>
      </c>
      <c r="S27" s="22">
        <v>4.0759999999999996</v>
      </c>
      <c r="T27" s="22">
        <v>7.6210000000000004</v>
      </c>
      <c r="U27" s="22">
        <v>13.7</v>
      </c>
      <c r="V27" s="23">
        <v>4.0759999999999996</v>
      </c>
      <c r="W27" s="23">
        <v>3.5449999999999999</v>
      </c>
      <c r="X27" s="23">
        <v>6.0789999999999997</v>
      </c>
      <c r="Y27" s="22">
        <v>7.3049999999999997</v>
      </c>
      <c r="Z27" s="22">
        <v>0</v>
      </c>
      <c r="AA27" s="24">
        <v>6.3949999999999996</v>
      </c>
      <c r="AB27" s="24">
        <v>7.3049999999999997</v>
      </c>
      <c r="AC27" s="22">
        <v>1.635</v>
      </c>
      <c r="AD27" s="22">
        <v>6.3289999999999997</v>
      </c>
      <c r="AE27" s="22">
        <v>316.43299999999999</v>
      </c>
      <c r="AF27" s="22">
        <v>50</v>
      </c>
      <c r="AG27" s="39">
        <v>0</v>
      </c>
    </row>
    <row r="28" spans="1:33" x14ac:dyDescent="0.25">
      <c r="A28" s="1" t="s">
        <v>13</v>
      </c>
      <c r="B28" s="1" t="s">
        <v>118</v>
      </c>
      <c r="C28" s="1">
        <v>6</v>
      </c>
      <c r="D28" s="1">
        <v>1982</v>
      </c>
      <c r="E28" s="1">
        <v>223.2</v>
      </c>
      <c r="F28" s="2">
        <f t="shared" si="6"/>
        <v>3.0940516778439675E-2</v>
      </c>
      <c r="G28" s="4">
        <v>1796.2871</v>
      </c>
      <c r="H28" s="3">
        <v>3146571</v>
      </c>
      <c r="I28" s="2">
        <v>13.647850999999999</v>
      </c>
      <c r="J28" s="2">
        <f t="shared" si="7"/>
        <v>0.77611215196331884</v>
      </c>
      <c r="K28" s="2">
        <v>3.3455113999999999</v>
      </c>
      <c r="L28" s="3">
        <v>2193235</v>
      </c>
      <c r="M28" s="2">
        <f t="shared" si="8"/>
        <v>0.69702383960190317</v>
      </c>
      <c r="N28" s="2">
        <v>3.1888561000000002</v>
      </c>
      <c r="O28" s="3">
        <v>1950316.6</v>
      </c>
      <c r="P28" s="2">
        <f t="shared" si="9"/>
        <v>0.61982284842770119</v>
      </c>
      <c r="Q28" s="2">
        <v>2866.7788</v>
      </c>
      <c r="R28" s="2">
        <f t="shared" si="5"/>
        <v>210.05349486889915</v>
      </c>
      <c r="S28" s="22">
        <v>4.0759999999999996</v>
      </c>
      <c r="T28" s="22">
        <v>8.6210000000000004</v>
      </c>
      <c r="U28" s="22">
        <v>13.7</v>
      </c>
      <c r="V28" s="23">
        <v>4.0759999999999996</v>
      </c>
      <c r="W28" s="23">
        <v>4.5449999999999999</v>
      </c>
      <c r="X28" s="23">
        <v>5.0789999999999997</v>
      </c>
      <c r="Y28" s="22">
        <v>9.3049999999999997</v>
      </c>
      <c r="Z28" s="22">
        <v>0</v>
      </c>
      <c r="AA28" s="24">
        <v>4.3949999999999996</v>
      </c>
      <c r="AB28" s="24">
        <v>9.3049999999999997</v>
      </c>
      <c r="AC28" s="22">
        <v>1.631</v>
      </c>
      <c r="AD28" s="22">
        <v>6.3289999999999997</v>
      </c>
      <c r="AE28" s="22">
        <v>316.43299999999999</v>
      </c>
      <c r="AF28" s="22">
        <v>50</v>
      </c>
      <c r="AG28" s="39">
        <v>0</v>
      </c>
    </row>
    <row r="29" spans="1:33" x14ac:dyDescent="0.25">
      <c r="A29" s="1" t="s">
        <v>14</v>
      </c>
      <c r="B29" s="1" t="s">
        <v>119</v>
      </c>
      <c r="C29" s="1">
        <v>6</v>
      </c>
      <c r="D29" s="1">
        <v>1982</v>
      </c>
      <c r="E29" s="1">
        <v>223.2</v>
      </c>
      <c r="F29" s="2">
        <f t="shared" si="6"/>
        <v>3.0940516778439675E-2</v>
      </c>
      <c r="G29" s="4">
        <v>1796.2871</v>
      </c>
      <c r="H29" s="3">
        <v>3146571.8</v>
      </c>
      <c r="I29" s="2">
        <v>13.648711</v>
      </c>
      <c r="J29" s="2">
        <f t="shared" si="7"/>
        <v>0.7761610575712925</v>
      </c>
      <c r="K29" s="2">
        <v>3.3747132</v>
      </c>
      <c r="L29" s="3">
        <v>2223204.5</v>
      </c>
      <c r="M29" s="2">
        <f t="shared" si="8"/>
        <v>0.7065481550428947</v>
      </c>
      <c r="N29" s="2">
        <v>3.2087891000000002</v>
      </c>
      <c r="O29" s="3">
        <v>1958915.8</v>
      </c>
      <c r="P29" s="2">
        <f t="shared" si="9"/>
        <v>0.62255556984270954</v>
      </c>
      <c r="Q29" s="2">
        <v>2716.9744000000001</v>
      </c>
      <c r="R29" s="2">
        <f t="shared" si="5"/>
        <v>199.06454169921247</v>
      </c>
      <c r="S29" s="22">
        <v>4.0759999999999996</v>
      </c>
      <c r="T29" s="22">
        <v>8.6210000000000004</v>
      </c>
      <c r="U29" s="22">
        <v>13.7</v>
      </c>
      <c r="V29" s="23">
        <v>4.0759999999999996</v>
      </c>
      <c r="W29" s="23">
        <v>4.5449999999999999</v>
      </c>
      <c r="X29" s="23">
        <v>5.0789999999999997</v>
      </c>
      <c r="Y29" s="22">
        <v>7.3049999999999997</v>
      </c>
      <c r="Z29" s="22">
        <v>0</v>
      </c>
      <c r="AA29" s="24">
        <v>6.3949999999999996</v>
      </c>
      <c r="AB29" s="24">
        <v>7.3049999999999997</v>
      </c>
      <c r="AC29" s="22">
        <v>1.631</v>
      </c>
      <c r="AD29" s="22">
        <v>6.3289999999999997</v>
      </c>
      <c r="AE29" s="22">
        <v>316.43299999999999</v>
      </c>
      <c r="AF29" s="22">
        <v>50</v>
      </c>
      <c r="AG29" s="39">
        <v>0</v>
      </c>
    </row>
    <row r="30" spans="1:33" x14ac:dyDescent="0.25">
      <c r="A30" s="1" t="s">
        <v>15</v>
      </c>
      <c r="B30" s="1" t="s">
        <v>120</v>
      </c>
      <c r="C30" s="1">
        <v>6</v>
      </c>
      <c r="D30" s="1">
        <v>1982</v>
      </c>
      <c r="E30" s="1">
        <v>223.2</v>
      </c>
      <c r="F30" s="2">
        <f t="shared" si="6"/>
        <v>3.0940516778439675E-2</v>
      </c>
      <c r="G30" s="4">
        <v>1796.2871</v>
      </c>
      <c r="H30" s="3">
        <v>3146571</v>
      </c>
      <c r="I30" s="2">
        <v>13.643584000000001</v>
      </c>
      <c r="J30" s="2">
        <f t="shared" si="7"/>
        <v>0.77586950053398929</v>
      </c>
      <c r="K30" s="2">
        <v>3.3458033</v>
      </c>
      <c r="L30" s="3">
        <v>2197382.5</v>
      </c>
      <c r="M30" s="2">
        <f t="shared" si="8"/>
        <v>0.69834194111621828</v>
      </c>
      <c r="N30" s="2">
        <v>3.1876915000000001</v>
      </c>
      <c r="O30" s="3">
        <v>1928824.3</v>
      </c>
      <c r="P30" s="2">
        <f t="shared" si="9"/>
        <v>0.61299246068180258</v>
      </c>
      <c r="Q30" s="2">
        <v>2600.6122999999998</v>
      </c>
      <c r="R30" s="2">
        <f t="shared" si="5"/>
        <v>190.61064160267563</v>
      </c>
      <c r="S30" s="22">
        <v>4.0759999999999996</v>
      </c>
      <c r="T30" s="22">
        <v>8.6210000000000004</v>
      </c>
      <c r="U30" s="22">
        <v>13.7</v>
      </c>
      <c r="V30" s="23">
        <v>4.0759999999999996</v>
      </c>
      <c r="W30" s="23">
        <v>4.5449999999999999</v>
      </c>
      <c r="X30" s="23">
        <v>5.0789999999999997</v>
      </c>
      <c r="Y30" s="22">
        <v>5.3049999999999997</v>
      </c>
      <c r="Z30" s="22">
        <v>0</v>
      </c>
      <c r="AA30" s="24">
        <v>8.3949999999999996</v>
      </c>
      <c r="AB30" s="24">
        <v>5.3049999999999997</v>
      </c>
      <c r="AC30" s="27" t="s">
        <v>53</v>
      </c>
      <c r="AD30" s="27" t="s">
        <v>54</v>
      </c>
      <c r="AE30" s="22">
        <v>316.43299999999999</v>
      </c>
      <c r="AF30" s="22">
        <v>50</v>
      </c>
      <c r="AG30" s="39">
        <v>0</v>
      </c>
    </row>
    <row r="31" spans="1:33" x14ac:dyDescent="0.25">
      <c r="A31" s="1" t="s">
        <v>16</v>
      </c>
      <c r="B31" s="1" t="s">
        <v>121</v>
      </c>
      <c r="C31" s="1">
        <v>6</v>
      </c>
      <c r="D31" s="1">
        <v>1982</v>
      </c>
      <c r="E31" s="1">
        <v>223.2</v>
      </c>
      <c r="F31" s="2">
        <f t="shared" si="6"/>
        <v>3.0940516778439675E-2</v>
      </c>
      <c r="G31" s="4">
        <v>1796.287</v>
      </c>
      <c r="H31" s="3">
        <v>3146572.3</v>
      </c>
      <c r="I31" s="2">
        <v>13.656987000000001</v>
      </c>
      <c r="J31" s="2">
        <f t="shared" si="7"/>
        <v>0.77663173198294932</v>
      </c>
      <c r="K31" s="2">
        <v>3.2885863999999998</v>
      </c>
      <c r="L31" s="3">
        <v>2061728.9</v>
      </c>
      <c r="M31" s="2">
        <f t="shared" si="8"/>
        <v>0.65523010547064187</v>
      </c>
      <c r="N31" s="2">
        <v>3.1111317000000001</v>
      </c>
      <c r="O31" s="3">
        <v>1782232.5</v>
      </c>
      <c r="P31" s="2">
        <f t="shared" si="9"/>
        <v>0.56640443316684641</v>
      </c>
      <c r="Q31" s="2">
        <v>2510.1559999999999</v>
      </c>
      <c r="R31" s="2">
        <f t="shared" si="5"/>
        <v>183.80013102450781</v>
      </c>
      <c r="S31" s="22">
        <v>4.0759999999999996</v>
      </c>
      <c r="T31" s="22">
        <v>8.6210000000000004</v>
      </c>
      <c r="U31" s="22">
        <v>13.7</v>
      </c>
      <c r="V31" s="23">
        <v>4.0759999999999996</v>
      </c>
      <c r="W31" s="23">
        <v>4.5449999999999999</v>
      </c>
      <c r="X31" s="23">
        <v>5.0789999999999997</v>
      </c>
      <c r="Y31" s="22">
        <v>3.3050000000000002</v>
      </c>
      <c r="Z31" s="22">
        <v>0</v>
      </c>
      <c r="AA31" s="24">
        <v>10.395</v>
      </c>
      <c r="AB31" s="24">
        <v>3.3050000000000002</v>
      </c>
      <c r="AC31" s="22">
        <v>1.631</v>
      </c>
      <c r="AD31" s="22">
        <v>6.3289999999999997</v>
      </c>
      <c r="AE31" s="22">
        <v>316.43299999999999</v>
      </c>
      <c r="AF31" s="22">
        <v>50</v>
      </c>
      <c r="AG31" s="39">
        <v>0</v>
      </c>
    </row>
    <row r="32" spans="1:33" x14ac:dyDescent="0.25">
      <c r="A32" s="1" t="s">
        <v>17</v>
      </c>
      <c r="B32" s="1" t="s">
        <v>122</v>
      </c>
      <c r="C32" s="1">
        <v>6</v>
      </c>
      <c r="D32" s="1">
        <v>1982</v>
      </c>
      <c r="E32" s="1">
        <v>223.2</v>
      </c>
      <c r="F32" s="2">
        <f t="shared" si="6"/>
        <v>3.0940516778439675E-2</v>
      </c>
      <c r="G32" s="4">
        <v>1796.287</v>
      </c>
      <c r="H32" s="3">
        <v>3146571.5</v>
      </c>
      <c r="I32" s="2">
        <v>13.655822000000001</v>
      </c>
      <c r="J32" s="2">
        <f t="shared" si="7"/>
        <v>0.77656548194055275</v>
      </c>
      <c r="K32" s="2">
        <v>3.1557949000000001</v>
      </c>
      <c r="L32" s="3">
        <v>1789817.1</v>
      </c>
      <c r="M32" s="2">
        <f t="shared" si="8"/>
        <v>0.56881501024210002</v>
      </c>
      <c r="N32" s="2">
        <v>2.9415559999999998</v>
      </c>
      <c r="O32" s="3">
        <v>1479939.6</v>
      </c>
      <c r="P32" s="2">
        <f t="shared" si="9"/>
        <v>0.47033401275006786</v>
      </c>
      <c r="Q32" s="2">
        <v>2432.0273000000002</v>
      </c>
      <c r="R32" s="2">
        <f t="shared" si="5"/>
        <v>178.09453726037145</v>
      </c>
      <c r="S32" s="22">
        <v>4.0759999999999996</v>
      </c>
      <c r="T32" s="22">
        <v>8.6210000000000004</v>
      </c>
      <c r="U32" s="22">
        <v>13.7</v>
      </c>
      <c r="V32" s="23">
        <v>4.0759999999999996</v>
      </c>
      <c r="W32" s="23">
        <v>4.5449999999999999</v>
      </c>
      <c r="X32" s="23">
        <v>5.0789999999999997</v>
      </c>
      <c r="Y32" s="22">
        <v>0</v>
      </c>
      <c r="Z32" s="22">
        <v>0</v>
      </c>
      <c r="AA32" s="24">
        <v>13.7</v>
      </c>
      <c r="AB32" s="24">
        <v>0</v>
      </c>
      <c r="AC32" s="22">
        <v>1.631</v>
      </c>
      <c r="AD32" s="22">
        <v>6.3289999999999997</v>
      </c>
      <c r="AE32" s="22">
        <v>316.43299999999999</v>
      </c>
      <c r="AF32" s="22">
        <v>50</v>
      </c>
      <c r="AG32" s="39">
        <v>0</v>
      </c>
    </row>
    <row r="33" spans="1:33" x14ac:dyDescent="0.25">
      <c r="A33" s="1" t="s">
        <v>18</v>
      </c>
      <c r="B33" s="1" t="s">
        <v>123</v>
      </c>
      <c r="C33" s="1">
        <v>6</v>
      </c>
      <c r="D33" s="1">
        <v>1982</v>
      </c>
      <c r="E33" s="1">
        <v>223.2</v>
      </c>
      <c r="F33" s="2">
        <f t="shared" si="6"/>
        <v>3.0940516778439675E-2</v>
      </c>
      <c r="G33" s="4">
        <v>1796.2861</v>
      </c>
      <c r="H33" s="3">
        <v>3146570.5</v>
      </c>
      <c r="I33" s="2">
        <v>13.677415999999999</v>
      </c>
      <c r="J33" s="2">
        <f t="shared" si="7"/>
        <v>0.77779385740573614</v>
      </c>
      <c r="K33" s="2">
        <v>3.3684620999999999</v>
      </c>
      <c r="L33" s="3">
        <v>2213808</v>
      </c>
      <c r="M33" s="2">
        <f t="shared" si="8"/>
        <v>0.70356217983992408</v>
      </c>
      <c r="N33" s="2">
        <v>3.2035955999999999</v>
      </c>
      <c r="O33" s="3">
        <v>1950918.9</v>
      </c>
      <c r="P33" s="2">
        <f t="shared" si="9"/>
        <v>0.62001436166772683</v>
      </c>
      <c r="Q33" s="2">
        <v>2725.9756000000002</v>
      </c>
      <c r="R33" s="2">
        <f t="shared" si="5"/>
        <v>199.30486869742066</v>
      </c>
      <c r="S33" s="22">
        <v>4.0759999999999996</v>
      </c>
      <c r="T33" s="22">
        <v>9.6210000000000004</v>
      </c>
      <c r="U33" s="22">
        <v>13.7</v>
      </c>
      <c r="V33" s="23">
        <v>4.0759999999999996</v>
      </c>
      <c r="W33" s="23">
        <v>5.5449999999999999</v>
      </c>
      <c r="X33" s="23">
        <v>4.0789999999999997</v>
      </c>
      <c r="Y33" s="22">
        <v>7.3049999999999997</v>
      </c>
      <c r="Z33" s="22">
        <v>0</v>
      </c>
      <c r="AA33" s="24">
        <v>6.3949999999999996</v>
      </c>
      <c r="AB33" s="24">
        <v>7.3049999999999997</v>
      </c>
      <c r="AC33" s="27" t="s">
        <v>55</v>
      </c>
      <c r="AD33" s="27" t="s">
        <v>54</v>
      </c>
      <c r="AE33" s="22">
        <v>316.43299999999999</v>
      </c>
      <c r="AF33" s="22">
        <v>50</v>
      </c>
      <c r="AG33" s="39">
        <v>0</v>
      </c>
    </row>
    <row r="34" spans="1:33" x14ac:dyDescent="0.25">
      <c r="A34" s="1" t="s">
        <v>19</v>
      </c>
      <c r="B34" s="1" t="s">
        <v>124</v>
      </c>
      <c r="C34" s="1">
        <v>6</v>
      </c>
      <c r="D34" s="1">
        <v>1982</v>
      </c>
      <c r="E34" s="1">
        <v>223.2</v>
      </c>
      <c r="F34" s="2">
        <f t="shared" si="6"/>
        <v>3.0940516778439675E-2</v>
      </c>
      <c r="G34" s="4">
        <v>1796.2859000000001</v>
      </c>
      <c r="H34" s="3">
        <v>3146566</v>
      </c>
      <c r="I34" s="2">
        <v>13.735424999999999</v>
      </c>
      <c r="J34" s="2">
        <f t="shared" si="7"/>
        <v>0.78109274320150401</v>
      </c>
      <c r="K34" s="2">
        <v>3.3512730999999998</v>
      </c>
      <c r="L34" s="3">
        <v>2188252.2999999998</v>
      </c>
      <c r="M34" s="2">
        <f t="shared" si="8"/>
        <v>0.69544141136718562</v>
      </c>
      <c r="N34" s="2">
        <v>3.1901115999999998</v>
      </c>
      <c r="O34" s="3">
        <v>1928323.8</v>
      </c>
      <c r="P34" s="2">
        <f t="shared" si="9"/>
        <v>0.6128343724555595</v>
      </c>
      <c r="Q34" s="2">
        <v>2745.5270999999998</v>
      </c>
      <c r="R34" s="2">
        <f t="shared" si="5"/>
        <v>199.8865779544499</v>
      </c>
      <c r="S34" s="22">
        <v>4.0759999999999996</v>
      </c>
      <c r="T34" s="22">
        <v>10.621</v>
      </c>
      <c r="U34" s="22">
        <v>13.7</v>
      </c>
      <c r="V34" s="23">
        <v>4.0759999999999996</v>
      </c>
      <c r="W34" s="23">
        <v>6.5449999999999999</v>
      </c>
      <c r="X34" s="23">
        <v>3.0790000000000002</v>
      </c>
      <c r="Y34" s="22">
        <v>7.3049999999999997</v>
      </c>
      <c r="Z34" s="22">
        <v>0</v>
      </c>
      <c r="AA34" s="24">
        <v>6.3949999999999996</v>
      </c>
      <c r="AB34" s="24">
        <v>7.3049999999999997</v>
      </c>
      <c r="AC34" s="22">
        <v>1.6519999999999999</v>
      </c>
      <c r="AD34" s="22">
        <v>6.3289999999999997</v>
      </c>
      <c r="AE34" s="22">
        <v>316.43299999999999</v>
      </c>
      <c r="AF34" s="22">
        <v>50</v>
      </c>
      <c r="AG34" s="39">
        <v>0</v>
      </c>
    </row>
    <row r="35" spans="1:33" x14ac:dyDescent="0.25">
      <c r="A35" s="1" t="s">
        <v>20</v>
      </c>
      <c r="B35" s="1" t="s">
        <v>125</v>
      </c>
      <c r="C35" s="1">
        <v>6</v>
      </c>
      <c r="D35" s="1">
        <v>1982</v>
      </c>
      <c r="E35" s="1">
        <v>223.2</v>
      </c>
      <c r="F35" s="2">
        <f t="shared" si="6"/>
        <v>3.0940516778439675E-2</v>
      </c>
      <c r="G35" s="4">
        <v>1796.2915</v>
      </c>
      <c r="H35" s="3">
        <v>3146559.3</v>
      </c>
      <c r="I35" s="2">
        <v>13.685518999999999</v>
      </c>
      <c r="J35" s="2">
        <f t="shared" si="7"/>
        <v>0.7782523112658023</v>
      </c>
      <c r="K35" s="2">
        <v>3.3672480999999999</v>
      </c>
      <c r="L35" s="3">
        <v>2213917.2999999998</v>
      </c>
      <c r="M35" s="2">
        <f t="shared" si="8"/>
        <v>0.70359942048446378</v>
      </c>
      <c r="N35" s="2">
        <v>3.2033782</v>
      </c>
      <c r="O35" s="3">
        <v>1948472.8</v>
      </c>
      <c r="P35" s="2">
        <f t="shared" si="9"/>
        <v>0.61923917976057219</v>
      </c>
      <c r="Q35" s="2">
        <v>2731.2040999999999</v>
      </c>
      <c r="R35" s="2">
        <f t="shared" si="5"/>
        <v>199.56890929748445</v>
      </c>
      <c r="S35" s="22">
        <v>5.0759999999999996</v>
      </c>
      <c r="T35" s="22">
        <v>8.6210000000000004</v>
      </c>
      <c r="U35" s="22">
        <v>13.7</v>
      </c>
      <c r="V35" s="23">
        <v>5.0759999999999996</v>
      </c>
      <c r="W35" s="23">
        <v>3.5449999999999999</v>
      </c>
      <c r="X35" s="23">
        <v>5.0789999999999997</v>
      </c>
      <c r="Y35" s="22">
        <v>7.3049999999999997</v>
      </c>
      <c r="Z35" s="22">
        <v>0</v>
      </c>
      <c r="AA35" s="24">
        <v>6.3949999999999996</v>
      </c>
      <c r="AB35" s="24">
        <v>7.3049999999999997</v>
      </c>
      <c r="AC35" s="22">
        <v>1.639</v>
      </c>
      <c r="AD35" s="22">
        <v>6.3289999999999997</v>
      </c>
      <c r="AE35" s="22">
        <v>316.43299999999999</v>
      </c>
      <c r="AF35" s="22">
        <v>50</v>
      </c>
      <c r="AG35" s="39">
        <v>0</v>
      </c>
    </row>
    <row r="36" spans="1:33" x14ac:dyDescent="0.25">
      <c r="A36" s="1" t="s">
        <v>21</v>
      </c>
      <c r="B36" s="1" t="s">
        <v>126</v>
      </c>
      <c r="C36" s="1">
        <v>6</v>
      </c>
      <c r="D36" s="1">
        <v>1982</v>
      </c>
      <c r="E36" s="1">
        <v>223.2</v>
      </c>
      <c r="F36" s="2">
        <f t="shared" si="6"/>
        <v>3.0940516778439675E-2</v>
      </c>
      <c r="G36" s="4">
        <v>1796.2913000000001</v>
      </c>
      <c r="H36" s="3">
        <v>3146559.3</v>
      </c>
      <c r="I36" s="2">
        <v>13.694665000000001</v>
      </c>
      <c r="J36" s="2">
        <f t="shared" si="7"/>
        <v>0.77877250215483196</v>
      </c>
      <c r="K36" s="2">
        <v>3.3677210999999998</v>
      </c>
      <c r="L36" s="3">
        <v>2209881.7999999998</v>
      </c>
      <c r="M36" s="2">
        <f t="shared" si="8"/>
        <v>0.70231690850383777</v>
      </c>
      <c r="N36" s="2">
        <v>3.2040839000000001</v>
      </c>
      <c r="O36" s="3">
        <v>1950327</v>
      </c>
      <c r="P36" s="2">
        <f t="shared" si="9"/>
        <v>0.61982845834178313</v>
      </c>
      <c r="Q36" s="2">
        <v>2732.8139999999999</v>
      </c>
      <c r="R36" s="2">
        <f t="shared" si="5"/>
        <v>199.55318366677824</v>
      </c>
      <c r="S36" s="22">
        <v>5.0759999999999996</v>
      </c>
      <c r="T36" s="22">
        <v>9.6210000000000004</v>
      </c>
      <c r="U36" s="22">
        <v>13.7</v>
      </c>
      <c r="V36" s="23">
        <v>5.0759999999999996</v>
      </c>
      <c r="W36" s="23">
        <v>4.5449999999999999</v>
      </c>
      <c r="X36" s="23">
        <v>4.0789999999999997</v>
      </c>
      <c r="Y36" s="22">
        <v>7.3049999999999997</v>
      </c>
      <c r="Z36" s="22">
        <v>0</v>
      </c>
      <c r="AA36" s="24">
        <v>6.3949999999999996</v>
      </c>
      <c r="AB36" s="24">
        <v>7.3049999999999997</v>
      </c>
      <c r="AC36" s="22">
        <v>1.639</v>
      </c>
      <c r="AD36" s="22">
        <v>6.3289999999999997</v>
      </c>
      <c r="AE36" s="22">
        <v>316.43299999999999</v>
      </c>
      <c r="AF36" s="22">
        <v>50</v>
      </c>
      <c r="AG36" s="39">
        <v>0</v>
      </c>
    </row>
    <row r="37" spans="1:33" x14ac:dyDescent="0.25">
      <c r="A37" s="1" t="s">
        <v>22</v>
      </c>
      <c r="B37" s="1" t="s">
        <v>127</v>
      </c>
      <c r="C37" s="1">
        <v>6</v>
      </c>
      <c r="D37" s="1">
        <v>1982</v>
      </c>
      <c r="E37" s="1">
        <v>223.2</v>
      </c>
      <c r="F37" s="2">
        <f t="shared" si="6"/>
        <v>3.0940516778439675E-2</v>
      </c>
      <c r="G37" s="4">
        <v>1796.2932000000001</v>
      </c>
      <c r="H37" s="3">
        <v>3146542.3</v>
      </c>
      <c r="I37" s="2">
        <v>13.786123999999999</v>
      </c>
      <c r="J37" s="2">
        <f t="shared" si="7"/>
        <v>0.78397265843289587</v>
      </c>
      <c r="K37" s="2">
        <v>3.3469283999999999</v>
      </c>
      <c r="L37" s="3">
        <v>2174767.7999999998</v>
      </c>
      <c r="M37" s="2">
        <f t="shared" si="8"/>
        <v>0.69116115171882475</v>
      </c>
      <c r="N37" s="2">
        <v>3.1873789000000001</v>
      </c>
      <c r="O37" s="3">
        <v>1922206.6</v>
      </c>
      <c r="P37" s="2">
        <f t="shared" si="9"/>
        <v>0.61089488611038223</v>
      </c>
      <c r="Q37" s="2">
        <v>2762.4917</v>
      </c>
      <c r="R37" s="2">
        <f t="shared" si="5"/>
        <v>200.38204356786579</v>
      </c>
      <c r="S37" s="22">
        <v>6.0759999999999996</v>
      </c>
      <c r="T37" s="22">
        <v>8.6210000000000004</v>
      </c>
      <c r="U37" s="22">
        <v>13.7</v>
      </c>
      <c r="V37" s="23">
        <v>6.0759999999999996</v>
      </c>
      <c r="W37" s="23">
        <v>2.5449999999999999</v>
      </c>
      <c r="X37" s="23">
        <v>5.0789999999999997</v>
      </c>
      <c r="Y37" s="22">
        <v>7.3049999999999997</v>
      </c>
      <c r="Z37" s="22">
        <v>0</v>
      </c>
      <c r="AA37" s="24">
        <v>6.3949999999999996</v>
      </c>
      <c r="AB37" s="24">
        <v>7.3049999999999997</v>
      </c>
      <c r="AC37" s="27" t="s">
        <v>56</v>
      </c>
      <c r="AD37" s="27">
        <v>6.3289999999999997</v>
      </c>
      <c r="AE37" s="22">
        <v>316.43299999999999</v>
      </c>
      <c r="AF37" s="22">
        <v>50</v>
      </c>
      <c r="AG37" s="39">
        <v>0</v>
      </c>
    </row>
    <row r="38" spans="1:33" x14ac:dyDescent="0.25">
      <c r="A38" s="1" t="s">
        <v>23</v>
      </c>
      <c r="B38" s="1" t="s">
        <v>128</v>
      </c>
      <c r="C38" s="1">
        <v>6</v>
      </c>
      <c r="D38" s="1">
        <v>1982</v>
      </c>
      <c r="E38" s="1">
        <v>223.2</v>
      </c>
      <c r="F38" s="2">
        <f t="shared" si="6"/>
        <v>3.0940516778439675E-2</v>
      </c>
      <c r="G38" s="4">
        <v>1796.2931000000001</v>
      </c>
      <c r="H38" s="3">
        <v>3146505.5</v>
      </c>
      <c r="I38" s="2">
        <v>13.775755</v>
      </c>
      <c r="J38" s="2">
        <f t="shared" si="7"/>
        <v>0.78338305026838273</v>
      </c>
      <c r="K38" s="2">
        <v>3.3500136999999999</v>
      </c>
      <c r="L38" s="3">
        <v>2188759.7999999998</v>
      </c>
      <c r="M38" s="2">
        <f t="shared" si="8"/>
        <v>0.69561607313255924</v>
      </c>
      <c r="N38" s="2">
        <v>3.1901054000000002</v>
      </c>
      <c r="O38" s="3">
        <v>1928118.9</v>
      </c>
      <c r="P38" s="2">
        <f t="shared" si="9"/>
        <v>0.61278103597784905</v>
      </c>
      <c r="Q38" s="2">
        <v>2762.7788</v>
      </c>
      <c r="R38" s="2">
        <f t="shared" si="5"/>
        <v>200.55371193811155</v>
      </c>
      <c r="S38" s="22">
        <v>6.0759999999999996</v>
      </c>
      <c r="T38" s="22">
        <v>10.621</v>
      </c>
      <c r="U38" s="22">
        <v>13.7</v>
      </c>
      <c r="V38" s="23">
        <v>6.0759999999999996</v>
      </c>
      <c r="W38" s="23">
        <v>4.5449999999999999</v>
      </c>
      <c r="X38" s="23">
        <v>3.0790000000000002</v>
      </c>
      <c r="Y38" s="22">
        <v>7.3049999999999997</v>
      </c>
      <c r="Z38" s="22">
        <v>0</v>
      </c>
      <c r="AA38" s="24">
        <v>6.3949999999999996</v>
      </c>
      <c r="AB38" s="24">
        <v>7.3049999999999997</v>
      </c>
      <c r="AC38" s="22">
        <v>1.659</v>
      </c>
      <c r="AD38" s="22">
        <v>6.3289999999999997</v>
      </c>
      <c r="AE38" s="22">
        <v>316.43299999999999</v>
      </c>
      <c r="AF38" s="22">
        <v>50</v>
      </c>
      <c r="AG38" s="39">
        <v>0</v>
      </c>
    </row>
    <row r="40" spans="1:33" ht="38.25" customHeight="1" x14ac:dyDescent="0.25">
      <c r="A40" s="9" t="s">
        <v>36</v>
      </c>
      <c r="B40" s="9" t="s">
        <v>24</v>
      </c>
      <c r="C40" s="20" t="s">
        <v>8</v>
      </c>
      <c r="D40" s="10" t="s">
        <v>0</v>
      </c>
      <c r="E40" s="10" t="s">
        <v>1</v>
      </c>
      <c r="F40" s="1" t="s">
        <v>27</v>
      </c>
      <c r="G40" s="1" t="s">
        <v>28</v>
      </c>
      <c r="H40" s="1" t="s">
        <v>29</v>
      </c>
      <c r="I40" s="15" t="s">
        <v>9</v>
      </c>
      <c r="J40" s="15" t="s">
        <v>34</v>
      </c>
      <c r="K40" s="15" t="s">
        <v>33</v>
      </c>
      <c r="L40" s="15" t="s">
        <v>32</v>
      </c>
      <c r="M40" s="15" t="s">
        <v>31</v>
      </c>
      <c r="N40" s="17" t="s">
        <v>2</v>
      </c>
      <c r="O40" s="8" t="s">
        <v>3</v>
      </c>
      <c r="P40" s="18" t="s">
        <v>4</v>
      </c>
      <c r="Q40" s="16" t="s">
        <v>30</v>
      </c>
      <c r="R40" s="19" t="s">
        <v>5</v>
      </c>
      <c r="S40" s="22" t="s">
        <v>39</v>
      </c>
      <c r="T40" s="22" t="s">
        <v>40</v>
      </c>
      <c r="U40" s="22" t="s">
        <v>41</v>
      </c>
      <c r="V40" s="23" t="s">
        <v>42</v>
      </c>
      <c r="W40" s="23" t="s">
        <v>43</v>
      </c>
      <c r="X40" s="23" t="s">
        <v>44</v>
      </c>
      <c r="Y40" s="22" t="s">
        <v>45</v>
      </c>
      <c r="Z40" s="22" t="s">
        <v>46</v>
      </c>
      <c r="AA40" s="24" t="s">
        <v>47</v>
      </c>
      <c r="AB40" s="24" t="s">
        <v>48</v>
      </c>
      <c r="AC40" s="25" t="s">
        <v>49</v>
      </c>
      <c r="AD40" s="25" t="s">
        <v>50</v>
      </c>
      <c r="AE40" s="36" t="s">
        <v>57</v>
      </c>
      <c r="AF40" s="25" t="s">
        <v>51</v>
      </c>
      <c r="AG40" s="40" t="s">
        <v>59</v>
      </c>
    </row>
    <row r="41" spans="1:33" x14ac:dyDescent="0.25">
      <c r="A41" s="1" t="s">
        <v>26</v>
      </c>
      <c r="B41" s="1" t="s">
        <v>95</v>
      </c>
      <c r="C41" s="1">
        <v>5</v>
      </c>
      <c r="D41" s="1">
        <v>2860</v>
      </c>
      <c r="E41" s="1">
        <v>220.8</v>
      </c>
      <c r="F41" s="2">
        <f>(D41/E41)/287</f>
        <v>4.5132050699388977E-2</v>
      </c>
      <c r="G41" s="4">
        <v>1485.0282999999999</v>
      </c>
      <c r="H41" s="3">
        <v>1510054.1</v>
      </c>
      <c r="I41" s="2">
        <v>13.819000000000001</v>
      </c>
      <c r="J41" s="2">
        <f>I41/(G41*F41*0.3164)</f>
        <v>0.65165892047821772</v>
      </c>
      <c r="K41" s="2">
        <v>2.2730000000000001</v>
      </c>
      <c r="L41" s="3">
        <v>1110070.8999999999</v>
      </c>
      <c r="M41" s="2">
        <f>L41/H41</f>
        <v>0.73511995364934268</v>
      </c>
      <c r="N41" s="2">
        <v>2.6989000000000001</v>
      </c>
      <c r="O41" s="3">
        <v>989826.44</v>
      </c>
      <c r="P41" s="2">
        <f>O41/H41</f>
        <v>0.65549071387574787</v>
      </c>
      <c r="Q41" s="2">
        <v>3200.366</v>
      </c>
      <c r="R41" s="2">
        <f t="shared" ref="R41:R57" si="10">Q41/I41</f>
        <v>231.59172154280338</v>
      </c>
      <c r="S41" s="22">
        <v>2.0760000000000001</v>
      </c>
      <c r="T41" s="22">
        <v>6.6210000000000004</v>
      </c>
      <c r="U41" s="22">
        <v>13.7</v>
      </c>
      <c r="V41" s="23">
        <v>2.0760000000000001</v>
      </c>
      <c r="W41" s="23">
        <v>4.5449999999999999</v>
      </c>
      <c r="X41" s="23">
        <v>7.0789999999999997</v>
      </c>
      <c r="Y41" s="22">
        <v>7.3049999999999997</v>
      </c>
      <c r="Z41" s="22">
        <v>0</v>
      </c>
      <c r="AA41" s="24">
        <v>6.3949999999999996</v>
      </c>
      <c r="AB41" s="24">
        <v>7.3049999999999997</v>
      </c>
      <c r="AC41" s="27">
        <v>1.6519999999999999</v>
      </c>
      <c r="AD41" s="22">
        <v>6.3289999999999997</v>
      </c>
      <c r="AE41" s="22">
        <v>316.43299999999999</v>
      </c>
      <c r="AF41" s="22">
        <v>50</v>
      </c>
      <c r="AG41" s="39">
        <v>0</v>
      </c>
    </row>
    <row r="42" spans="1:33" x14ac:dyDescent="0.25">
      <c r="A42" s="1" t="s">
        <v>6</v>
      </c>
      <c r="B42" s="1" t="s">
        <v>96</v>
      </c>
      <c r="C42" s="1">
        <v>5</v>
      </c>
      <c r="D42" s="1">
        <v>2860</v>
      </c>
      <c r="E42" s="1">
        <v>220.8</v>
      </c>
      <c r="F42" s="2">
        <f t="shared" ref="F42:F57" si="11">(D42/E42)/287</f>
        <v>4.5132050699388977E-2</v>
      </c>
      <c r="G42" s="4">
        <v>1484.8671999999999</v>
      </c>
      <c r="H42" s="3">
        <v>1509230.8</v>
      </c>
      <c r="I42" s="2">
        <v>13.8787</v>
      </c>
      <c r="J42" s="2">
        <f t="shared" ref="J42:J57" si="12">I42/(G42*F42*0.3164)</f>
        <v>0.6545451844375797</v>
      </c>
      <c r="K42" s="2">
        <v>2.8235999999999999</v>
      </c>
      <c r="L42" s="3">
        <v>1108857</v>
      </c>
      <c r="M42" s="2">
        <f t="shared" ref="M42:M57" si="13">L42/H42</f>
        <v>0.73471665168773392</v>
      </c>
      <c r="N42" s="2">
        <v>2.6949000000000001</v>
      </c>
      <c r="O42" s="3">
        <v>988707.5</v>
      </c>
      <c r="P42" s="2">
        <f t="shared" ref="P42:P57" si="14">O42/H42</f>
        <v>0.65510689286224477</v>
      </c>
      <c r="Q42" s="2">
        <v>3221.616</v>
      </c>
      <c r="R42" s="2">
        <f t="shared" si="10"/>
        <v>232.12664010317968</v>
      </c>
      <c r="S42" s="22">
        <v>2.0760000000000001</v>
      </c>
      <c r="T42" s="22">
        <v>8.6210000000000004</v>
      </c>
      <c r="U42" s="22">
        <v>13.7</v>
      </c>
      <c r="V42" s="23">
        <v>2.0760000000000001</v>
      </c>
      <c r="W42" s="23">
        <v>6.5449999999999999</v>
      </c>
      <c r="X42" s="23">
        <v>5.0789999999999997</v>
      </c>
      <c r="Y42" s="22">
        <v>7.3049999999999997</v>
      </c>
      <c r="Z42" s="22">
        <v>0</v>
      </c>
      <c r="AA42" s="24">
        <v>6.3949999999999996</v>
      </c>
      <c r="AB42" s="24">
        <v>7.3049999999999997</v>
      </c>
      <c r="AC42" s="27">
        <v>1.659</v>
      </c>
      <c r="AD42" s="22">
        <v>6.3289999999999997</v>
      </c>
      <c r="AE42" s="22">
        <v>316.43299999999999</v>
      </c>
      <c r="AF42" s="22">
        <v>50</v>
      </c>
      <c r="AG42" s="39">
        <v>0</v>
      </c>
    </row>
    <row r="43" spans="1:33" x14ac:dyDescent="0.25">
      <c r="A43" s="1" t="s">
        <v>7</v>
      </c>
      <c r="B43" s="1" t="s">
        <v>97</v>
      </c>
      <c r="C43" s="1">
        <v>5</v>
      </c>
      <c r="D43" s="1">
        <v>2860</v>
      </c>
      <c r="E43" s="1">
        <v>220.8</v>
      </c>
      <c r="F43" s="2">
        <f t="shared" si="11"/>
        <v>4.5132050699388977E-2</v>
      </c>
      <c r="G43" s="4">
        <v>1484.9187999999999</v>
      </c>
      <c r="H43" s="3">
        <v>1510565.6</v>
      </c>
      <c r="I43" s="2">
        <v>13.7614</v>
      </c>
      <c r="J43" s="2">
        <f t="shared" si="12"/>
        <v>0.64899054649076116</v>
      </c>
      <c r="K43" s="2">
        <v>2.8462999999999998</v>
      </c>
      <c r="L43" s="3">
        <v>1122043.8</v>
      </c>
      <c r="M43" s="2">
        <f t="shared" si="13"/>
        <v>0.74279713505987421</v>
      </c>
      <c r="N43" s="2">
        <v>2.7170000000000001</v>
      </c>
      <c r="O43" s="3">
        <v>1001264.4</v>
      </c>
      <c r="P43" s="2">
        <f t="shared" si="14"/>
        <v>0.66284072667880156</v>
      </c>
      <c r="Q43" s="2">
        <v>3179.4863</v>
      </c>
      <c r="R43" s="2">
        <f t="shared" si="10"/>
        <v>231.04381094946734</v>
      </c>
      <c r="S43" s="22">
        <v>3.0760000000000001</v>
      </c>
      <c r="T43" s="22">
        <v>7.6210000000000004</v>
      </c>
      <c r="U43" s="22">
        <v>13.7</v>
      </c>
      <c r="V43" s="23">
        <v>3.0760000000000001</v>
      </c>
      <c r="W43" s="23">
        <v>4.5449999999999999</v>
      </c>
      <c r="X43" s="23">
        <v>6.0789999999999997</v>
      </c>
      <c r="Y43" s="22">
        <v>7.3049999999999997</v>
      </c>
      <c r="Z43" s="22">
        <v>0</v>
      </c>
      <c r="AA43" s="24">
        <v>6.3949999999999996</v>
      </c>
      <c r="AB43" s="24">
        <v>7.3049999999999997</v>
      </c>
      <c r="AC43" s="27">
        <v>1.635</v>
      </c>
      <c r="AD43" s="22">
        <v>6.3289999999999997</v>
      </c>
      <c r="AE43" s="22">
        <v>316.43299999999999</v>
      </c>
      <c r="AF43" s="22">
        <v>50</v>
      </c>
      <c r="AG43" s="39">
        <v>0</v>
      </c>
    </row>
    <row r="44" spans="1:33" x14ac:dyDescent="0.25">
      <c r="A44" s="1" t="s">
        <v>10</v>
      </c>
      <c r="B44" s="1" t="s">
        <v>98</v>
      </c>
      <c r="C44" s="1">
        <v>5</v>
      </c>
      <c r="D44" s="1">
        <v>2860</v>
      </c>
      <c r="E44" s="1">
        <v>220.8</v>
      </c>
      <c r="F44" s="2">
        <f t="shared" si="11"/>
        <v>4.5132050699388977E-2</v>
      </c>
      <c r="G44" s="4">
        <v>1484.8646000000001</v>
      </c>
      <c r="H44" s="3">
        <v>1509730.6</v>
      </c>
      <c r="I44" s="2">
        <v>13.7803</v>
      </c>
      <c r="J44" s="2">
        <f t="shared" si="12"/>
        <v>0.6499055962617849</v>
      </c>
      <c r="K44" s="2">
        <v>2.8546999999999998</v>
      </c>
      <c r="L44" s="3">
        <v>1125564.3999999999</v>
      </c>
      <c r="M44" s="2">
        <f t="shared" si="13"/>
        <v>0.74553989963507383</v>
      </c>
      <c r="N44" s="2">
        <v>2.7153</v>
      </c>
      <c r="O44" s="3">
        <v>1001032.9</v>
      </c>
      <c r="P44" s="2">
        <f t="shared" si="14"/>
        <v>0.66305399122201003</v>
      </c>
      <c r="Q44" s="2">
        <v>3187.7896000000001</v>
      </c>
      <c r="R44" s="2">
        <f t="shared" si="10"/>
        <v>231.32947758757066</v>
      </c>
      <c r="S44" s="22">
        <v>3.0760000000000001</v>
      </c>
      <c r="T44" s="22">
        <v>8.6210000000000004</v>
      </c>
      <c r="U44" s="22">
        <v>13.7</v>
      </c>
      <c r="V44" s="23">
        <v>3.0760000000000001</v>
      </c>
      <c r="W44" s="23">
        <v>5.5449999999999999</v>
      </c>
      <c r="X44" s="23">
        <v>5.0789999999999997</v>
      </c>
      <c r="Y44" s="22">
        <v>7.3049999999999997</v>
      </c>
      <c r="Z44" s="22">
        <v>0</v>
      </c>
      <c r="AA44" s="24">
        <v>6.3949999999999996</v>
      </c>
      <c r="AB44" s="24">
        <v>7.3049999999999997</v>
      </c>
      <c r="AC44" s="27">
        <v>1.637</v>
      </c>
      <c r="AD44" s="22">
        <v>6.3289999999999997</v>
      </c>
      <c r="AE44" s="22">
        <v>316.43299999999999</v>
      </c>
      <c r="AF44" s="22">
        <v>50</v>
      </c>
      <c r="AG44" s="39">
        <v>0</v>
      </c>
    </row>
    <row r="45" spans="1:33" x14ac:dyDescent="0.25">
      <c r="A45" s="1" t="s">
        <v>11</v>
      </c>
      <c r="B45" s="1" t="s">
        <v>99</v>
      </c>
      <c r="C45" s="1">
        <v>5</v>
      </c>
      <c r="D45" s="1">
        <v>2860</v>
      </c>
      <c r="E45" s="1">
        <v>220.8</v>
      </c>
      <c r="F45" s="2">
        <f t="shared" si="11"/>
        <v>4.5132050699388977E-2</v>
      </c>
      <c r="G45" s="4">
        <v>1484.9385</v>
      </c>
      <c r="H45" s="3">
        <v>1508805.5</v>
      </c>
      <c r="I45" s="2">
        <v>13.872299999999999</v>
      </c>
      <c r="J45" s="2">
        <f t="shared" si="12"/>
        <v>0.65421193479674711</v>
      </c>
      <c r="K45" s="2">
        <v>2.8506</v>
      </c>
      <c r="L45" s="3">
        <v>1120990.6000000001</v>
      </c>
      <c r="M45" s="2">
        <f t="shared" si="13"/>
        <v>0.74296561087562318</v>
      </c>
      <c r="N45" s="2">
        <v>2.7086000000000001</v>
      </c>
      <c r="O45" s="3">
        <v>998293.38</v>
      </c>
      <c r="P45" s="2">
        <f t="shared" si="14"/>
        <v>0.66164484421616965</v>
      </c>
      <c r="Q45" s="2">
        <v>3202.8757000000001</v>
      </c>
      <c r="R45" s="2">
        <f t="shared" si="10"/>
        <v>230.88281683642944</v>
      </c>
      <c r="S45" s="22">
        <v>4.0759999999999996</v>
      </c>
      <c r="T45" s="22">
        <v>6.6210000000000004</v>
      </c>
      <c r="U45" s="22">
        <v>13.7</v>
      </c>
      <c r="V45" s="23">
        <v>4.0759999999999996</v>
      </c>
      <c r="W45" s="23">
        <v>2.5449999999999999</v>
      </c>
      <c r="X45" s="23">
        <v>7.0789999999999997</v>
      </c>
      <c r="Y45" s="22">
        <v>7.3049999999999997</v>
      </c>
      <c r="Z45" s="22">
        <v>0</v>
      </c>
      <c r="AA45" s="24">
        <v>6.3949999999999996</v>
      </c>
      <c r="AB45" s="24">
        <v>7.3049999999999997</v>
      </c>
      <c r="AC45" s="27" t="s">
        <v>52</v>
      </c>
      <c r="AD45" s="22">
        <v>6.3289999999999997</v>
      </c>
      <c r="AE45" s="22">
        <v>316.43299999999999</v>
      </c>
      <c r="AF45" s="22">
        <v>50</v>
      </c>
      <c r="AG45" s="39">
        <v>0</v>
      </c>
    </row>
    <row r="46" spans="1:33" x14ac:dyDescent="0.25">
      <c r="A46" s="1" t="s">
        <v>12</v>
      </c>
      <c r="B46" s="1" t="s">
        <v>100</v>
      </c>
      <c r="C46" s="1">
        <v>5</v>
      </c>
      <c r="D46" s="1">
        <v>2860</v>
      </c>
      <c r="E46" s="1">
        <v>220.8</v>
      </c>
      <c r="F46" s="2">
        <f t="shared" si="11"/>
        <v>4.5132050699388977E-2</v>
      </c>
      <c r="G46" s="4">
        <v>1484.8535999999999</v>
      </c>
      <c r="H46" s="3">
        <v>1508935.1</v>
      </c>
      <c r="I46" s="2">
        <v>13.792199999999999</v>
      </c>
      <c r="J46" s="2">
        <f t="shared" si="12"/>
        <v>0.65047164202175922</v>
      </c>
      <c r="K46" s="2">
        <v>2.8622000000000001</v>
      </c>
      <c r="L46" s="3">
        <v>1129574.5</v>
      </c>
      <c r="M46" s="2">
        <f t="shared" si="13"/>
        <v>0.74859051260720222</v>
      </c>
      <c r="N46" s="2">
        <v>2.7210999999999999</v>
      </c>
      <c r="O46" s="3">
        <v>1005682.3</v>
      </c>
      <c r="P46" s="2">
        <f t="shared" si="14"/>
        <v>0.6664847944752561</v>
      </c>
      <c r="Q46" s="2">
        <v>3183.3948</v>
      </c>
      <c r="R46" s="2">
        <f t="shared" si="10"/>
        <v>230.81124113629443</v>
      </c>
      <c r="S46" s="22">
        <v>4.0759999999999996</v>
      </c>
      <c r="T46" s="22">
        <v>7.6210000000000004</v>
      </c>
      <c r="U46" s="22">
        <v>13.7</v>
      </c>
      <c r="V46" s="23">
        <v>4.0759999999999996</v>
      </c>
      <c r="W46" s="23">
        <v>3.5449999999999999</v>
      </c>
      <c r="X46" s="23">
        <v>6.0789999999999997</v>
      </c>
      <c r="Y46" s="22">
        <v>7.3049999999999997</v>
      </c>
      <c r="Z46" s="22">
        <v>0</v>
      </c>
      <c r="AA46" s="24">
        <v>6.3949999999999996</v>
      </c>
      <c r="AB46" s="24">
        <v>7.3049999999999997</v>
      </c>
      <c r="AC46" s="22">
        <v>1.635</v>
      </c>
      <c r="AD46" s="22">
        <v>6.3289999999999997</v>
      </c>
      <c r="AE46" s="22">
        <v>316.43299999999999</v>
      </c>
      <c r="AF46" s="22">
        <v>50</v>
      </c>
      <c r="AG46" s="39">
        <v>0</v>
      </c>
    </row>
    <row r="47" spans="1:33" x14ac:dyDescent="0.25">
      <c r="A47" s="1" t="s">
        <v>13</v>
      </c>
      <c r="B47" s="1" t="s">
        <v>101</v>
      </c>
      <c r="C47" s="1">
        <v>5</v>
      </c>
      <c r="D47" s="1">
        <v>2860</v>
      </c>
      <c r="E47" s="1">
        <v>220.8</v>
      </c>
      <c r="F47" s="2">
        <f t="shared" si="11"/>
        <v>4.5132050699388977E-2</v>
      </c>
      <c r="G47" s="4">
        <v>1484.8028999999999</v>
      </c>
      <c r="H47" s="3">
        <v>1509103</v>
      </c>
      <c r="I47" s="2">
        <v>13.773899999999999</v>
      </c>
      <c r="J47" s="2">
        <f t="shared" si="12"/>
        <v>0.64963075373902079</v>
      </c>
      <c r="K47" s="2">
        <v>2.8290999999999999</v>
      </c>
      <c r="L47" s="3">
        <v>1120335.3999999999</v>
      </c>
      <c r="M47" s="2">
        <f t="shared" si="13"/>
        <v>0.74238497968660844</v>
      </c>
      <c r="N47" s="2">
        <v>2.7155999999999998</v>
      </c>
      <c r="O47" s="3">
        <v>1003101.9</v>
      </c>
      <c r="P47" s="2">
        <f t="shared" si="14"/>
        <v>0.66470075269878859</v>
      </c>
      <c r="Q47" s="2">
        <v>3347.0308</v>
      </c>
      <c r="R47" s="2">
        <f t="shared" si="10"/>
        <v>242.99804703097888</v>
      </c>
      <c r="S47" s="22">
        <v>4.0759999999999996</v>
      </c>
      <c r="T47" s="22">
        <v>8.6210000000000004</v>
      </c>
      <c r="U47" s="22">
        <v>13.7</v>
      </c>
      <c r="V47" s="23">
        <v>4.0759999999999996</v>
      </c>
      <c r="W47" s="23">
        <v>4.5449999999999999</v>
      </c>
      <c r="X47" s="23">
        <v>5.0789999999999997</v>
      </c>
      <c r="Y47" s="22">
        <v>9.3049999999999997</v>
      </c>
      <c r="Z47" s="22">
        <v>0</v>
      </c>
      <c r="AA47" s="24">
        <v>4.3949999999999996</v>
      </c>
      <c r="AB47" s="24">
        <v>9.3049999999999997</v>
      </c>
      <c r="AC47" s="22">
        <v>1.631</v>
      </c>
      <c r="AD47" s="22">
        <v>6.3289999999999997</v>
      </c>
      <c r="AE47" s="22">
        <v>316.43299999999999</v>
      </c>
      <c r="AF47" s="22">
        <v>50</v>
      </c>
      <c r="AG47" s="39">
        <v>0</v>
      </c>
    </row>
    <row r="48" spans="1:33" x14ac:dyDescent="0.25">
      <c r="A48" s="1" t="s">
        <v>14</v>
      </c>
      <c r="B48" s="1" t="s">
        <v>102</v>
      </c>
      <c r="C48" s="1">
        <v>5</v>
      </c>
      <c r="D48" s="1">
        <v>2860</v>
      </c>
      <c r="E48" s="1">
        <v>220.8</v>
      </c>
      <c r="F48" s="2">
        <f t="shared" si="11"/>
        <v>4.5132050699388977E-2</v>
      </c>
      <c r="G48" s="4">
        <v>1484.8026</v>
      </c>
      <c r="H48" s="3">
        <v>1509102.3</v>
      </c>
      <c r="I48" s="2">
        <v>13.783099999999999</v>
      </c>
      <c r="J48" s="2">
        <f t="shared" si="12"/>
        <v>0.65006479290358188</v>
      </c>
      <c r="K48" s="2">
        <v>2.8540000000000001</v>
      </c>
      <c r="L48" s="3">
        <v>1127408.1000000001</v>
      </c>
      <c r="M48" s="2">
        <f t="shared" si="13"/>
        <v>0.74707201758290342</v>
      </c>
      <c r="N48" s="2">
        <v>2.7246999999999999</v>
      </c>
      <c r="O48" s="3">
        <v>1008158.4</v>
      </c>
      <c r="P48" s="2">
        <f t="shared" si="14"/>
        <v>0.66805172850110961</v>
      </c>
      <c r="Q48" s="2">
        <v>3180.3892000000001</v>
      </c>
      <c r="R48" s="2">
        <f t="shared" si="10"/>
        <v>230.74556522117669</v>
      </c>
      <c r="S48" s="22">
        <v>4.0759999999999996</v>
      </c>
      <c r="T48" s="22">
        <v>8.6210000000000004</v>
      </c>
      <c r="U48" s="22">
        <v>13.7</v>
      </c>
      <c r="V48" s="23">
        <v>4.0759999999999996</v>
      </c>
      <c r="W48" s="23">
        <v>4.5449999999999999</v>
      </c>
      <c r="X48" s="23">
        <v>5.0789999999999997</v>
      </c>
      <c r="Y48" s="22">
        <v>7.3049999999999997</v>
      </c>
      <c r="Z48" s="22">
        <v>0</v>
      </c>
      <c r="AA48" s="24">
        <v>6.3949999999999996</v>
      </c>
      <c r="AB48" s="24">
        <v>7.3049999999999997</v>
      </c>
      <c r="AC48" s="22">
        <v>1.631</v>
      </c>
      <c r="AD48" s="22">
        <v>6.3289999999999997</v>
      </c>
      <c r="AE48" s="22">
        <v>316.43299999999999</v>
      </c>
      <c r="AF48" s="22">
        <v>50</v>
      </c>
      <c r="AG48" s="39">
        <v>0</v>
      </c>
    </row>
    <row r="49" spans="1:33" x14ac:dyDescent="0.25">
      <c r="A49" s="1" t="s">
        <v>15</v>
      </c>
      <c r="B49" s="1" t="s">
        <v>103</v>
      </c>
      <c r="C49" s="1">
        <v>5</v>
      </c>
      <c r="D49" s="1">
        <v>2860</v>
      </c>
      <c r="E49" s="1">
        <v>220.8</v>
      </c>
      <c r="F49" s="2">
        <f t="shared" si="11"/>
        <v>4.5132050699388977E-2</v>
      </c>
      <c r="G49" s="4">
        <v>1484.8027</v>
      </c>
      <c r="H49" s="3">
        <v>1509100.6</v>
      </c>
      <c r="I49" s="2">
        <v>13.7706</v>
      </c>
      <c r="J49" s="2">
        <f t="shared" si="12"/>
        <v>0.64947520037323569</v>
      </c>
      <c r="K49" s="2">
        <v>2.8588</v>
      </c>
      <c r="L49" s="3">
        <v>1126944.1000000001</v>
      </c>
      <c r="M49" s="2">
        <f t="shared" si="13"/>
        <v>0.74676539125357189</v>
      </c>
      <c r="N49" s="2">
        <v>2.7082999999999999</v>
      </c>
      <c r="O49" s="3">
        <v>1003803.4</v>
      </c>
      <c r="P49" s="2">
        <f t="shared" si="14"/>
        <v>0.66516665621894255</v>
      </c>
      <c r="Q49" s="2">
        <v>3045.1824000000001</v>
      </c>
      <c r="R49" s="2">
        <f t="shared" si="10"/>
        <v>221.13650821314977</v>
      </c>
      <c r="S49" s="22">
        <v>4.0759999999999996</v>
      </c>
      <c r="T49" s="22">
        <v>8.6210000000000004</v>
      </c>
      <c r="U49" s="22">
        <v>13.7</v>
      </c>
      <c r="V49" s="23">
        <v>4.0759999999999996</v>
      </c>
      <c r="W49" s="23">
        <v>4.5449999999999999</v>
      </c>
      <c r="X49" s="23">
        <v>5.0789999999999997</v>
      </c>
      <c r="Y49" s="22">
        <v>5.3049999999999997</v>
      </c>
      <c r="Z49" s="22">
        <v>0</v>
      </c>
      <c r="AA49" s="24">
        <v>8.3949999999999996</v>
      </c>
      <c r="AB49" s="24">
        <v>5.3049999999999997</v>
      </c>
      <c r="AC49" s="27" t="s">
        <v>53</v>
      </c>
      <c r="AD49" s="27" t="s">
        <v>54</v>
      </c>
      <c r="AE49" s="22">
        <v>316.43299999999999</v>
      </c>
      <c r="AF49" s="22">
        <v>50</v>
      </c>
      <c r="AG49" s="39">
        <v>0</v>
      </c>
    </row>
    <row r="50" spans="1:33" x14ac:dyDescent="0.25">
      <c r="A50" s="1" t="s">
        <v>16</v>
      </c>
      <c r="B50" s="1" t="s">
        <v>104</v>
      </c>
      <c r="C50" s="1">
        <v>5</v>
      </c>
      <c r="D50" s="1">
        <v>2860</v>
      </c>
      <c r="E50" s="1">
        <v>220.8</v>
      </c>
      <c r="F50" s="2">
        <f t="shared" si="11"/>
        <v>4.5132050699388977E-2</v>
      </c>
      <c r="G50" s="4">
        <v>1484.8025</v>
      </c>
      <c r="H50" s="3">
        <v>1509098</v>
      </c>
      <c r="I50" s="2">
        <v>13.7759</v>
      </c>
      <c r="J50" s="2">
        <f t="shared" si="12"/>
        <v>0.64972525655957636</v>
      </c>
      <c r="K50" s="2">
        <v>2.8008000000000002</v>
      </c>
      <c r="L50" s="3">
        <v>1072477.1000000001</v>
      </c>
      <c r="M50" s="2">
        <f t="shared" si="13"/>
        <v>0.71067425707276799</v>
      </c>
      <c r="N50" s="2">
        <v>2.6598999999999999</v>
      </c>
      <c r="O50" s="3">
        <v>947154.13</v>
      </c>
      <c r="P50" s="2">
        <f t="shared" si="14"/>
        <v>0.62762930571772013</v>
      </c>
      <c r="Q50" s="2">
        <v>2938.3978999999999</v>
      </c>
      <c r="R50" s="2">
        <f t="shared" si="10"/>
        <v>213.29988603285446</v>
      </c>
      <c r="S50" s="22">
        <v>4.0759999999999996</v>
      </c>
      <c r="T50" s="22">
        <v>8.6210000000000004</v>
      </c>
      <c r="U50" s="22">
        <v>13.7</v>
      </c>
      <c r="V50" s="23">
        <v>4.0759999999999996</v>
      </c>
      <c r="W50" s="23">
        <v>4.5449999999999999</v>
      </c>
      <c r="X50" s="23">
        <v>5.0789999999999997</v>
      </c>
      <c r="Y50" s="22">
        <v>3.3050000000000002</v>
      </c>
      <c r="Z50" s="22">
        <v>0</v>
      </c>
      <c r="AA50" s="24">
        <v>10.395</v>
      </c>
      <c r="AB50" s="24">
        <v>3.3050000000000002</v>
      </c>
      <c r="AC50" s="22">
        <v>1.631</v>
      </c>
      <c r="AD50" s="22">
        <v>6.3289999999999997</v>
      </c>
      <c r="AE50" s="22">
        <v>316.43299999999999</v>
      </c>
      <c r="AF50" s="22">
        <v>50</v>
      </c>
      <c r="AG50" s="39">
        <v>0</v>
      </c>
    </row>
    <row r="51" spans="1:33" x14ac:dyDescent="0.25">
      <c r="A51" s="1" t="s">
        <v>17</v>
      </c>
      <c r="B51" s="1" t="s">
        <v>105</v>
      </c>
      <c r="C51" s="1">
        <v>5</v>
      </c>
      <c r="D51" s="1">
        <v>2860</v>
      </c>
      <c r="E51" s="1">
        <v>220.8</v>
      </c>
      <c r="F51" s="2">
        <f t="shared" si="11"/>
        <v>4.5132050699388977E-2</v>
      </c>
      <c r="G51" s="4">
        <v>1484.8026</v>
      </c>
      <c r="H51" s="3">
        <v>1509100</v>
      </c>
      <c r="I51" s="2">
        <v>13.7811</v>
      </c>
      <c r="J51" s="2">
        <f t="shared" si="12"/>
        <v>0.64997046509736944</v>
      </c>
      <c r="K51" s="2">
        <v>2.6720000000000002</v>
      </c>
      <c r="L51" s="3">
        <v>965873.56</v>
      </c>
      <c r="M51" s="2">
        <f t="shared" si="13"/>
        <v>0.64003284076601952</v>
      </c>
      <c r="N51" s="2">
        <v>2.5333000000000001</v>
      </c>
      <c r="O51" s="3">
        <v>822792.31</v>
      </c>
      <c r="P51" s="2">
        <f t="shared" si="14"/>
        <v>0.54522053541846138</v>
      </c>
      <c r="Q51" s="2">
        <v>2845.2539000000002</v>
      </c>
      <c r="R51" s="2">
        <f t="shared" si="10"/>
        <v>206.46058006980576</v>
      </c>
      <c r="S51" s="22">
        <v>4.0759999999999996</v>
      </c>
      <c r="T51" s="22">
        <v>8.6210000000000004</v>
      </c>
      <c r="U51" s="22">
        <v>13.7</v>
      </c>
      <c r="V51" s="23">
        <v>4.0759999999999996</v>
      </c>
      <c r="W51" s="23">
        <v>4.5449999999999999</v>
      </c>
      <c r="X51" s="23">
        <v>5.0789999999999997</v>
      </c>
      <c r="Y51" s="22">
        <v>0</v>
      </c>
      <c r="Z51" s="22">
        <v>0</v>
      </c>
      <c r="AA51" s="24">
        <v>13.7</v>
      </c>
      <c r="AB51" s="24">
        <v>0</v>
      </c>
      <c r="AC51" s="22">
        <v>1.631</v>
      </c>
      <c r="AD51" s="22">
        <v>6.3289999999999997</v>
      </c>
      <c r="AE51" s="22">
        <v>316.43299999999999</v>
      </c>
      <c r="AF51" s="22">
        <v>50</v>
      </c>
      <c r="AG51" s="39">
        <v>0</v>
      </c>
    </row>
    <row r="52" spans="1:33" x14ac:dyDescent="0.25">
      <c r="A52" s="1" t="s">
        <v>18</v>
      </c>
      <c r="B52" s="1" t="s">
        <v>106</v>
      </c>
      <c r="C52" s="1">
        <v>5</v>
      </c>
      <c r="D52" s="1">
        <v>2860</v>
      </c>
      <c r="E52" s="1">
        <v>220.8</v>
      </c>
      <c r="F52" s="2">
        <f t="shared" si="11"/>
        <v>4.5132050699388977E-2</v>
      </c>
      <c r="G52" s="4">
        <v>1484.7679000000001</v>
      </c>
      <c r="H52" s="3">
        <v>1508862.6</v>
      </c>
      <c r="I52" s="2">
        <v>13.8177</v>
      </c>
      <c r="J52" s="2">
        <f t="shared" si="12"/>
        <v>0.65171189452968159</v>
      </c>
      <c r="K52" s="2">
        <v>2.85</v>
      </c>
      <c r="L52" s="3">
        <v>1125447.8</v>
      </c>
      <c r="M52" s="2">
        <f t="shared" si="13"/>
        <v>0.7458915079477747</v>
      </c>
      <c r="N52" s="2">
        <v>2.7201</v>
      </c>
      <c r="O52" s="3">
        <v>1006153.6</v>
      </c>
      <c r="P52" s="2">
        <f t="shared" si="14"/>
        <v>0.6668291731798508</v>
      </c>
      <c r="Q52" s="2">
        <v>3191.4895000000001</v>
      </c>
      <c r="R52" s="2">
        <f t="shared" si="10"/>
        <v>230.97110951895033</v>
      </c>
      <c r="S52" s="22">
        <v>4.0759999999999996</v>
      </c>
      <c r="T52" s="22">
        <v>9.6210000000000004</v>
      </c>
      <c r="U52" s="22">
        <v>13.7</v>
      </c>
      <c r="V52" s="23">
        <v>4.0759999999999996</v>
      </c>
      <c r="W52" s="23">
        <v>5.5449999999999999</v>
      </c>
      <c r="X52" s="23">
        <v>4.0789999999999997</v>
      </c>
      <c r="Y52" s="22">
        <v>7.3049999999999997</v>
      </c>
      <c r="Z52" s="22">
        <v>0</v>
      </c>
      <c r="AA52" s="24">
        <v>6.3949999999999996</v>
      </c>
      <c r="AB52" s="24">
        <v>7.3049999999999997</v>
      </c>
      <c r="AC52" s="27" t="s">
        <v>55</v>
      </c>
      <c r="AD52" s="27" t="s">
        <v>54</v>
      </c>
      <c r="AE52" s="22">
        <v>316.43299999999999</v>
      </c>
      <c r="AF52" s="22">
        <v>50</v>
      </c>
      <c r="AG52" s="39">
        <v>0</v>
      </c>
    </row>
    <row r="53" spans="1:33" x14ac:dyDescent="0.25">
      <c r="A53" s="1" t="s">
        <v>19</v>
      </c>
      <c r="B53" s="1" t="s">
        <v>107</v>
      </c>
      <c r="C53" s="1">
        <v>5</v>
      </c>
      <c r="D53" s="1">
        <v>2860</v>
      </c>
      <c r="E53" s="1">
        <v>220.8</v>
      </c>
      <c r="F53" s="2">
        <f t="shared" si="11"/>
        <v>4.5132050699388977E-2</v>
      </c>
      <c r="G53" s="4">
        <v>1484.7592</v>
      </c>
      <c r="H53" s="3">
        <v>1508187.8</v>
      </c>
      <c r="I53" s="2">
        <v>13.903499999999999</v>
      </c>
      <c r="J53" s="2">
        <f t="shared" si="12"/>
        <v>0.65576249443079937</v>
      </c>
      <c r="K53" s="2">
        <v>2.8391000000000002</v>
      </c>
      <c r="L53" s="3">
        <v>1117357.8999999999</v>
      </c>
      <c r="M53" s="2">
        <f t="shared" si="13"/>
        <v>0.74086125083361631</v>
      </c>
      <c r="N53" s="2">
        <v>2.7088000000000001</v>
      </c>
      <c r="O53" s="3">
        <v>1000589.3</v>
      </c>
      <c r="P53" s="2">
        <f t="shared" si="14"/>
        <v>0.66343813416339792</v>
      </c>
      <c r="Q53" s="2">
        <v>3214.3847999999998</v>
      </c>
      <c r="R53" s="2">
        <f t="shared" si="10"/>
        <v>231.19249109936348</v>
      </c>
      <c r="S53" s="22">
        <v>4.0759999999999996</v>
      </c>
      <c r="T53" s="22">
        <v>10.621</v>
      </c>
      <c r="U53" s="22">
        <v>13.7</v>
      </c>
      <c r="V53" s="23">
        <v>4.0759999999999996</v>
      </c>
      <c r="W53" s="23">
        <v>6.5449999999999999</v>
      </c>
      <c r="X53" s="23">
        <v>3.0790000000000002</v>
      </c>
      <c r="Y53" s="22">
        <v>7.3049999999999997</v>
      </c>
      <c r="Z53" s="22">
        <v>0</v>
      </c>
      <c r="AA53" s="24">
        <v>6.3949999999999996</v>
      </c>
      <c r="AB53" s="24">
        <v>7.3049999999999997</v>
      </c>
      <c r="AC53" s="22">
        <v>1.6519999999999999</v>
      </c>
      <c r="AD53" s="22">
        <v>6.3289999999999997</v>
      </c>
      <c r="AE53" s="22">
        <v>316.43299999999999</v>
      </c>
      <c r="AF53" s="22">
        <v>50</v>
      </c>
      <c r="AG53" s="39">
        <v>0</v>
      </c>
    </row>
    <row r="54" spans="1:33" x14ac:dyDescent="0.25">
      <c r="A54" s="1" t="s">
        <v>20</v>
      </c>
      <c r="B54" s="1" t="s">
        <v>108</v>
      </c>
      <c r="C54" s="1">
        <v>5</v>
      </c>
      <c r="D54" s="1">
        <v>2860</v>
      </c>
      <c r="E54" s="1">
        <v>220.8</v>
      </c>
      <c r="F54" s="2">
        <f t="shared" si="11"/>
        <v>4.5132050699388977E-2</v>
      </c>
      <c r="G54" s="4">
        <v>1484.6901</v>
      </c>
      <c r="H54" s="3">
        <v>1507401.9</v>
      </c>
      <c r="I54" s="2">
        <v>13.8459</v>
      </c>
      <c r="J54" s="2">
        <f t="shared" si="12"/>
        <v>0.6530761680635444</v>
      </c>
      <c r="K54" s="2">
        <v>2.8649</v>
      </c>
      <c r="L54" s="3">
        <v>1131536</v>
      </c>
      <c r="M54" s="2">
        <f t="shared" si="13"/>
        <v>0.75065316024876982</v>
      </c>
      <c r="N54" s="2">
        <v>2.7233000000000001</v>
      </c>
      <c r="O54" s="3">
        <v>1008906.6</v>
      </c>
      <c r="P54" s="2">
        <f t="shared" si="14"/>
        <v>0.66930166400878233</v>
      </c>
      <c r="Q54" s="2">
        <v>3197.3679000000002</v>
      </c>
      <c r="R54" s="2">
        <f t="shared" si="10"/>
        <v>230.92524862955821</v>
      </c>
      <c r="S54" s="22">
        <v>5.0759999999999996</v>
      </c>
      <c r="T54" s="22">
        <v>8.6210000000000004</v>
      </c>
      <c r="U54" s="22">
        <v>13.7</v>
      </c>
      <c r="V54" s="23">
        <v>5.0759999999999996</v>
      </c>
      <c r="W54" s="23">
        <v>3.5449999999999999</v>
      </c>
      <c r="X54" s="23">
        <v>5.0789999999999997</v>
      </c>
      <c r="Y54" s="22">
        <v>7.3049999999999997</v>
      </c>
      <c r="Z54" s="22">
        <v>0</v>
      </c>
      <c r="AA54" s="24">
        <v>6.3949999999999996</v>
      </c>
      <c r="AB54" s="24">
        <v>7.3049999999999997</v>
      </c>
      <c r="AC54" s="22">
        <v>1.639</v>
      </c>
      <c r="AD54" s="22">
        <v>6.3289999999999997</v>
      </c>
      <c r="AE54" s="22">
        <v>316.43299999999999</v>
      </c>
      <c r="AF54" s="22">
        <v>50</v>
      </c>
      <c r="AG54" s="39">
        <v>0</v>
      </c>
    </row>
    <row r="55" spans="1:33" x14ac:dyDescent="0.25">
      <c r="A55" s="1" t="s">
        <v>21</v>
      </c>
      <c r="B55" s="1" t="s">
        <v>109</v>
      </c>
      <c r="C55" s="1">
        <v>5</v>
      </c>
      <c r="D55" s="1">
        <v>2860</v>
      </c>
      <c r="E55" s="1">
        <v>220.8</v>
      </c>
      <c r="F55" s="2">
        <f t="shared" si="11"/>
        <v>4.5132050699388977E-2</v>
      </c>
      <c r="G55" s="4">
        <v>1481.9585</v>
      </c>
      <c r="H55" s="3">
        <v>1507367.9</v>
      </c>
      <c r="I55" s="2">
        <v>13.8927</v>
      </c>
      <c r="J55" s="2">
        <f t="shared" si="12"/>
        <v>0.65649144864227205</v>
      </c>
      <c r="K55" s="2">
        <v>2.8532999999999999</v>
      </c>
      <c r="L55" s="3">
        <v>1127448.6000000001</v>
      </c>
      <c r="M55" s="2">
        <f t="shared" si="13"/>
        <v>0.74795847782084268</v>
      </c>
      <c r="N55" s="2">
        <v>2.7235999999999998</v>
      </c>
      <c r="O55" s="3">
        <v>1009541.1</v>
      </c>
      <c r="P55" s="2">
        <f t="shared" si="14"/>
        <v>0.66973769310066911</v>
      </c>
      <c r="Q55" s="2">
        <v>3199.9879999999998</v>
      </c>
      <c r="R55" s="2">
        <f t="shared" si="10"/>
        <v>230.3359318203085</v>
      </c>
      <c r="S55" s="22">
        <v>5.0759999999999996</v>
      </c>
      <c r="T55" s="22">
        <v>9.6210000000000004</v>
      </c>
      <c r="U55" s="22">
        <v>13.7</v>
      </c>
      <c r="V55" s="23">
        <v>5.0759999999999996</v>
      </c>
      <c r="W55" s="23">
        <v>4.5449999999999999</v>
      </c>
      <c r="X55" s="23">
        <v>4.0789999999999997</v>
      </c>
      <c r="Y55" s="22">
        <v>7.3049999999999997</v>
      </c>
      <c r="Z55" s="22">
        <v>0</v>
      </c>
      <c r="AA55" s="24">
        <v>6.3949999999999996</v>
      </c>
      <c r="AB55" s="24">
        <v>7.3049999999999997</v>
      </c>
      <c r="AC55" s="22">
        <v>1.639</v>
      </c>
      <c r="AD55" s="22">
        <v>6.3289999999999997</v>
      </c>
      <c r="AE55" s="22">
        <v>316.43299999999999</v>
      </c>
      <c r="AF55" s="22">
        <v>50</v>
      </c>
      <c r="AG55" s="39">
        <v>0</v>
      </c>
    </row>
    <row r="56" spans="1:33" x14ac:dyDescent="0.25">
      <c r="A56" s="1" t="s">
        <v>22</v>
      </c>
      <c r="B56" s="1" t="s">
        <v>110</v>
      </c>
      <c r="C56" s="1">
        <v>5</v>
      </c>
      <c r="D56" s="1">
        <v>2860</v>
      </c>
      <c r="E56" s="1">
        <v>220.8</v>
      </c>
      <c r="F56" s="2">
        <f t="shared" si="11"/>
        <v>4.5132050699388977E-2</v>
      </c>
      <c r="G56" s="4">
        <v>1484.5491</v>
      </c>
      <c r="H56" s="3">
        <v>1506502.9</v>
      </c>
      <c r="I56" s="2">
        <v>14.0128</v>
      </c>
      <c r="J56" s="2">
        <f t="shared" si="12"/>
        <v>0.66101119573365352</v>
      </c>
      <c r="K56" s="2">
        <v>2.8422000000000001</v>
      </c>
      <c r="L56" s="3">
        <v>1119719.3</v>
      </c>
      <c r="M56" s="2">
        <f t="shared" si="13"/>
        <v>0.74325731467227851</v>
      </c>
      <c r="N56" s="2">
        <v>2.7109000000000001</v>
      </c>
      <c r="O56" s="3">
        <v>1004336.2</v>
      </c>
      <c r="P56" s="2">
        <f t="shared" si="14"/>
        <v>0.6666672862030335</v>
      </c>
      <c r="Q56" s="2">
        <v>3236.1979999999999</v>
      </c>
      <c r="R56" s="2">
        <f t="shared" si="10"/>
        <v>230.94584950902032</v>
      </c>
      <c r="S56" s="22">
        <v>6.0759999999999996</v>
      </c>
      <c r="T56" s="22">
        <v>8.6210000000000004</v>
      </c>
      <c r="U56" s="22">
        <v>13.7</v>
      </c>
      <c r="V56" s="23">
        <v>6.0759999999999996</v>
      </c>
      <c r="W56" s="23">
        <v>2.5449999999999999</v>
      </c>
      <c r="X56" s="23">
        <v>5.0789999999999997</v>
      </c>
      <c r="Y56" s="22">
        <v>7.3049999999999997</v>
      </c>
      <c r="Z56" s="22">
        <v>0</v>
      </c>
      <c r="AA56" s="24">
        <v>6.3949999999999996</v>
      </c>
      <c r="AB56" s="24">
        <v>7.3049999999999997</v>
      </c>
      <c r="AC56" s="27" t="s">
        <v>56</v>
      </c>
      <c r="AD56" s="27">
        <v>6.3289999999999997</v>
      </c>
      <c r="AE56" s="22">
        <v>316.43299999999999</v>
      </c>
      <c r="AF56" s="22">
        <v>50</v>
      </c>
      <c r="AG56" s="39">
        <v>0</v>
      </c>
    </row>
    <row r="57" spans="1:33" x14ac:dyDescent="0.25">
      <c r="A57" s="1" t="s">
        <v>23</v>
      </c>
      <c r="B57" s="1" t="s">
        <v>111</v>
      </c>
      <c r="C57" s="1">
        <v>5</v>
      </c>
      <c r="D57" s="1">
        <v>2860</v>
      </c>
      <c r="E57" s="1">
        <v>220.8</v>
      </c>
      <c r="F57" s="2">
        <f t="shared" si="11"/>
        <v>4.5132050699388977E-2</v>
      </c>
      <c r="G57" s="4">
        <v>1484.5065999999999</v>
      </c>
      <c r="H57" s="3">
        <v>1504241.3</v>
      </c>
      <c r="I57" s="2">
        <v>13.9946</v>
      </c>
      <c r="J57" s="2">
        <f t="shared" si="12"/>
        <v>0.66017156565816426</v>
      </c>
      <c r="K57" s="2">
        <v>2.855</v>
      </c>
      <c r="L57" s="3">
        <v>1125384.3999999999</v>
      </c>
      <c r="M57" s="2">
        <f t="shared" si="13"/>
        <v>0.74814087340907331</v>
      </c>
      <c r="N57" s="2">
        <v>2.7115999999999998</v>
      </c>
      <c r="O57" s="3">
        <v>1005546.9</v>
      </c>
      <c r="P57" s="2">
        <f t="shared" si="14"/>
        <v>0.66847446616443784</v>
      </c>
      <c r="Q57" s="2">
        <v>3238.2991000000002</v>
      </c>
      <c r="R57" s="2">
        <f t="shared" si="10"/>
        <v>231.39633144212769</v>
      </c>
      <c r="S57" s="22">
        <v>6.0759999999999996</v>
      </c>
      <c r="T57" s="22">
        <v>10.621</v>
      </c>
      <c r="U57" s="22">
        <v>13.7</v>
      </c>
      <c r="V57" s="23">
        <v>6.0759999999999996</v>
      </c>
      <c r="W57" s="23">
        <v>4.5449999999999999</v>
      </c>
      <c r="X57" s="23">
        <v>3.0790000000000002</v>
      </c>
      <c r="Y57" s="22">
        <v>7.3049999999999997</v>
      </c>
      <c r="Z57" s="22">
        <v>0</v>
      </c>
      <c r="AA57" s="24">
        <v>6.3949999999999996</v>
      </c>
      <c r="AB57" s="24">
        <v>7.3049999999999997</v>
      </c>
      <c r="AC57" s="22">
        <v>1.659</v>
      </c>
      <c r="AD57" s="22">
        <v>6.3289999999999997</v>
      </c>
      <c r="AE57" s="22">
        <v>316.43299999999999</v>
      </c>
      <c r="AF57" s="22">
        <v>50</v>
      </c>
      <c r="AG57" s="39">
        <v>0</v>
      </c>
    </row>
    <row r="58" spans="1:33" x14ac:dyDescent="0.25">
      <c r="A58" s="11"/>
      <c r="B58" s="11"/>
      <c r="C58" s="11"/>
      <c r="D58" s="11"/>
      <c r="E58" s="11"/>
      <c r="F58" s="12"/>
      <c r="G58" s="13"/>
      <c r="H58" s="14"/>
      <c r="I58" s="12"/>
      <c r="J58" s="12"/>
      <c r="K58" s="12"/>
      <c r="L58" s="14"/>
      <c r="M58" s="12"/>
      <c r="N58" s="12"/>
      <c r="O58" s="14"/>
      <c r="P58" s="12"/>
      <c r="Q58" s="12"/>
      <c r="R58" s="12"/>
    </row>
    <row r="59" spans="1:33" ht="38.25" customHeight="1" x14ac:dyDescent="0.25">
      <c r="A59" s="9" t="s">
        <v>35</v>
      </c>
      <c r="B59" s="9" t="s">
        <v>24</v>
      </c>
      <c r="C59" s="20" t="s">
        <v>8</v>
      </c>
      <c r="D59" s="10" t="s">
        <v>0</v>
      </c>
      <c r="E59" s="10" t="s">
        <v>1</v>
      </c>
      <c r="F59" s="1" t="s">
        <v>27</v>
      </c>
      <c r="G59" s="1" t="s">
        <v>28</v>
      </c>
      <c r="H59" s="1" t="s">
        <v>29</v>
      </c>
      <c r="I59" s="15" t="s">
        <v>9</v>
      </c>
      <c r="J59" s="15" t="s">
        <v>34</v>
      </c>
      <c r="K59" s="15" t="s">
        <v>33</v>
      </c>
      <c r="L59" s="15" t="s">
        <v>32</v>
      </c>
      <c r="M59" s="15" t="s">
        <v>31</v>
      </c>
      <c r="N59" s="17" t="s">
        <v>2</v>
      </c>
      <c r="O59" s="8" t="s">
        <v>3</v>
      </c>
      <c r="P59" s="18" t="s">
        <v>4</v>
      </c>
      <c r="Q59" s="16" t="s">
        <v>30</v>
      </c>
      <c r="R59" s="19" t="s">
        <v>5</v>
      </c>
      <c r="S59" s="22" t="s">
        <v>39</v>
      </c>
      <c r="T59" s="22" t="s">
        <v>40</v>
      </c>
      <c r="U59" s="22" t="s">
        <v>41</v>
      </c>
      <c r="V59" s="23" t="s">
        <v>42</v>
      </c>
      <c r="W59" s="23" t="s">
        <v>43</v>
      </c>
      <c r="X59" s="23" t="s">
        <v>44</v>
      </c>
      <c r="Y59" s="22" t="s">
        <v>45</v>
      </c>
      <c r="Z59" s="22" t="s">
        <v>46</v>
      </c>
      <c r="AA59" s="24" t="s">
        <v>47</v>
      </c>
      <c r="AB59" s="24" t="s">
        <v>48</v>
      </c>
      <c r="AC59" s="25" t="s">
        <v>49</v>
      </c>
      <c r="AD59" s="25" t="s">
        <v>50</v>
      </c>
      <c r="AE59" s="36" t="s">
        <v>57</v>
      </c>
      <c r="AF59" s="25" t="s">
        <v>51</v>
      </c>
      <c r="AG59" s="40" t="s">
        <v>59</v>
      </c>
    </row>
    <row r="60" spans="1:33" x14ac:dyDescent="0.25">
      <c r="A60" s="1" t="s">
        <v>26</v>
      </c>
      <c r="B60" s="1" t="s">
        <v>78</v>
      </c>
      <c r="C60" s="1">
        <v>4</v>
      </c>
      <c r="D60" s="1">
        <v>4464</v>
      </c>
      <c r="E60" s="1">
        <v>218</v>
      </c>
      <c r="F60" s="2">
        <f t="shared" ref="F60:F75" si="15">(D60/E60)/287</f>
        <v>7.1348655819454654E-2</v>
      </c>
      <c r="G60" s="4">
        <v>1173.4576</v>
      </c>
      <c r="H60" s="3">
        <v>672417.31</v>
      </c>
      <c r="I60" s="2">
        <v>14.328799999999999</v>
      </c>
      <c r="J60" s="2">
        <f>I60/(G60*F60*0.3164)</f>
        <v>0.54090394436692935</v>
      </c>
      <c r="K60" s="2">
        <v>2.2412000000000001</v>
      </c>
      <c r="L60" s="3">
        <v>523310.09</v>
      </c>
      <c r="M60" s="2">
        <f>L60/H60</f>
        <v>0.77825196082474435</v>
      </c>
      <c r="N60" s="2">
        <v>2.1415999999999999</v>
      </c>
      <c r="O60" s="3">
        <v>476169.97</v>
      </c>
      <c r="P60" s="2">
        <f>O60/H60</f>
        <v>0.70814650800705881</v>
      </c>
      <c r="Q60" s="2">
        <v>4027.5590999999999</v>
      </c>
      <c r="R60" s="2">
        <f>Q60/I60</f>
        <v>281.0813955111384</v>
      </c>
      <c r="S60" s="22">
        <v>2.0760000000000001</v>
      </c>
      <c r="T60" s="22">
        <v>6.6210000000000004</v>
      </c>
      <c r="U60" s="22">
        <v>13.7</v>
      </c>
      <c r="V60" s="23">
        <v>2.0760000000000001</v>
      </c>
      <c r="W60" s="23">
        <v>4.5449999999999999</v>
      </c>
      <c r="X60" s="23">
        <v>7.0789999999999997</v>
      </c>
      <c r="Y60" s="22">
        <v>7.3049999999999997</v>
      </c>
      <c r="Z60" s="22">
        <v>0</v>
      </c>
      <c r="AA60" s="24">
        <v>6.3949999999999996</v>
      </c>
      <c r="AB60" s="24">
        <v>7.3049999999999997</v>
      </c>
      <c r="AC60" s="27">
        <v>1.6519999999999999</v>
      </c>
      <c r="AD60" s="22">
        <v>6.3289999999999997</v>
      </c>
      <c r="AE60" s="22">
        <v>316.43299999999999</v>
      </c>
      <c r="AF60" s="22">
        <v>50</v>
      </c>
      <c r="AG60" s="39">
        <v>0</v>
      </c>
    </row>
    <row r="61" spans="1:33" x14ac:dyDescent="0.25">
      <c r="A61" s="1" t="s">
        <v>6</v>
      </c>
      <c r="B61" s="1" t="s">
        <v>79</v>
      </c>
      <c r="C61" s="1">
        <v>4</v>
      </c>
      <c r="D61" s="1">
        <v>4464</v>
      </c>
      <c r="E61" s="1">
        <v>218</v>
      </c>
      <c r="F61" s="2">
        <f t="shared" si="15"/>
        <v>7.1348655819454654E-2</v>
      </c>
      <c r="G61" s="4">
        <v>1173.2473</v>
      </c>
      <c r="H61" s="3">
        <v>671836.38</v>
      </c>
      <c r="I61" s="2">
        <v>14.4062</v>
      </c>
      <c r="J61" s="2">
        <f t="shared" ref="J61:J76" si="16">I61/(G61*F61*0.3164)</f>
        <v>0.54392322841580687</v>
      </c>
      <c r="K61" s="2">
        <v>2.2372000000000001</v>
      </c>
      <c r="L61" s="3">
        <v>523603.84</v>
      </c>
      <c r="M61" s="2">
        <f t="shared" ref="M61:M75" si="17">L61/H61</f>
        <v>0.77936214171670792</v>
      </c>
      <c r="N61" s="2">
        <v>2.1377999999999999</v>
      </c>
      <c r="O61" s="3">
        <v>476720.13</v>
      </c>
      <c r="P61" s="2">
        <f t="shared" ref="P61:P75" si="18">O61/H61</f>
        <v>0.70957772486211601</v>
      </c>
      <c r="Q61" s="2">
        <v>4055.6345000000001</v>
      </c>
      <c r="R61" s="2">
        <f t="shared" ref="R61:R75" si="19">Q61/I61</f>
        <v>281.52007469006401</v>
      </c>
      <c r="S61" s="22">
        <v>2.0760000000000001</v>
      </c>
      <c r="T61" s="22">
        <v>8.6210000000000004</v>
      </c>
      <c r="U61" s="22">
        <v>13.7</v>
      </c>
      <c r="V61" s="23">
        <v>2.0760000000000001</v>
      </c>
      <c r="W61" s="23">
        <v>6.5449999999999999</v>
      </c>
      <c r="X61" s="23">
        <v>5.0789999999999997</v>
      </c>
      <c r="Y61" s="22">
        <v>7.3049999999999997</v>
      </c>
      <c r="Z61" s="22">
        <v>0</v>
      </c>
      <c r="AA61" s="24">
        <v>6.3949999999999996</v>
      </c>
      <c r="AB61" s="24">
        <v>7.3049999999999997</v>
      </c>
      <c r="AC61" s="27">
        <v>1.659</v>
      </c>
      <c r="AD61" s="22">
        <v>6.3289999999999997</v>
      </c>
      <c r="AE61" s="22">
        <v>316.43299999999999</v>
      </c>
      <c r="AF61" s="22">
        <v>50</v>
      </c>
      <c r="AG61" s="39">
        <v>0</v>
      </c>
    </row>
    <row r="62" spans="1:33" x14ac:dyDescent="0.25">
      <c r="A62" s="1" t="s">
        <v>7</v>
      </c>
      <c r="B62" s="1" t="s">
        <v>80</v>
      </c>
      <c r="C62" s="1">
        <v>4</v>
      </c>
      <c r="D62" s="1">
        <v>4464</v>
      </c>
      <c r="E62" s="1">
        <v>218</v>
      </c>
      <c r="F62" s="2">
        <f t="shared" si="15"/>
        <v>7.1348655819454654E-2</v>
      </c>
      <c r="G62" s="4">
        <v>1173.3598999999999</v>
      </c>
      <c r="H62" s="3">
        <v>672650.63</v>
      </c>
      <c r="I62" s="2">
        <v>14.2841</v>
      </c>
      <c r="J62" s="2">
        <f t="shared" si="16"/>
        <v>0.53926144307312174</v>
      </c>
      <c r="K62" s="2">
        <v>2.2608000000000001</v>
      </c>
      <c r="L62" s="3">
        <v>528824.31000000006</v>
      </c>
      <c r="M62" s="2">
        <f t="shared" si="17"/>
        <v>0.78617975872556611</v>
      </c>
      <c r="N62" s="2">
        <v>2.1575000000000002</v>
      </c>
      <c r="O62" s="3">
        <v>480940.38</v>
      </c>
      <c r="P62" s="2">
        <f t="shared" si="18"/>
        <v>0.71499283364976551</v>
      </c>
      <c r="Q62" s="2">
        <v>4004.0735</v>
      </c>
      <c r="R62" s="2">
        <f t="shared" si="19"/>
        <v>280.31682080075046</v>
      </c>
      <c r="S62" s="22">
        <v>3.0760000000000001</v>
      </c>
      <c r="T62" s="22">
        <v>7.6210000000000004</v>
      </c>
      <c r="U62" s="22">
        <v>13.7</v>
      </c>
      <c r="V62" s="23">
        <v>3.0760000000000001</v>
      </c>
      <c r="W62" s="23">
        <v>4.5449999999999999</v>
      </c>
      <c r="X62" s="23">
        <v>6.0789999999999997</v>
      </c>
      <c r="Y62" s="22">
        <v>7.3049999999999997</v>
      </c>
      <c r="Z62" s="22">
        <v>0</v>
      </c>
      <c r="AA62" s="24">
        <v>6.3949999999999996</v>
      </c>
      <c r="AB62" s="24">
        <v>7.3049999999999997</v>
      </c>
      <c r="AC62" s="27">
        <v>1.635</v>
      </c>
      <c r="AD62" s="22">
        <v>6.3289999999999997</v>
      </c>
      <c r="AE62" s="22">
        <v>316.43299999999999</v>
      </c>
      <c r="AF62" s="22">
        <v>50</v>
      </c>
      <c r="AG62" s="39">
        <v>0</v>
      </c>
    </row>
    <row r="63" spans="1:33" x14ac:dyDescent="0.25">
      <c r="A63" s="1" t="s">
        <v>10</v>
      </c>
      <c r="B63" s="1" t="s">
        <v>81</v>
      </c>
      <c r="C63" s="1">
        <v>4</v>
      </c>
      <c r="D63" s="1">
        <v>4464</v>
      </c>
      <c r="E63" s="1">
        <v>218</v>
      </c>
      <c r="F63" s="2">
        <f t="shared" si="15"/>
        <v>7.1348655819454654E-2</v>
      </c>
      <c r="G63" s="4">
        <v>1173.3206</v>
      </c>
      <c r="H63" s="3">
        <v>672283.81</v>
      </c>
      <c r="I63" s="2">
        <v>14.3111</v>
      </c>
      <c r="J63" s="2">
        <f t="shared" si="16"/>
        <v>0.54029885891576312</v>
      </c>
      <c r="K63" s="2">
        <v>2.2576999999999998</v>
      </c>
      <c r="L63" s="3">
        <v>529597.63</v>
      </c>
      <c r="M63" s="2">
        <f t="shared" si="17"/>
        <v>0.78775901207556964</v>
      </c>
      <c r="N63" s="2">
        <v>2.1568000000000001</v>
      </c>
      <c r="O63" s="3">
        <v>481620.75</v>
      </c>
      <c r="P63" s="2">
        <f t="shared" si="18"/>
        <v>0.71639498502871868</v>
      </c>
      <c r="Q63" s="2">
        <v>4013.0763999999999</v>
      </c>
      <c r="R63" s="2">
        <f t="shared" si="19"/>
        <v>280.4170469076451</v>
      </c>
      <c r="S63" s="22">
        <v>3.0760000000000001</v>
      </c>
      <c r="T63" s="22">
        <v>8.6210000000000004</v>
      </c>
      <c r="U63" s="22">
        <v>13.7</v>
      </c>
      <c r="V63" s="23">
        <v>3.0760000000000001</v>
      </c>
      <c r="W63" s="23">
        <v>5.5449999999999999</v>
      </c>
      <c r="X63" s="23">
        <v>5.0789999999999997</v>
      </c>
      <c r="Y63" s="22">
        <v>7.3049999999999997</v>
      </c>
      <c r="Z63" s="22">
        <v>0</v>
      </c>
      <c r="AA63" s="24">
        <v>6.3949999999999996</v>
      </c>
      <c r="AB63" s="24">
        <v>7.3049999999999997</v>
      </c>
      <c r="AC63" s="27">
        <v>1.637</v>
      </c>
      <c r="AD63" s="22">
        <v>6.3289999999999997</v>
      </c>
      <c r="AE63" s="22">
        <v>316.43299999999999</v>
      </c>
      <c r="AF63" s="22">
        <v>50</v>
      </c>
      <c r="AG63" s="39">
        <v>0</v>
      </c>
    </row>
    <row r="64" spans="1:33" x14ac:dyDescent="0.25">
      <c r="A64" s="1" t="s">
        <v>11</v>
      </c>
      <c r="B64" s="1" t="s">
        <v>82</v>
      </c>
      <c r="C64" s="1">
        <v>4</v>
      </c>
      <c r="D64" s="1">
        <v>4464</v>
      </c>
      <c r="E64" s="1">
        <v>218</v>
      </c>
      <c r="F64" s="2">
        <f t="shared" si="15"/>
        <v>7.1348655819454654E-2</v>
      </c>
      <c r="G64" s="4">
        <v>1173.3597</v>
      </c>
      <c r="H64" s="3">
        <v>672397.31</v>
      </c>
      <c r="I64" s="2">
        <v>14.4458</v>
      </c>
      <c r="J64" s="2">
        <f t="shared" si="16"/>
        <v>0.54536612612397717</v>
      </c>
      <c r="K64" s="2">
        <v>2.2541000000000002</v>
      </c>
      <c r="L64" s="3">
        <v>530184.43999999994</v>
      </c>
      <c r="M64" s="2">
        <f t="shared" si="17"/>
        <v>0.788498752322492</v>
      </c>
      <c r="N64" s="2">
        <v>2.1533000000000002</v>
      </c>
      <c r="O64" s="3">
        <v>482768.03</v>
      </c>
      <c r="P64" s="2">
        <f t="shared" si="18"/>
        <v>0.71798031137275076</v>
      </c>
      <c r="Q64" s="2">
        <v>4030.5275999999999</v>
      </c>
      <c r="R64" s="2">
        <f t="shared" si="19"/>
        <v>279.01034210635618</v>
      </c>
      <c r="S64" s="22">
        <v>4.0759999999999996</v>
      </c>
      <c r="T64" s="22">
        <v>6.6210000000000004</v>
      </c>
      <c r="U64" s="22">
        <v>13.7</v>
      </c>
      <c r="V64" s="23">
        <v>4.0759999999999996</v>
      </c>
      <c r="W64" s="23">
        <v>2.5449999999999999</v>
      </c>
      <c r="X64" s="23">
        <v>7.0789999999999997</v>
      </c>
      <c r="Y64" s="22">
        <v>7.3049999999999997</v>
      </c>
      <c r="Z64" s="22">
        <v>0</v>
      </c>
      <c r="AA64" s="24">
        <v>6.3949999999999996</v>
      </c>
      <c r="AB64" s="24">
        <v>7.3049999999999997</v>
      </c>
      <c r="AC64" s="27" t="s">
        <v>52</v>
      </c>
      <c r="AD64" s="22">
        <v>6.3289999999999997</v>
      </c>
      <c r="AE64" s="22">
        <v>316.43299999999999</v>
      </c>
      <c r="AF64" s="22">
        <v>50</v>
      </c>
      <c r="AG64" s="39">
        <v>0</v>
      </c>
    </row>
    <row r="65" spans="1:33" x14ac:dyDescent="0.25">
      <c r="A65" s="1" t="s">
        <v>12</v>
      </c>
      <c r="B65" s="1" t="s">
        <v>83</v>
      </c>
      <c r="C65" s="1">
        <v>4</v>
      </c>
      <c r="D65" s="1">
        <v>4464</v>
      </c>
      <c r="E65" s="1">
        <v>218</v>
      </c>
      <c r="F65" s="2">
        <f t="shared" si="15"/>
        <v>7.1348655819454654E-2</v>
      </c>
      <c r="G65" s="4">
        <v>1173.3085000000001</v>
      </c>
      <c r="H65" s="3">
        <v>672729.88</v>
      </c>
      <c r="I65" s="2">
        <v>14.3409</v>
      </c>
      <c r="J65" s="2">
        <f t="shared" si="16"/>
        <v>0.54142950664879397</v>
      </c>
      <c r="K65" s="2">
        <v>2.2646000000000002</v>
      </c>
      <c r="L65" s="3">
        <v>532017.43999999994</v>
      </c>
      <c r="M65" s="2">
        <f t="shared" si="17"/>
        <v>0.79083367012031625</v>
      </c>
      <c r="N65" s="2">
        <v>2.1621999999999999</v>
      </c>
      <c r="O65" s="3">
        <v>484198.19</v>
      </c>
      <c r="P65" s="2">
        <f t="shared" si="18"/>
        <v>0.71975127669370065</v>
      </c>
      <c r="Q65" s="2">
        <v>4007.4929000000002</v>
      </c>
      <c r="R65" s="2">
        <f t="shared" si="19"/>
        <v>279.44500693819776</v>
      </c>
      <c r="S65" s="22">
        <v>4.0759999999999996</v>
      </c>
      <c r="T65" s="22">
        <v>7.6210000000000004</v>
      </c>
      <c r="U65" s="22">
        <v>13.7</v>
      </c>
      <c r="V65" s="23">
        <v>4.0759999999999996</v>
      </c>
      <c r="W65" s="23">
        <v>3.5449999999999999</v>
      </c>
      <c r="X65" s="23">
        <v>6.0789999999999997</v>
      </c>
      <c r="Y65" s="22">
        <v>7.3049999999999997</v>
      </c>
      <c r="Z65" s="22">
        <v>0</v>
      </c>
      <c r="AA65" s="24">
        <v>6.3949999999999996</v>
      </c>
      <c r="AB65" s="24">
        <v>7.3049999999999997</v>
      </c>
      <c r="AC65" s="22">
        <v>1.635</v>
      </c>
      <c r="AD65" s="22">
        <v>6.3289999999999997</v>
      </c>
      <c r="AE65" s="22">
        <v>316.43299999999999</v>
      </c>
      <c r="AF65" s="22">
        <v>50</v>
      </c>
      <c r="AG65" s="39">
        <v>0</v>
      </c>
    </row>
    <row r="66" spans="1:33" x14ac:dyDescent="0.25">
      <c r="A66" s="1" t="s">
        <v>13</v>
      </c>
      <c r="B66" s="1" t="s">
        <v>84</v>
      </c>
      <c r="C66" s="1">
        <v>4</v>
      </c>
      <c r="D66" s="1">
        <v>4464</v>
      </c>
      <c r="E66" s="1">
        <v>218</v>
      </c>
      <c r="F66" s="2">
        <f t="shared" si="15"/>
        <v>7.1348655819454654E-2</v>
      </c>
      <c r="G66" s="4">
        <v>1173.2582</v>
      </c>
      <c r="H66" s="3">
        <v>672673.63</v>
      </c>
      <c r="I66" s="2">
        <v>14.317600000000001</v>
      </c>
      <c r="J66" s="2">
        <f t="shared" si="16"/>
        <v>0.54057300778834416</v>
      </c>
      <c r="K66" s="2">
        <v>2.2486000000000002</v>
      </c>
      <c r="L66" s="3">
        <v>527375.13</v>
      </c>
      <c r="M66" s="2">
        <f t="shared" si="17"/>
        <v>0.7839985194603214</v>
      </c>
      <c r="N66" s="2">
        <v>2.1473</v>
      </c>
      <c r="O66" s="3">
        <v>481443.88</v>
      </c>
      <c r="P66" s="2">
        <f t="shared" si="18"/>
        <v>0.71571689230630309</v>
      </c>
      <c r="Q66" s="2">
        <v>4213.1084000000001</v>
      </c>
      <c r="R66" s="2">
        <f t="shared" si="19"/>
        <v>294.26079789908925</v>
      </c>
      <c r="S66" s="22">
        <v>4.0759999999999996</v>
      </c>
      <c r="T66" s="22">
        <v>8.6210000000000004</v>
      </c>
      <c r="U66" s="22">
        <v>13.7</v>
      </c>
      <c r="V66" s="23">
        <v>4.0759999999999996</v>
      </c>
      <c r="W66" s="23">
        <v>4.5449999999999999</v>
      </c>
      <c r="X66" s="23">
        <v>5.0789999999999997</v>
      </c>
      <c r="Y66" s="22">
        <v>9.3049999999999997</v>
      </c>
      <c r="Z66" s="22">
        <v>0</v>
      </c>
      <c r="AA66" s="24">
        <v>4.3949999999999996</v>
      </c>
      <c r="AB66" s="24">
        <v>9.3049999999999997</v>
      </c>
      <c r="AC66" s="22">
        <v>1.631</v>
      </c>
      <c r="AD66" s="22">
        <v>6.3289999999999997</v>
      </c>
      <c r="AE66" s="22">
        <v>316.43299999999999</v>
      </c>
      <c r="AF66" s="22">
        <v>50</v>
      </c>
      <c r="AG66" s="39">
        <v>0</v>
      </c>
    </row>
    <row r="67" spans="1:33" x14ac:dyDescent="0.25">
      <c r="A67" s="1" t="s">
        <v>14</v>
      </c>
      <c r="B67" s="1" t="s">
        <v>85</v>
      </c>
      <c r="C67" s="1">
        <v>4</v>
      </c>
      <c r="D67" s="1">
        <v>4464</v>
      </c>
      <c r="E67" s="1">
        <v>218</v>
      </c>
      <c r="F67" s="2">
        <f t="shared" si="15"/>
        <v>7.1348655819454654E-2</v>
      </c>
      <c r="G67" s="4">
        <v>1173.2581</v>
      </c>
      <c r="H67" s="3">
        <v>672671.06</v>
      </c>
      <c r="I67" s="2">
        <v>14.3065</v>
      </c>
      <c r="J67" s="2">
        <f t="shared" si="16"/>
        <v>0.54015396400856497</v>
      </c>
      <c r="K67" s="2">
        <v>2.2694999999999999</v>
      </c>
      <c r="L67" s="3">
        <v>531774.06000000006</v>
      </c>
      <c r="M67" s="2">
        <f t="shared" si="17"/>
        <v>0.7905410112336333</v>
      </c>
      <c r="N67" s="2">
        <v>2.1655000000000002</v>
      </c>
      <c r="O67" s="3">
        <v>484879.94</v>
      </c>
      <c r="P67" s="2">
        <f t="shared" si="18"/>
        <v>0.72082771035221871</v>
      </c>
      <c r="Q67" s="2">
        <v>4004.3887</v>
      </c>
      <c r="R67" s="2">
        <f t="shared" si="19"/>
        <v>279.89995456610632</v>
      </c>
      <c r="S67" s="22">
        <v>4.0759999999999996</v>
      </c>
      <c r="T67" s="22">
        <v>8.6210000000000004</v>
      </c>
      <c r="U67" s="22">
        <v>13.7</v>
      </c>
      <c r="V67" s="23">
        <v>4.0759999999999996</v>
      </c>
      <c r="W67" s="23">
        <v>4.5449999999999999</v>
      </c>
      <c r="X67" s="23">
        <v>5.0789999999999997</v>
      </c>
      <c r="Y67" s="22">
        <v>7.3049999999999997</v>
      </c>
      <c r="Z67" s="22">
        <v>0</v>
      </c>
      <c r="AA67" s="24">
        <v>6.3949999999999996</v>
      </c>
      <c r="AB67" s="24">
        <v>7.3049999999999997</v>
      </c>
      <c r="AC67" s="22">
        <v>1.631</v>
      </c>
      <c r="AD67" s="22">
        <v>6.3289999999999997</v>
      </c>
      <c r="AE67" s="22">
        <v>316.43299999999999</v>
      </c>
      <c r="AF67" s="22">
        <v>50</v>
      </c>
      <c r="AG67" s="39">
        <v>0</v>
      </c>
    </row>
    <row r="68" spans="1:33" x14ac:dyDescent="0.25">
      <c r="A68" s="1" t="s">
        <v>15</v>
      </c>
      <c r="B68" s="1" t="s">
        <v>86</v>
      </c>
      <c r="C68" s="1">
        <v>4</v>
      </c>
      <c r="D68" s="1">
        <v>4464</v>
      </c>
      <c r="E68" s="1">
        <v>218</v>
      </c>
      <c r="F68" s="2">
        <f t="shared" si="15"/>
        <v>7.1348655819454654E-2</v>
      </c>
      <c r="G68" s="4">
        <v>1173.2582</v>
      </c>
      <c r="H68" s="3">
        <v>672670.75</v>
      </c>
      <c r="I68" s="2">
        <v>14.311400000000001</v>
      </c>
      <c r="J68" s="2">
        <f t="shared" si="16"/>
        <v>0.5403389215833736</v>
      </c>
      <c r="K68" s="2">
        <v>2.2606999999999999</v>
      </c>
      <c r="L68" s="3">
        <v>532423</v>
      </c>
      <c r="M68" s="2">
        <f t="shared" si="17"/>
        <v>0.79150609715079778</v>
      </c>
      <c r="N68" s="2">
        <v>2.157</v>
      </c>
      <c r="O68" s="3">
        <v>483351.25</v>
      </c>
      <c r="P68" s="2">
        <f t="shared" si="18"/>
        <v>0.71855547457652946</v>
      </c>
      <c r="Q68" s="2">
        <v>3837.7397000000001</v>
      </c>
      <c r="R68" s="2">
        <f t="shared" si="19"/>
        <v>268.15962798887597</v>
      </c>
      <c r="S68" s="22">
        <v>4.0759999999999996</v>
      </c>
      <c r="T68" s="22">
        <v>8.6210000000000004</v>
      </c>
      <c r="U68" s="22">
        <v>13.7</v>
      </c>
      <c r="V68" s="23">
        <v>4.0759999999999996</v>
      </c>
      <c r="W68" s="23">
        <v>4.5449999999999999</v>
      </c>
      <c r="X68" s="23">
        <v>5.0789999999999997</v>
      </c>
      <c r="Y68" s="22">
        <v>5.3049999999999997</v>
      </c>
      <c r="Z68" s="22">
        <v>0</v>
      </c>
      <c r="AA68" s="24">
        <v>8.3949999999999996</v>
      </c>
      <c r="AB68" s="24">
        <v>5.3049999999999997</v>
      </c>
      <c r="AC68" s="27" t="s">
        <v>53</v>
      </c>
      <c r="AD68" s="27" t="s">
        <v>54</v>
      </c>
      <c r="AE68" s="22">
        <v>316.43299999999999</v>
      </c>
      <c r="AF68" s="22">
        <v>50</v>
      </c>
      <c r="AG68" s="39">
        <v>0</v>
      </c>
    </row>
    <row r="69" spans="1:33" x14ac:dyDescent="0.25">
      <c r="A69" s="1" t="s">
        <v>16</v>
      </c>
      <c r="B69" s="1" t="s">
        <v>87</v>
      </c>
      <c r="C69" s="1">
        <v>4</v>
      </c>
      <c r="D69" s="1">
        <v>4464</v>
      </c>
      <c r="E69" s="1">
        <v>218</v>
      </c>
      <c r="F69" s="2">
        <f t="shared" si="15"/>
        <v>7.1348655819454654E-2</v>
      </c>
      <c r="G69" s="4">
        <v>1173.2581</v>
      </c>
      <c r="H69" s="3">
        <v>672672.94</v>
      </c>
      <c r="I69" s="2">
        <v>14.3192</v>
      </c>
      <c r="J69" s="2">
        <f t="shared" si="16"/>
        <v>0.54063346321122874</v>
      </c>
      <c r="K69" s="2">
        <v>2.2178</v>
      </c>
      <c r="L69" s="3">
        <v>513146.75</v>
      </c>
      <c r="M69" s="2">
        <f t="shared" si="17"/>
        <v>0.76284732072022998</v>
      </c>
      <c r="N69" s="2">
        <v>2.1200999999999999</v>
      </c>
      <c r="O69" s="3">
        <v>465676.91</v>
      </c>
      <c r="P69" s="2">
        <f t="shared" si="18"/>
        <v>0.69227834555081114</v>
      </c>
      <c r="Q69" s="2">
        <v>3713.4081999999999</v>
      </c>
      <c r="R69" s="2">
        <f t="shared" si="19"/>
        <v>259.33070283256046</v>
      </c>
      <c r="S69" s="22">
        <v>4.0759999999999996</v>
      </c>
      <c r="T69" s="22">
        <v>8.6210000000000004</v>
      </c>
      <c r="U69" s="22">
        <v>13.7</v>
      </c>
      <c r="V69" s="23">
        <v>4.0759999999999996</v>
      </c>
      <c r="W69" s="23">
        <v>4.5449999999999999</v>
      </c>
      <c r="X69" s="23">
        <v>5.0789999999999997</v>
      </c>
      <c r="Y69" s="22">
        <v>3.3050000000000002</v>
      </c>
      <c r="Z69" s="22">
        <v>0</v>
      </c>
      <c r="AA69" s="24">
        <v>10.395</v>
      </c>
      <c r="AB69" s="24">
        <v>3.3050000000000002</v>
      </c>
      <c r="AC69" s="22">
        <v>1.631</v>
      </c>
      <c r="AD69" s="22">
        <v>6.3289999999999997</v>
      </c>
      <c r="AE69" s="22">
        <v>316.43299999999999</v>
      </c>
      <c r="AF69" s="22">
        <v>50</v>
      </c>
      <c r="AG69" s="39">
        <v>0</v>
      </c>
    </row>
    <row r="70" spans="1:33" s="28" customFormat="1" x14ac:dyDescent="0.25">
      <c r="A70" s="5" t="s">
        <v>17</v>
      </c>
      <c r="B70" s="5" t="s">
        <v>88</v>
      </c>
      <c r="C70" s="5">
        <v>4</v>
      </c>
      <c r="D70" s="5">
        <v>4464</v>
      </c>
      <c r="E70" s="5">
        <v>218</v>
      </c>
      <c r="F70" s="6">
        <f t="shared" si="15"/>
        <v>7.1348655819454654E-2</v>
      </c>
      <c r="G70" s="21"/>
      <c r="H70" s="7"/>
      <c r="I70" s="6"/>
      <c r="J70" s="6" t="e">
        <f t="shared" si="16"/>
        <v>#DIV/0!</v>
      </c>
      <c r="K70" s="6"/>
      <c r="L70" s="7"/>
      <c r="M70" s="6" t="e">
        <f t="shared" si="17"/>
        <v>#DIV/0!</v>
      </c>
      <c r="N70" s="6"/>
      <c r="O70" s="7"/>
      <c r="P70" s="6" t="e">
        <f t="shared" si="18"/>
        <v>#DIV/0!</v>
      </c>
      <c r="Q70" s="6"/>
      <c r="R70" s="6" t="e">
        <f t="shared" si="19"/>
        <v>#DIV/0!</v>
      </c>
      <c r="S70" s="22">
        <v>4.0759999999999996</v>
      </c>
      <c r="T70" s="22">
        <v>8.6210000000000004</v>
      </c>
      <c r="U70" s="22">
        <v>13.7</v>
      </c>
      <c r="V70" s="23">
        <v>4.0759999999999996</v>
      </c>
      <c r="W70" s="23">
        <v>4.5449999999999999</v>
      </c>
      <c r="X70" s="23">
        <v>5.0789999999999997</v>
      </c>
      <c r="Y70" s="22">
        <v>0</v>
      </c>
      <c r="Z70" s="22">
        <v>0</v>
      </c>
      <c r="AA70" s="24">
        <v>13.7</v>
      </c>
      <c r="AB70" s="24">
        <v>0</v>
      </c>
      <c r="AC70" s="22">
        <v>1.631</v>
      </c>
      <c r="AD70" s="22">
        <v>6.3289999999999997</v>
      </c>
      <c r="AE70" s="22">
        <v>316.43299999999999</v>
      </c>
      <c r="AF70" s="22">
        <v>50</v>
      </c>
      <c r="AG70" s="39">
        <v>0</v>
      </c>
    </row>
    <row r="71" spans="1:33" x14ac:dyDescent="0.25">
      <c r="A71" s="1" t="s">
        <v>18</v>
      </c>
      <c r="B71" s="1" t="s">
        <v>89</v>
      </c>
      <c r="C71" s="1">
        <v>4</v>
      </c>
      <c r="D71" s="1">
        <v>4464</v>
      </c>
      <c r="E71" s="1">
        <v>218</v>
      </c>
      <c r="F71" s="2">
        <f t="shared" si="15"/>
        <v>7.1348655819454654E-2</v>
      </c>
      <c r="G71" s="4">
        <v>1173.2109</v>
      </c>
      <c r="H71" s="3">
        <v>672335.31</v>
      </c>
      <c r="I71" s="2">
        <v>14.359</v>
      </c>
      <c r="J71" s="2">
        <f t="shared" si="16"/>
        <v>0.54215795668634703</v>
      </c>
      <c r="K71" s="2">
        <v>2.2656999999999998</v>
      </c>
      <c r="L71" s="3">
        <v>531513.93999999994</v>
      </c>
      <c r="M71" s="2">
        <f t="shared" si="17"/>
        <v>0.79054890036937064</v>
      </c>
      <c r="N71" s="2">
        <v>2.1619600000000001</v>
      </c>
      <c r="O71" s="3">
        <v>484645.59</v>
      </c>
      <c r="P71" s="2">
        <f t="shared" si="18"/>
        <v>0.72083911523254662</v>
      </c>
      <c r="Q71" s="2">
        <v>4018.2881000000002</v>
      </c>
      <c r="R71" s="2">
        <f t="shared" si="19"/>
        <v>279.84456438470647</v>
      </c>
      <c r="S71" s="22">
        <v>4.0759999999999996</v>
      </c>
      <c r="T71" s="22">
        <v>9.6210000000000004</v>
      </c>
      <c r="U71" s="22">
        <v>13.7</v>
      </c>
      <c r="V71" s="23">
        <v>4.0759999999999996</v>
      </c>
      <c r="W71" s="23">
        <v>5.5449999999999999</v>
      </c>
      <c r="X71" s="23">
        <v>4.0789999999999997</v>
      </c>
      <c r="Y71" s="22">
        <v>7.3049999999999997</v>
      </c>
      <c r="Z71" s="22">
        <v>0</v>
      </c>
      <c r="AA71" s="24">
        <v>6.3949999999999996</v>
      </c>
      <c r="AB71" s="24">
        <v>7.3049999999999997</v>
      </c>
      <c r="AC71" s="27" t="s">
        <v>55</v>
      </c>
      <c r="AD71" s="27" t="s">
        <v>54</v>
      </c>
      <c r="AE71" s="22">
        <v>316.43299999999999</v>
      </c>
      <c r="AF71" s="22">
        <v>50</v>
      </c>
      <c r="AG71" s="39">
        <v>0</v>
      </c>
    </row>
    <row r="72" spans="1:33" x14ac:dyDescent="0.25">
      <c r="A72" s="1" t="s">
        <v>19</v>
      </c>
      <c r="B72" s="1" t="s">
        <v>90</v>
      </c>
      <c r="C72" s="1">
        <v>4</v>
      </c>
      <c r="D72" s="1">
        <v>4464</v>
      </c>
      <c r="E72" s="1">
        <v>218</v>
      </c>
      <c r="F72" s="2">
        <f t="shared" si="15"/>
        <v>7.1348655819454654E-2</v>
      </c>
      <c r="G72" s="4">
        <v>1173.2086999999999</v>
      </c>
      <c r="H72" s="3">
        <v>671675.19</v>
      </c>
      <c r="I72" s="2">
        <v>14.484400000000001</v>
      </c>
      <c r="J72" s="2">
        <f t="shared" si="16"/>
        <v>0.54689375537664409</v>
      </c>
      <c r="K72" s="2">
        <v>2.2548499999999998</v>
      </c>
      <c r="L72" s="3">
        <v>530460.75</v>
      </c>
      <c r="M72" s="2">
        <f t="shared" si="17"/>
        <v>0.78975784411509986</v>
      </c>
      <c r="N72" s="2">
        <v>2.1536</v>
      </c>
      <c r="O72" s="3">
        <v>483792.22</v>
      </c>
      <c r="P72" s="2">
        <f t="shared" si="18"/>
        <v>0.72027704343225785</v>
      </c>
      <c r="Q72" s="2">
        <v>4047.5657000000001</v>
      </c>
      <c r="R72" s="2">
        <f t="shared" si="19"/>
        <v>279.44310430532158</v>
      </c>
      <c r="S72" s="22">
        <v>4.0759999999999996</v>
      </c>
      <c r="T72" s="22">
        <v>10.621</v>
      </c>
      <c r="U72" s="22">
        <v>13.7</v>
      </c>
      <c r="V72" s="23">
        <v>4.0759999999999996</v>
      </c>
      <c r="W72" s="23">
        <v>6.5449999999999999</v>
      </c>
      <c r="X72" s="23">
        <v>3.0790000000000002</v>
      </c>
      <c r="Y72" s="22">
        <v>7.3049999999999997</v>
      </c>
      <c r="Z72" s="22">
        <v>0</v>
      </c>
      <c r="AA72" s="24">
        <v>6.3949999999999996</v>
      </c>
      <c r="AB72" s="24">
        <v>7.3049999999999997</v>
      </c>
      <c r="AC72" s="22">
        <v>1.6519999999999999</v>
      </c>
      <c r="AD72" s="22">
        <v>6.3289999999999997</v>
      </c>
      <c r="AE72" s="22">
        <v>316.43299999999999</v>
      </c>
      <c r="AF72" s="22">
        <v>50</v>
      </c>
      <c r="AG72" s="39">
        <v>0</v>
      </c>
    </row>
    <row r="73" spans="1:33" x14ac:dyDescent="0.25">
      <c r="A73" s="1" t="s">
        <v>20</v>
      </c>
      <c r="B73" s="1" t="s">
        <v>91</v>
      </c>
      <c r="C73" s="1">
        <v>4</v>
      </c>
      <c r="D73" s="1">
        <v>4464</v>
      </c>
      <c r="E73" s="1">
        <v>218</v>
      </c>
      <c r="F73" s="2">
        <f t="shared" si="15"/>
        <v>7.1348655819454654E-2</v>
      </c>
      <c r="G73" s="4">
        <v>1173.1147000000001</v>
      </c>
      <c r="H73" s="3">
        <v>672221.19</v>
      </c>
      <c r="I73" s="2">
        <v>14.420218999999999</v>
      </c>
      <c r="J73" s="2">
        <f t="shared" si="16"/>
        <v>0.54451407323769041</v>
      </c>
      <c r="K73" s="2">
        <v>2.2690777999999998</v>
      </c>
      <c r="L73" s="3">
        <v>534745.81000000006</v>
      </c>
      <c r="M73" s="2">
        <f t="shared" si="17"/>
        <v>0.79549085621653803</v>
      </c>
      <c r="N73" s="2">
        <v>2.1663190999999999</v>
      </c>
      <c r="O73" s="3">
        <v>487416.84</v>
      </c>
      <c r="P73" s="2">
        <f t="shared" si="18"/>
        <v>0.72508401587281124</v>
      </c>
      <c r="Q73" s="2">
        <v>4026.6752999999999</v>
      </c>
      <c r="R73" s="2">
        <f t="shared" si="19"/>
        <v>279.23815165359139</v>
      </c>
      <c r="S73" s="22">
        <v>5.0759999999999996</v>
      </c>
      <c r="T73" s="22">
        <v>8.6210000000000004</v>
      </c>
      <c r="U73" s="22">
        <v>13.7</v>
      </c>
      <c r="V73" s="23">
        <v>5.0759999999999996</v>
      </c>
      <c r="W73" s="23">
        <v>3.5449999999999999</v>
      </c>
      <c r="X73" s="23">
        <v>5.0789999999999997</v>
      </c>
      <c r="Y73" s="22">
        <v>7.3049999999999997</v>
      </c>
      <c r="Z73" s="22">
        <v>0</v>
      </c>
      <c r="AA73" s="24">
        <v>6.3949999999999996</v>
      </c>
      <c r="AB73" s="24">
        <v>7.3049999999999997</v>
      </c>
      <c r="AC73" s="22">
        <v>1.639</v>
      </c>
      <c r="AD73" s="22">
        <v>6.3289999999999997</v>
      </c>
      <c r="AE73" s="22">
        <v>316.43299999999999</v>
      </c>
      <c r="AF73" s="22">
        <v>50</v>
      </c>
      <c r="AG73" s="39">
        <v>0</v>
      </c>
    </row>
    <row r="74" spans="1:33" s="29" customFormat="1" x14ac:dyDescent="0.25">
      <c r="A74" s="1" t="s">
        <v>21</v>
      </c>
      <c r="B74" s="1" t="s">
        <v>92</v>
      </c>
      <c r="C74" s="1">
        <v>4</v>
      </c>
      <c r="D74" s="1">
        <v>4464</v>
      </c>
      <c r="E74" s="1">
        <v>218</v>
      </c>
      <c r="F74" s="2">
        <f t="shared" si="15"/>
        <v>7.1348655819454654E-2</v>
      </c>
      <c r="G74" s="4">
        <v>1173.0835</v>
      </c>
      <c r="H74" s="3">
        <v>672074.06</v>
      </c>
      <c r="I74" s="2">
        <v>14.433401</v>
      </c>
      <c r="J74" s="2">
        <f t="shared" ref="J74" si="20">I74/(G74*F74*0.3164)</f>
        <v>0.54502632704096754</v>
      </c>
      <c r="K74" s="2">
        <v>2.2694125000000001</v>
      </c>
      <c r="L74" s="3">
        <v>534052.31000000006</v>
      </c>
      <c r="M74" s="2">
        <f t="shared" ref="M74" si="21">L74/H74</f>
        <v>0.79463312421253096</v>
      </c>
      <c r="N74" s="2">
        <v>2.1660843000000001</v>
      </c>
      <c r="O74" s="3">
        <v>487524.84</v>
      </c>
      <c r="P74" s="2">
        <f t="shared" ref="P74" si="22">O74/H74</f>
        <v>0.72540344735221585</v>
      </c>
      <c r="Q74" s="2">
        <v>4030.3301000000001</v>
      </c>
      <c r="R74" s="2">
        <f t="shared" ref="R74" si="23">Q74/I74</f>
        <v>279.23634214832668</v>
      </c>
      <c r="S74" s="22">
        <v>5.0759999999999996</v>
      </c>
      <c r="T74" s="22">
        <v>9.6210000000000004</v>
      </c>
      <c r="U74" s="22">
        <v>13.7</v>
      </c>
      <c r="V74" s="23">
        <v>5.0759999999999996</v>
      </c>
      <c r="W74" s="23">
        <v>4.5449999999999999</v>
      </c>
      <c r="X74" s="23">
        <v>4.0789999999999997</v>
      </c>
      <c r="Y74" s="22">
        <v>7.3049999999999997</v>
      </c>
      <c r="Z74" s="22">
        <v>0</v>
      </c>
      <c r="AA74" s="24">
        <v>6.3949999999999996</v>
      </c>
      <c r="AB74" s="24">
        <v>7.3049999999999997</v>
      </c>
      <c r="AC74" s="22">
        <v>1.639</v>
      </c>
      <c r="AD74" s="22">
        <v>6.3289999999999997</v>
      </c>
      <c r="AE74" s="22">
        <v>316.43299999999999</v>
      </c>
      <c r="AF74" s="22">
        <v>50</v>
      </c>
      <c r="AG74" s="39">
        <v>0</v>
      </c>
    </row>
    <row r="75" spans="1:33" x14ac:dyDescent="0.25">
      <c r="A75" s="1" t="s">
        <v>22</v>
      </c>
      <c r="B75" s="1" t="s">
        <v>93</v>
      </c>
      <c r="C75" s="1">
        <v>4</v>
      </c>
      <c r="D75" s="1">
        <v>4464</v>
      </c>
      <c r="E75" s="1">
        <v>218</v>
      </c>
      <c r="F75" s="2">
        <f t="shared" si="15"/>
        <v>7.1348655819454654E-2</v>
      </c>
      <c r="G75" s="4">
        <v>1172.9386999999999</v>
      </c>
      <c r="H75" s="3">
        <v>670618.5</v>
      </c>
      <c r="I75" s="2">
        <v>14.606301999999999</v>
      </c>
      <c r="J75" s="2">
        <f t="shared" si="16"/>
        <v>0.5516234114677786</v>
      </c>
      <c r="K75" s="2">
        <v>2.2576372999999998</v>
      </c>
      <c r="L75" s="3">
        <v>533154.31000000006</v>
      </c>
      <c r="M75" s="2">
        <f t="shared" si="17"/>
        <v>0.79501879235362582</v>
      </c>
      <c r="N75" s="2">
        <v>2.1582389000000002</v>
      </c>
      <c r="O75" s="3">
        <v>487504</v>
      </c>
      <c r="P75" s="2">
        <f t="shared" si="18"/>
        <v>0.72694684086406802</v>
      </c>
      <c r="Q75" s="2">
        <v>4074.1237999999998</v>
      </c>
      <c r="R75" s="2">
        <f t="shared" si="19"/>
        <v>278.9291772825182</v>
      </c>
      <c r="S75" s="22">
        <v>6.0759999999999996</v>
      </c>
      <c r="T75" s="22">
        <v>8.6210000000000004</v>
      </c>
      <c r="U75" s="22">
        <v>13.7</v>
      </c>
      <c r="V75" s="23">
        <v>6.0759999999999996</v>
      </c>
      <c r="W75" s="23">
        <v>2.5449999999999999</v>
      </c>
      <c r="X75" s="23">
        <v>5.0789999999999997</v>
      </c>
      <c r="Y75" s="22">
        <v>7.3049999999999997</v>
      </c>
      <c r="Z75" s="22">
        <v>0</v>
      </c>
      <c r="AA75" s="24">
        <v>6.3949999999999996</v>
      </c>
      <c r="AB75" s="24">
        <v>7.3049999999999997</v>
      </c>
      <c r="AC75" s="27" t="s">
        <v>56</v>
      </c>
      <c r="AD75" s="27">
        <v>6.3289999999999997</v>
      </c>
      <c r="AE75" s="22">
        <v>316.43299999999999</v>
      </c>
      <c r="AF75" s="22">
        <v>50</v>
      </c>
      <c r="AG75" s="39">
        <v>0</v>
      </c>
    </row>
    <row r="76" spans="1:33" x14ac:dyDescent="0.25">
      <c r="A76" s="1" t="s">
        <v>23</v>
      </c>
      <c r="B76" s="1" t="s">
        <v>94</v>
      </c>
      <c r="C76" s="1">
        <v>4</v>
      </c>
      <c r="D76" s="1">
        <v>4464</v>
      </c>
      <c r="E76" s="1">
        <v>218</v>
      </c>
      <c r="F76" s="2">
        <f>(D76/E76)/287</f>
        <v>7.1348655819454654E-2</v>
      </c>
      <c r="G76" s="4">
        <v>1172.8848</v>
      </c>
      <c r="H76" s="3">
        <v>670254</v>
      </c>
      <c r="I76" s="2">
        <v>14.598580999999999</v>
      </c>
      <c r="J76" s="2">
        <f t="shared" si="16"/>
        <v>0.55135715571582244</v>
      </c>
      <c r="K76" s="2">
        <v>2.2633302</v>
      </c>
      <c r="L76" s="3">
        <v>534876.18999999994</v>
      </c>
      <c r="M76" s="2">
        <f>L76/H76</f>
        <v>0.79802013863401033</v>
      </c>
      <c r="N76" s="2">
        <v>2.1593285</v>
      </c>
      <c r="O76" s="3">
        <v>487810.53</v>
      </c>
      <c r="P76" s="2">
        <f>O76/H76</f>
        <v>0.72779950585897291</v>
      </c>
      <c r="Q76" s="2">
        <v>4076.1792</v>
      </c>
      <c r="R76" s="2">
        <f>Q76/I76</f>
        <v>279.21749380984357</v>
      </c>
      <c r="S76" s="22">
        <v>6.0759999999999996</v>
      </c>
      <c r="T76" s="22">
        <v>10.621</v>
      </c>
      <c r="U76" s="22">
        <v>13.7</v>
      </c>
      <c r="V76" s="23">
        <v>6.0759999999999996</v>
      </c>
      <c r="W76" s="23">
        <v>4.5449999999999999</v>
      </c>
      <c r="X76" s="23">
        <v>3.0790000000000002</v>
      </c>
      <c r="Y76" s="22">
        <v>7.3049999999999997</v>
      </c>
      <c r="Z76" s="22">
        <v>0</v>
      </c>
      <c r="AA76" s="24">
        <v>6.3949999999999996</v>
      </c>
      <c r="AB76" s="24">
        <v>7.3049999999999997</v>
      </c>
      <c r="AC76" s="22">
        <v>1.659</v>
      </c>
      <c r="AD76" s="22">
        <v>6.3289999999999997</v>
      </c>
      <c r="AE76" s="22">
        <v>316.43299999999999</v>
      </c>
      <c r="AF76" s="22">
        <v>50</v>
      </c>
      <c r="AG76" s="39">
        <v>0</v>
      </c>
    </row>
    <row r="78" spans="1:33" s="52" customFormat="1" x14ac:dyDescent="0.25">
      <c r="A78" s="50" t="s">
        <v>146</v>
      </c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</row>
    <row r="79" spans="1:33" ht="38.25" customHeight="1" x14ac:dyDescent="0.25">
      <c r="A79" s="9" t="s">
        <v>25</v>
      </c>
      <c r="B79" s="9" t="s">
        <v>24</v>
      </c>
      <c r="C79" s="20" t="s">
        <v>8</v>
      </c>
      <c r="D79" s="10" t="s">
        <v>0</v>
      </c>
      <c r="E79" s="10" t="s">
        <v>1</v>
      </c>
      <c r="F79" s="1" t="s">
        <v>27</v>
      </c>
      <c r="G79" s="1" t="s">
        <v>28</v>
      </c>
      <c r="H79" s="1" t="s">
        <v>29</v>
      </c>
      <c r="I79" s="15" t="s">
        <v>9</v>
      </c>
      <c r="J79" s="15" t="s">
        <v>34</v>
      </c>
      <c r="K79" s="15" t="s">
        <v>33</v>
      </c>
      <c r="L79" s="15" t="s">
        <v>32</v>
      </c>
      <c r="M79" s="15" t="s">
        <v>31</v>
      </c>
      <c r="N79" s="17" t="s">
        <v>2</v>
      </c>
      <c r="O79" s="8" t="s">
        <v>3</v>
      </c>
      <c r="P79" s="18" t="s">
        <v>4</v>
      </c>
      <c r="Q79" s="16" t="s">
        <v>30</v>
      </c>
      <c r="R79" s="19" t="s">
        <v>5</v>
      </c>
      <c r="S79" s="22" t="s">
        <v>39</v>
      </c>
      <c r="T79" s="22" t="s">
        <v>40</v>
      </c>
      <c r="U79" s="22" t="s">
        <v>41</v>
      </c>
      <c r="V79" s="23" t="s">
        <v>42</v>
      </c>
      <c r="W79" s="23" t="s">
        <v>43</v>
      </c>
      <c r="X79" s="23" t="s">
        <v>44</v>
      </c>
      <c r="Y79" s="22" t="s">
        <v>45</v>
      </c>
      <c r="Z79" s="22" t="s">
        <v>46</v>
      </c>
      <c r="AA79" s="24" t="s">
        <v>47</v>
      </c>
      <c r="AB79" s="24" t="s">
        <v>48</v>
      </c>
      <c r="AC79" s="25" t="s">
        <v>49</v>
      </c>
      <c r="AD79" s="25" t="s">
        <v>50</v>
      </c>
      <c r="AE79" s="36" t="s">
        <v>57</v>
      </c>
      <c r="AF79" s="25" t="s">
        <v>51</v>
      </c>
      <c r="AG79" s="40" t="s">
        <v>59</v>
      </c>
    </row>
    <row r="80" spans="1:33" x14ac:dyDescent="0.25">
      <c r="A80" s="1" t="s">
        <v>26</v>
      </c>
      <c r="B80" s="1" t="s">
        <v>61</v>
      </c>
      <c r="C80" s="35">
        <v>3</v>
      </c>
      <c r="D80" s="35">
        <v>7942</v>
      </c>
      <c r="E80" s="35">
        <v>216.65</v>
      </c>
      <c r="F80" s="2">
        <f>(D80/E80)/287</f>
        <v>0.12772893546086231</v>
      </c>
      <c r="G80" s="35">
        <f>C80  *   SQRT(1.4*287*E80)</f>
        <v>885.12695699543565</v>
      </c>
      <c r="H80" s="35">
        <f>D80   *    (1+0.2*C80*C80)^3.5</f>
        <v>291731.2765749293</v>
      </c>
      <c r="I80" s="35" t="s">
        <v>60</v>
      </c>
      <c r="J80" s="2" t="e">
        <f>I80/(G80*F80*0.3164)</f>
        <v>#VALUE!</v>
      </c>
      <c r="K80" s="35" t="s">
        <v>60</v>
      </c>
      <c r="L80" s="35" t="s">
        <v>60</v>
      </c>
      <c r="M80" s="2" t="e">
        <f>L80/H80</f>
        <v>#VALUE!</v>
      </c>
      <c r="N80" s="35" t="s">
        <v>60</v>
      </c>
      <c r="O80" s="35" t="s">
        <v>60</v>
      </c>
      <c r="P80" s="2" t="e">
        <f>O80/H80</f>
        <v>#VALUE!</v>
      </c>
      <c r="Q80" s="35" t="s">
        <v>60</v>
      </c>
      <c r="R80" s="2" t="e">
        <f>Q80/I80</f>
        <v>#VALUE!</v>
      </c>
      <c r="S80" s="22">
        <v>2.0760000000000001</v>
      </c>
      <c r="T80" s="22">
        <v>6.6210000000000004</v>
      </c>
      <c r="U80" s="22">
        <v>13.7</v>
      </c>
      <c r="V80" s="23">
        <v>2.0760000000000001</v>
      </c>
      <c r="W80" s="23">
        <v>4.5449999999999999</v>
      </c>
      <c r="X80" s="23">
        <v>7.0789999999999997</v>
      </c>
      <c r="Y80" s="22">
        <v>7.3049999999999997</v>
      </c>
      <c r="Z80" s="22">
        <v>0</v>
      </c>
      <c r="AA80" s="24">
        <v>6.3949999999999996</v>
      </c>
      <c r="AB80" s="24">
        <v>7.3049999999999997</v>
      </c>
      <c r="AC80" s="27">
        <v>1.6519999999999999</v>
      </c>
      <c r="AD80" s="22">
        <v>6.3289999999999997</v>
      </c>
      <c r="AE80" s="22">
        <v>316.43299999999999</v>
      </c>
      <c r="AF80" s="22">
        <v>50</v>
      </c>
      <c r="AG80" s="39">
        <v>0</v>
      </c>
    </row>
    <row r="81" spans="1:33" x14ac:dyDescent="0.25">
      <c r="A81" s="1" t="s">
        <v>6</v>
      </c>
      <c r="B81" s="1" t="s">
        <v>62</v>
      </c>
      <c r="C81" s="35">
        <v>3</v>
      </c>
      <c r="D81" s="35">
        <v>7942</v>
      </c>
      <c r="E81" s="35">
        <v>216.65</v>
      </c>
      <c r="F81" s="2">
        <f t="shared" ref="F81:F96" si="24">(D81/E81)/287</f>
        <v>0.12772893546086231</v>
      </c>
      <c r="G81" s="35">
        <f t="shared" ref="G81:G96" si="25">C81  *   SQRT(1.4*287*E81)</f>
        <v>885.12695699543565</v>
      </c>
      <c r="H81" s="35">
        <f t="shared" ref="H81:H96" si="26">D81   *    (1+0.2*C81*C81)^3.5</f>
        <v>291731.2765749293</v>
      </c>
      <c r="I81" s="35" t="s">
        <v>60</v>
      </c>
      <c r="J81" s="2" t="e">
        <f t="shared" ref="J81:J96" si="27">I81/(G81*F81*0.3164)</f>
        <v>#VALUE!</v>
      </c>
      <c r="K81" s="35" t="s">
        <v>60</v>
      </c>
      <c r="L81" s="35" t="s">
        <v>60</v>
      </c>
      <c r="M81" s="2" t="e">
        <f t="shared" ref="M81:M96" si="28">L81/H81</f>
        <v>#VALUE!</v>
      </c>
      <c r="N81" s="35" t="s">
        <v>60</v>
      </c>
      <c r="O81" s="35" t="s">
        <v>60</v>
      </c>
      <c r="P81" s="2" t="e">
        <f t="shared" ref="P81:P96" si="29">O81/H81</f>
        <v>#VALUE!</v>
      </c>
      <c r="Q81" s="35" t="s">
        <v>60</v>
      </c>
      <c r="R81" s="2" t="e">
        <f t="shared" ref="R81:R96" si="30">Q81/I81</f>
        <v>#VALUE!</v>
      </c>
      <c r="S81" s="22">
        <v>2.0760000000000001</v>
      </c>
      <c r="T81" s="22">
        <v>8.6210000000000004</v>
      </c>
      <c r="U81" s="22">
        <v>13.7</v>
      </c>
      <c r="V81" s="23">
        <v>2.0760000000000001</v>
      </c>
      <c r="W81" s="23">
        <v>6.5449999999999999</v>
      </c>
      <c r="X81" s="23">
        <v>5.0789999999999997</v>
      </c>
      <c r="Y81" s="22">
        <v>7.3049999999999997</v>
      </c>
      <c r="Z81" s="22">
        <v>0</v>
      </c>
      <c r="AA81" s="24">
        <v>6.3949999999999996</v>
      </c>
      <c r="AB81" s="24">
        <v>7.3049999999999997</v>
      </c>
      <c r="AC81" s="27">
        <v>1.659</v>
      </c>
      <c r="AD81" s="22">
        <v>6.3289999999999997</v>
      </c>
      <c r="AE81" s="22">
        <v>316.43299999999999</v>
      </c>
      <c r="AF81" s="22">
        <v>50</v>
      </c>
      <c r="AG81" s="39">
        <v>0</v>
      </c>
    </row>
    <row r="82" spans="1:33" x14ac:dyDescent="0.25">
      <c r="A82" s="1" t="s">
        <v>7</v>
      </c>
      <c r="B82" s="1" t="s">
        <v>63</v>
      </c>
      <c r="C82" s="35">
        <v>3</v>
      </c>
      <c r="D82" s="35">
        <v>7942</v>
      </c>
      <c r="E82" s="35">
        <v>216.65</v>
      </c>
      <c r="F82" s="2">
        <f t="shared" si="24"/>
        <v>0.12772893546086231</v>
      </c>
      <c r="G82" s="35">
        <f t="shared" si="25"/>
        <v>885.12695699543565</v>
      </c>
      <c r="H82" s="35">
        <f t="shared" si="26"/>
        <v>291731.2765749293</v>
      </c>
      <c r="I82" s="35" t="s">
        <v>60</v>
      </c>
      <c r="J82" s="2" t="e">
        <f t="shared" si="27"/>
        <v>#VALUE!</v>
      </c>
      <c r="K82" s="35" t="s">
        <v>60</v>
      </c>
      <c r="L82" s="35" t="s">
        <v>60</v>
      </c>
      <c r="M82" s="2" t="e">
        <f t="shared" si="28"/>
        <v>#VALUE!</v>
      </c>
      <c r="N82" s="35" t="s">
        <v>60</v>
      </c>
      <c r="O82" s="35" t="s">
        <v>60</v>
      </c>
      <c r="P82" s="2" t="e">
        <f t="shared" si="29"/>
        <v>#VALUE!</v>
      </c>
      <c r="Q82" s="35" t="s">
        <v>60</v>
      </c>
      <c r="R82" s="2" t="e">
        <f t="shared" si="30"/>
        <v>#VALUE!</v>
      </c>
      <c r="S82" s="22">
        <v>3.0760000000000001</v>
      </c>
      <c r="T82" s="22">
        <v>7.6210000000000004</v>
      </c>
      <c r="U82" s="22">
        <v>13.7</v>
      </c>
      <c r="V82" s="23">
        <v>3.0760000000000001</v>
      </c>
      <c r="W82" s="23">
        <v>4.5449999999999999</v>
      </c>
      <c r="X82" s="23">
        <v>6.0789999999999997</v>
      </c>
      <c r="Y82" s="22">
        <v>7.3049999999999997</v>
      </c>
      <c r="Z82" s="22">
        <v>0</v>
      </c>
      <c r="AA82" s="24">
        <v>6.3949999999999996</v>
      </c>
      <c r="AB82" s="24">
        <v>7.3049999999999997</v>
      </c>
      <c r="AC82" s="27">
        <v>1.635</v>
      </c>
      <c r="AD82" s="22">
        <v>6.3289999999999997</v>
      </c>
      <c r="AE82" s="22">
        <v>316.43299999999999</v>
      </c>
      <c r="AF82" s="22">
        <v>50</v>
      </c>
      <c r="AG82" s="39">
        <v>0</v>
      </c>
    </row>
    <row r="83" spans="1:33" x14ac:dyDescent="0.25">
      <c r="A83" s="1" t="s">
        <v>10</v>
      </c>
      <c r="B83" s="1" t="s">
        <v>64</v>
      </c>
      <c r="C83" s="35">
        <v>3</v>
      </c>
      <c r="D83" s="35">
        <v>7942</v>
      </c>
      <c r="E83" s="35">
        <v>216.65</v>
      </c>
      <c r="F83" s="2">
        <f t="shared" si="24"/>
        <v>0.12772893546086231</v>
      </c>
      <c r="G83" s="35">
        <f t="shared" si="25"/>
        <v>885.12695699543565</v>
      </c>
      <c r="H83" s="35">
        <f t="shared" si="26"/>
        <v>291731.2765749293</v>
      </c>
      <c r="I83" s="35" t="s">
        <v>60</v>
      </c>
      <c r="J83" s="2" t="e">
        <f t="shared" si="27"/>
        <v>#VALUE!</v>
      </c>
      <c r="K83" s="35" t="s">
        <v>60</v>
      </c>
      <c r="L83" s="35" t="s">
        <v>60</v>
      </c>
      <c r="M83" s="2" t="e">
        <f t="shared" si="28"/>
        <v>#VALUE!</v>
      </c>
      <c r="N83" s="35" t="s">
        <v>60</v>
      </c>
      <c r="O83" s="35" t="s">
        <v>60</v>
      </c>
      <c r="P83" s="2" t="e">
        <f t="shared" si="29"/>
        <v>#VALUE!</v>
      </c>
      <c r="Q83" s="35" t="s">
        <v>60</v>
      </c>
      <c r="R83" s="2" t="e">
        <f t="shared" si="30"/>
        <v>#VALUE!</v>
      </c>
      <c r="S83" s="22">
        <v>3.0760000000000001</v>
      </c>
      <c r="T83" s="22">
        <v>8.6210000000000004</v>
      </c>
      <c r="U83" s="22">
        <v>13.7</v>
      </c>
      <c r="V83" s="23">
        <v>3.0760000000000001</v>
      </c>
      <c r="W83" s="23">
        <v>5.5449999999999999</v>
      </c>
      <c r="X83" s="23">
        <v>5.0789999999999997</v>
      </c>
      <c r="Y83" s="22">
        <v>7.3049999999999997</v>
      </c>
      <c r="Z83" s="22">
        <v>0</v>
      </c>
      <c r="AA83" s="24">
        <v>6.3949999999999996</v>
      </c>
      <c r="AB83" s="24">
        <v>7.3049999999999997</v>
      </c>
      <c r="AC83" s="27">
        <v>1.637</v>
      </c>
      <c r="AD83" s="22">
        <v>6.3289999999999997</v>
      </c>
      <c r="AE83" s="22">
        <v>316.43299999999999</v>
      </c>
      <c r="AF83" s="22">
        <v>50</v>
      </c>
      <c r="AG83" s="39">
        <v>0</v>
      </c>
    </row>
    <row r="84" spans="1:33" x14ac:dyDescent="0.25">
      <c r="A84" s="1" t="s">
        <v>11</v>
      </c>
      <c r="B84" s="1" t="s">
        <v>65</v>
      </c>
      <c r="C84" s="35">
        <v>3</v>
      </c>
      <c r="D84" s="35">
        <v>7942</v>
      </c>
      <c r="E84" s="35">
        <v>216.65</v>
      </c>
      <c r="F84" s="2">
        <f t="shared" si="24"/>
        <v>0.12772893546086231</v>
      </c>
      <c r="G84" s="35">
        <f t="shared" si="25"/>
        <v>885.12695699543565</v>
      </c>
      <c r="H84" s="35">
        <f t="shared" si="26"/>
        <v>291731.2765749293</v>
      </c>
      <c r="I84" s="35" t="s">
        <v>60</v>
      </c>
      <c r="J84" s="2" t="e">
        <f t="shared" si="27"/>
        <v>#VALUE!</v>
      </c>
      <c r="K84" s="35" t="s">
        <v>60</v>
      </c>
      <c r="L84" s="35" t="s">
        <v>60</v>
      </c>
      <c r="M84" s="2" t="e">
        <f t="shared" si="28"/>
        <v>#VALUE!</v>
      </c>
      <c r="N84" s="35" t="s">
        <v>60</v>
      </c>
      <c r="O84" s="35" t="s">
        <v>60</v>
      </c>
      <c r="P84" s="2" t="e">
        <f t="shared" si="29"/>
        <v>#VALUE!</v>
      </c>
      <c r="Q84" s="35" t="s">
        <v>60</v>
      </c>
      <c r="R84" s="2" t="e">
        <f t="shared" si="30"/>
        <v>#VALUE!</v>
      </c>
      <c r="S84" s="22">
        <v>4.0759999999999996</v>
      </c>
      <c r="T84" s="22">
        <v>6.6210000000000004</v>
      </c>
      <c r="U84" s="22">
        <v>13.7</v>
      </c>
      <c r="V84" s="23">
        <v>4.0759999999999996</v>
      </c>
      <c r="W84" s="23">
        <v>2.5449999999999999</v>
      </c>
      <c r="X84" s="23">
        <v>7.0789999999999997</v>
      </c>
      <c r="Y84" s="22">
        <v>7.3049999999999997</v>
      </c>
      <c r="Z84" s="22">
        <v>0</v>
      </c>
      <c r="AA84" s="24">
        <v>6.3949999999999996</v>
      </c>
      <c r="AB84" s="24">
        <v>7.3049999999999997</v>
      </c>
      <c r="AC84" s="27" t="s">
        <v>52</v>
      </c>
      <c r="AD84" s="22">
        <v>6.3289999999999997</v>
      </c>
      <c r="AE84" s="22">
        <v>316.43299999999999</v>
      </c>
      <c r="AF84" s="22">
        <v>50</v>
      </c>
      <c r="AG84" s="39">
        <v>0</v>
      </c>
    </row>
    <row r="85" spans="1:33" x14ac:dyDescent="0.25">
      <c r="A85" s="1" t="s">
        <v>12</v>
      </c>
      <c r="B85" s="1" t="s">
        <v>66</v>
      </c>
      <c r="C85" s="35">
        <v>3</v>
      </c>
      <c r="D85" s="35">
        <v>7942</v>
      </c>
      <c r="E85" s="35">
        <v>216.65</v>
      </c>
      <c r="F85" s="2">
        <f t="shared" si="24"/>
        <v>0.12772893546086231</v>
      </c>
      <c r="G85" s="35">
        <f t="shared" si="25"/>
        <v>885.12695699543565</v>
      </c>
      <c r="H85" s="35">
        <f t="shared" si="26"/>
        <v>291731.2765749293</v>
      </c>
      <c r="I85" s="35" t="s">
        <v>60</v>
      </c>
      <c r="J85" s="2" t="e">
        <f t="shared" si="27"/>
        <v>#VALUE!</v>
      </c>
      <c r="K85" s="35" t="s">
        <v>60</v>
      </c>
      <c r="L85" s="35" t="s">
        <v>60</v>
      </c>
      <c r="M85" s="2" t="e">
        <f t="shared" si="28"/>
        <v>#VALUE!</v>
      </c>
      <c r="N85" s="35" t="s">
        <v>60</v>
      </c>
      <c r="O85" s="35" t="s">
        <v>60</v>
      </c>
      <c r="P85" s="2" t="e">
        <f t="shared" si="29"/>
        <v>#VALUE!</v>
      </c>
      <c r="Q85" s="35" t="s">
        <v>60</v>
      </c>
      <c r="R85" s="2" t="e">
        <f t="shared" si="30"/>
        <v>#VALUE!</v>
      </c>
      <c r="S85" s="22">
        <v>4.0759999999999996</v>
      </c>
      <c r="T85" s="22">
        <v>7.6210000000000004</v>
      </c>
      <c r="U85" s="22">
        <v>13.7</v>
      </c>
      <c r="V85" s="23">
        <v>4.0759999999999996</v>
      </c>
      <c r="W85" s="23">
        <v>3.5449999999999999</v>
      </c>
      <c r="X85" s="23">
        <v>6.0789999999999997</v>
      </c>
      <c r="Y85" s="22">
        <v>7.3049999999999997</v>
      </c>
      <c r="Z85" s="22">
        <v>0</v>
      </c>
      <c r="AA85" s="24">
        <v>6.3949999999999996</v>
      </c>
      <c r="AB85" s="24">
        <v>7.3049999999999997</v>
      </c>
      <c r="AC85" s="22">
        <v>1.635</v>
      </c>
      <c r="AD85" s="22">
        <v>6.3289999999999997</v>
      </c>
      <c r="AE85" s="22">
        <v>316.43299999999999</v>
      </c>
      <c r="AF85" s="22">
        <v>50</v>
      </c>
      <c r="AG85" s="39">
        <v>0</v>
      </c>
    </row>
    <row r="86" spans="1:33" x14ac:dyDescent="0.25">
      <c r="A86" s="1" t="s">
        <v>13</v>
      </c>
      <c r="B86" s="1" t="s">
        <v>67</v>
      </c>
      <c r="C86" s="35">
        <v>3</v>
      </c>
      <c r="D86" s="35">
        <v>7942</v>
      </c>
      <c r="E86" s="35">
        <v>216.65</v>
      </c>
      <c r="F86" s="2">
        <f t="shared" si="24"/>
        <v>0.12772893546086231</v>
      </c>
      <c r="G86" s="35">
        <f t="shared" si="25"/>
        <v>885.12695699543565</v>
      </c>
      <c r="H86" s="35">
        <f t="shared" si="26"/>
        <v>291731.2765749293</v>
      </c>
      <c r="I86" s="35" t="s">
        <v>60</v>
      </c>
      <c r="J86" s="2" t="e">
        <f t="shared" si="27"/>
        <v>#VALUE!</v>
      </c>
      <c r="K86" s="35" t="s">
        <v>60</v>
      </c>
      <c r="L86" s="35" t="s">
        <v>60</v>
      </c>
      <c r="M86" s="2" t="e">
        <f t="shared" si="28"/>
        <v>#VALUE!</v>
      </c>
      <c r="N86" s="35" t="s">
        <v>60</v>
      </c>
      <c r="O86" s="35" t="s">
        <v>60</v>
      </c>
      <c r="P86" s="2" t="e">
        <f t="shared" si="29"/>
        <v>#VALUE!</v>
      </c>
      <c r="Q86" s="35" t="s">
        <v>60</v>
      </c>
      <c r="R86" s="2" t="e">
        <f t="shared" si="30"/>
        <v>#VALUE!</v>
      </c>
      <c r="S86" s="22">
        <v>4.0759999999999996</v>
      </c>
      <c r="T86" s="22">
        <v>8.6210000000000004</v>
      </c>
      <c r="U86" s="22">
        <v>13.7</v>
      </c>
      <c r="V86" s="23">
        <v>4.0759999999999996</v>
      </c>
      <c r="W86" s="23">
        <v>4.5449999999999999</v>
      </c>
      <c r="X86" s="23">
        <v>5.0789999999999997</v>
      </c>
      <c r="Y86" s="22">
        <v>9.3049999999999997</v>
      </c>
      <c r="Z86" s="22">
        <v>0</v>
      </c>
      <c r="AA86" s="24">
        <v>4.3949999999999996</v>
      </c>
      <c r="AB86" s="24">
        <v>9.3049999999999997</v>
      </c>
      <c r="AC86" s="22">
        <v>1.631</v>
      </c>
      <c r="AD86" s="22">
        <v>6.3289999999999997</v>
      </c>
      <c r="AE86" s="22">
        <v>316.43299999999999</v>
      </c>
      <c r="AF86" s="22">
        <v>50</v>
      </c>
      <c r="AG86" s="39">
        <v>0</v>
      </c>
    </row>
    <row r="87" spans="1:33" x14ac:dyDescent="0.25">
      <c r="A87" s="1" t="s">
        <v>14</v>
      </c>
      <c r="B87" s="1" t="s">
        <v>68</v>
      </c>
      <c r="C87" s="35">
        <v>3</v>
      </c>
      <c r="D87" s="35">
        <v>7942</v>
      </c>
      <c r="E87" s="35">
        <v>216.65</v>
      </c>
      <c r="F87" s="2">
        <f t="shared" si="24"/>
        <v>0.12772893546086231</v>
      </c>
      <c r="G87" s="35">
        <f t="shared" si="25"/>
        <v>885.12695699543565</v>
      </c>
      <c r="H87" s="35">
        <f t="shared" si="26"/>
        <v>291731.2765749293</v>
      </c>
      <c r="I87" s="35" t="s">
        <v>60</v>
      </c>
      <c r="J87" s="2" t="e">
        <f t="shared" si="27"/>
        <v>#VALUE!</v>
      </c>
      <c r="K87" s="35" t="s">
        <v>60</v>
      </c>
      <c r="L87" s="35" t="s">
        <v>60</v>
      </c>
      <c r="M87" s="2" t="e">
        <f t="shared" si="28"/>
        <v>#VALUE!</v>
      </c>
      <c r="N87" s="35" t="s">
        <v>60</v>
      </c>
      <c r="O87" s="35" t="s">
        <v>60</v>
      </c>
      <c r="P87" s="2" t="e">
        <f t="shared" si="29"/>
        <v>#VALUE!</v>
      </c>
      <c r="Q87" s="35" t="s">
        <v>60</v>
      </c>
      <c r="R87" s="2" t="e">
        <f t="shared" si="30"/>
        <v>#VALUE!</v>
      </c>
      <c r="S87" s="22">
        <v>4.0759999999999996</v>
      </c>
      <c r="T87" s="22">
        <v>8.6210000000000004</v>
      </c>
      <c r="U87" s="22">
        <v>13.7</v>
      </c>
      <c r="V87" s="23">
        <v>4.0759999999999996</v>
      </c>
      <c r="W87" s="23">
        <v>4.5449999999999999</v>
      </c>
      <c r="X87" s="23">
        <v>5.0789999999999997</v>
      </c>
      <c r="Y87" s="22">
        <v>7.3049999999999997</v>
      </c>
      <c r="Z87" s="22">
        <v>0</v>
      </c>
      <c r="AA87" s="24">
        <v>6.3949999999999996</v>
      </c>
      <c r="AB87" s="24">
        <v>7.3049999999999997</v>
      </c>
      <c r="AC87" s="22">
        <v>1.631</v>
      </c>
      <c r="AD87" s="22">
        <v>6.3289999999999997</v>
      </c>
      <c r="AE87" s="22">
        <v>316.43299999999999</v>
      </c>
      <c r="AF87" s="22">
        <v>50</v>
      </c>
      <c r="AG87" s="39">
        <v>0</v>
      </c>
    </row>
    <row r="88" spans="1:33" x14ac:dyDescent="0.25">
      <c r="A88" s="1" t="s">
        <v>15</v>
      </c>
      <c r="B88" s="1" t="s">
        <v>69</v>
      </c>
      <c r="C88" s="35">
        <v>3</v>
      </c>
      <c r="D88" s="35">
        <v>7942</v>
      </c>
      <c r="E88" s="35">
        <v>216.65</v>
      </c>
      <c r="F88" s="2">
        <f t="shared" si="24"/>
        <v>0.12772893546086231</v>
      </c>
      <c r="G88" s="35">
        <f t="shared" si="25"/>
        <v>885.12695699543565</v>
      </c>
      <c r="H88" s="35">
        <f t="shared" si="26"/>
        <v>291731.2765749293</v>
      </c>
      <c r="I88" s="35" t="s">
        <v>60</v>
      </c>
      <c r="J88" s="2" t="e">
        <f t="shared" si="27"/>
        <v>#VALUE!</v>
      </c>
      <c r="K88" s="35" t="s">
        <v>60</v>
      </c>
      <c r="L88" s="35" t="s">
        <v>60</v>
      </c>
      <c r="M88" s="2" t="e">
        <f t="shared" si="28"/>
        <v>#VALUE!</v>
      </c>
      <c r="N88" s="35" t="s">
        <v>60</v>
      </c>
      <c r="O88" s="35" t="s">
        <v>60</v>
      </c>
      <c r="P88" s="2" t="e">
        <f t="shared" si="29"/>
        <v>#VALUE!</v>
      </c>
      <c r="Q88" s="35" t="s">
        <v>60</v>
      </c>
      <c r="R88" s="2" t="e">
        <f t="shared" si="30"/>
        <v>#VALUE!</v>
      </c>
      <c r="S88" s="22">
        <v>4.0759999999999996</v>
      </c>
      <c r="T88" s="22">
        <v>8.6210000000000004</v>
      </c>
      <c r="U88" s="22">
        <v>13.7</v>
      </c>
      <c r="V88" s="23">
        <v>4.0759999999999996</v>
      </c>
      <c r="W88" s="23">
        <v>4.5449999999999999</v>
      </c>
      <c r="X88" s="23">
        <v>5.0789999999999997</v>
      </c>
      <c r="Y88" s="22">
        <v>5.3049999999999997</v>
      </c>
      <c r="Z88" s="22">
        <v>0</v>
      </c>
      <c r="AA88" s="24">
        <v>8.3949999999999996</v>
      </c>
      <c r="AB88" s="24">
        <v>5.3049999999999997</v>
      </c>
      <c r="AC88" s="27" t="s">
        <v>53</v>
      </c>
      <c r="AD88" s="27" t="s">
        <v>54</v>
      </c>
      <c r="AE88" s="22">
        <v>316.43299999999999</v>
      </c>
      <c r="AF88" s="22">
        <v>50</v>
      </c>
      <c r="AG88" s="39">
        <v>0</v>
      </c>
    </row>
    <row r="89" spans="1:33" x14ac:dyDescent="0.25">
      <c r="A89" s="1" t="s">
        <v>16</v>
      </c>
      <c r="B89" s="1" t="s">
        <v>70</v>
      </c>
      <c r="C89" s="35">
        <v>3</v>
      </c>
      <c r="D89" s="35">
        <v>7942</v>
      </c>
      <c r="E89" s="35">
        <v>216.65</v>
      </c>
      <c r="F89" s="2">
        <f t="shared" si="24"/>
        <v>0.12772893546086231</v>
      </c>
      <c r="G89" s="35">
        <f t="shared" si="25"/>
        <v>885.12695699543565</v>
      </c>
      <c r="H89" s="35">
        <f t="shared" si="26"/>
        <v>291731.2765749293</v>
      </c>
      <c r="I89" s="35" t="s">
        <v>60</v>
      </c>
      <c r="J89" s="2" t="e">
        <f t="shared" si="27"/>
        <v>#VALUE!</v>
      </c>
      <c r="K89" s="35" t="s">
        <v>60</v>
      </c>
      <c r="L89" s="35" t="s">
        <v>60</v>
      </c>
      <c r="M89" s="2" t="e">
        <f t="shared" si="28"/>
        <v>#VALUE!</v>
      </c>
      <c r="N89" s="35" t="s">
        <v>60</v>
      </c>
      <c r="O89" s="35" t="s">
        <v>60</v>
      </c>
      <c r="P89" s="2" t="e">
        <f t="shared" si="29"/>
        <v>#VALUE!</v>
      </c>
      <c r="Q89" s="35" t="s">
        <v>60</v>
      </c>
      <c r="R89" s="2" t="e">
        <f t="shared" si="30"/>
        <v>#VALUE!</v>
      </c>
      <c r="S89" s="22">
        <v>4.0759999999999996</v>
      </c>
      <c r="T89" s="22">
        <v>8.6210000000000004</v>
      </c>
      <c r="U89" s="22">
        <v>13.7</v>
      </c>
      <c r="V89" s="23">
        <v>4.0759999999999996</v>
      </c>
      <c r="W89" s="23">
        <v>4.5449999999999999</v>
      </c>
      <c r="X89" s="23">
        <v>5.0789999999999997</v>
      </c>
      <c r="Y89" s="22">
        <v>3.3050000000000002</v>
      </c>
      <c r="Z89" s="22">
        <v>0</v>
      </c>
      <c r="AA89" s="24">
        <v>10.395</v>
      </c>
      <c r="AB89" s="24">
        <v>3.3050000000000002</v>
      </c>
      <c r="AC89" s="22">
        <v>1.631</v>
      </c>
      <c r="AD89" s="22">
        <v>6.3289999999999997</v>
      </c>
      <c r="AE89" s="22">
        <v>316.43299999999999</v>
      </c>
      <c r="AF89" s="22">
        <v>50</v>
      </c>
      <c r="AG89" s="39">
        <v>0</v>
      </c>
    </row>
    <row r="90" spans="1:33" x14ac:dyDescent="0.25">
      <c r="A90" s="5" t="s">
        <v>17</v>
      </c>
      <c r="B90" s="5" t="s">
        <v>71</v>
      </c>
      <c r="C90" s="35">
        <v>3</v>
      </c>
      <c r="D90" s="35">
        <v>7942</v>
      </c>
      <c r="E90" s="35">
        <v>216.65</v>
      </c>
      <c r="F90" s="2">
        <f t="shared" si="24"/>
        <v>0.12772893546086231</v>
      </c>
      <c r="G90" s="35">
        <f t="shared" si="25"/>
        <v>885.12695699543565</v>
      </c>
      <c r="H90" s="35">
        <f t="shared" si="26"/>
        <v>291731.2765749293</v>
      </c>
      <c r="I90" s="35" t="s">
        <v>60</v>
      </c>
      <c r="J90" s="2" t="e">
        <f t="shared" si="27"/>
        <v>#VALUE!</v>
      </c>
      <c r="K90" s="35" t="s">
        <v>60</v>
      </c>
      <c r="L90" s="35" t="s">
        <v>60</v>
      </c>
      <c r="M90" s="2" t="e">
        <f t="shared" si="28"/>
        <v>#VALUE!</v>
      </c>
      <c r="N90" s="35" t="s">
        <v>60</v>
      </c>
      <c r="O90" s="35" t="s">
        <v>60</v>
      </c>
      <c r="P90" s="2" t="e">
        <f t="shared" si="29"/>
        <v>#VALUE!</v>
      </c>
      <c r="Q90" s="35" t="s">
        <v>60</v>
      </c>
      <c r="R90" s="2" t="e">
        <f t="shared" si="30"/>
        <v>#VALUE!</v>
      </c>
      <c r="S90" s="22">
        <v>4.0759999999999996</v>
      </c>
      <c r="T90" s="22">
        <v>8.6210000000000004</v>
      </c>
      <c r="U90" s="22">
        <v>13.7</v>
      </c>
      <c r="V90" s="23">
        <v>4.0759999999999996</v>
      </c>
      <c r="W90" s="23">
        <v>4.5449999999999999</v>
      </c>
      <c r="X90" s="23">
        <v>5.0789999999999997</v>
      </c>
      <c r="Y90" s="22">
        <v>0</v>
      </c>
      <c r="Z90" s="22">
        <v>0</v>
      </c>
      <c r="AA90" s="24">
        <v>13.7</v>
      </c>
      <c r="AB90" s="24">
        <v>0</v>
      </c>
      <c r="AC90" s="22">
        <v>1.631</v>
      </c>
      <c r="AD90" s="22">
        <v>6.3289999999999997</v>
      </c>
      <c r="AE90" s="22">
        <v>316.43299999999999</v>
      </c>
      <c r="AF90" s="22">
        <v>50</v>
      </c>
      <c r="AG90" s="39">
        <v>0</v>
      </c>
    </row>
    <row r="91" spans="1:33" x14ac:dyDescent="0.25">
      <c r="A91" s="1" t="s">
        <v>18</v>
      </c>
      <c r="B91" s="1" t="s">
        <v>72</v>
      </c>
      <c r="C91" s="35">
        <v>3</v>
      </c>
      <c r="D91" s="35">
        <v>7942</v>
      </c>
      <c r="E91" s="35">
        <v>216.65</v>
      </c>
      <c r="F91" s="2">
        <f t="shared" si="24"/>
        <v>0.12772893546086231</v>
      </c>
      <c r="G91" s="35">
        <f t="shared" si="25"/>
        <v>885.12695699543565</v>
      </c>
      <c r="H91" s="35">
        <f t="shared" si="26"/>
        <v>291731.2765749293</v>
      </c>
      <c r="I91" s="35" t="s">
        <v>60</v>
      </c>
      <c r="J91" s="2" t="e">
        <f t="shared" si="27"/>
        <v>#VALUE!</v>
      </c>
      <c r="K91" s="35" t="s">
        <v>60</v>
      </c>
      <c r="L91" s="35" t="s">
        <v>60</v>
      </c>
      <c r="M91" s="2" t="e">
        <f t="shared" si="28"/>
        <v>#VALUE!</v>
      </c>
      <c r="N91" s="35" t="s">
        <v>60</v>
      </c>
      <c r="O91" s="35" t="s">
        <v>60</v>
      </c>
      <c r="P91" s="2" t="e">
        <f t="shared" si="29"/>
        <v>#VALUE!</v>
      </c>
      <c r="Q91" s="35" t="s">
        <v>60</v>
      </c>
      <c r="R91" s="2" t="e">
        <f t="shared" si="30"/>
        <v>#VALUE!</v>
      </c>
      <c r="S91" s="22">
        <v>4.0759999999999996</v>
      </c>
      <c r="T91" s="22">
        <v>9.6210000000000004</v>
      </c>
      <c r="U91" s="22">
        <v>13.7</v>
      </c>
      <c r="V91" s="23">
        <v>4.0759999999999996</v>
      </c>
      <c r="W91" s="23">
        <v>5.5449999999999999</v>
      </c>
      <c r="X91" s="23">
        <v>4.0789999999999997</v>
      </c>
      <c r="Y91" s="22">
        <v>7.3049999999999997</v>
      </c>
      <c r="Z91" s="22">
        <v>0</v>
      </c>
      <c r="AA91" s="24">
        <v>6.3949999999999996</v>
      </c>
      <c r="AB91" s="24">
        <v>7.3049999999999997</v>
      </c>
      <c r="AC91" s="27" t="s">
        <v>55</v>
      </c>
      <c r="AD91" s="27" t="s">
        <v>54</v>
      </c>
      <c r="AE91" s="22">
        <v>316.43299999999999</v>
      </c>
      <c r="AF91" s="22">
        <v>50</v>
      </c>
      <c r="AG91" s="39">
        <v>0</v>
      </c>
    </row>
    <row r="92" spans="1:33" x14ac:dyDescent="0.25">
      <c r="A92" s="1" t="s">
        <v>19</v>
      </c>
      <c r="B92" s="1" t="s">
        <v>73</v>
      </c>
      <c r="C92" s="35">
        <v>3</v>
      </c>
      <c r="D92" s="35">
        <v>7942</v>
      </c>
      <c r="E92" s="35">
        <v>216.65</v>
      </c>
      <c r="F92" s="2">
        <f t="shared" si="24"/>
        <v>0.12772893546086231</v>
      </c>
      <c r="G92" s="35">
        <f t="shared" si="25"/>
        <v>885.12695699543565</v>
      </c>
      <c r="H92" s="35">
        <f t="shared" si="26"/>
        <v>291731.2765749293</v>
      </c>
      <c r="I92" s="35" t="s">
        <v>60</v>
      </c>
      <c r="J92" s="2" t="e">
        <f t="shared" si="27"/>
        <v>#VALUE!</v>
      </c>
      <c r="K92" s="35" t="s">
        <v>60</v>
      </c>
      <c r="L92" s="35" t="s">
        <v>60</v>
      </c>
      <c r="M92" s="2" t="e">
        <f t="shared" si="28"/>
        <v>#VALUE!</v>
      </c>
      <c r="N92" s="35" t="s">
        <v>60</v>
      </c>
      <c r="O92" s="35" t="s">
        <v>60</v>
      </c>
      <c r="P92" s="2" t="e">
        <f t="shared" si="29"/>
        <v>#VALUE!</v>
      </c>
      <c r="Q92" s="35" t="s">
        <v>60</v>
      </c>
      <c r="R92" s="2" t="e">
        <f t="shared" si="30"/>
        <v>#VALUE!</v>
      </c>
      <c r="S92" s="22">
        <v>4.0759999999999996</v>
      </c>
      <c r="T92" s="22">
        <v>10.621</v>
      </c>
      <c r="U92" s="22">
        <v>13.7</v>
      </c>
      <c r="V92" s="23">
        <v>4.0759999999999996</v>
      </c>
      <c r="W92" s="23">
        <v>6.5449999999999999</v>
      </c>
      <c r="X92" s="23">
        <v>3.0790000000000002</v>
      </c>
      <c r="Y92" s="22">
        <v>7.3049999999999997</v>
      </c>
      <c r="Z92" s="22">
        <v>0</v>
      </c>
      <c r="AA92" s="24">
        <v>6.3949999999999996</v>
      </c>
      <c r="AB92" s="24">
        <v>7.3049999999999997</v>
      </c>
      <c r="AC92" s="22">
        <v>1.6519999999999999</v>
      </c>
      <c r="AD92" s="22">
        <v>6.3289999999999997</v>
      </c>
      <c r="AE92" s="22">
        <v>316.43299999999999</v>
      </c>
      <c r="AF92" s="22">
        <v>50</v>
      </c>
      <c r="AG92" s="39">
        <v>0</v>
      </c>
    </row>
    <row r="93" spans="1:33" x14ac:dyDescent="0.25">
      <c r="A93" s="1" t="s">
        <v>20</v>
      </c>
      <c r="B93" s="1" t="s">
        <v>74</v>
      </c>
      <c r="C93" s="35">
        <v>3</v>
      </c>
      <c r="D93" s="35">
        <v>7942</v>
      </c>
      <c r="E93" s="35">
        <v>216.65</v>
      </c>
      <c r="F93" s="2">
        <f t="shared" si="24"/>
        <v>0.12772893546086231</v>
      </c>
      <c r="G93" s="35">
        <f t="shared" si="25"/>
        <v>885.12695699543565</v>
      </c>
      <c r="H93" s="35">
        <f t="shared" si="26"/>
        <v>291731.2765749293</v>
      </c>
      <c r="I93" s="35" t="s">
        <v>60</v>
      </c>
      <c r="J93" s="2" t="e">
        <f t="shared" si="27"/>
        <v>#VALUE!</v>
      </c>
      <c r="K93" s="35" t="s">
        <v>60</v>
      </c>
      <c r="L93" s="35" t="s">
        <v>60</v>
      </c>
      <c r="M93" s="2" t="e">
        <f t="shared" si="28"/>
        <v>#VALUE!</v>
      </c>
      <c r="N93" s="35" t="s">
        <v>60</v>
      </c>
      <c r="O93" s="35" t="s">
        <v>60</v>
      </c>
      <c r="P93" s="2" t="e">
        <f t="shared" si="29"/>
        <v>#VALUE!</v>
      </c>
      <c r="Q93" s="35" t="s">
        <v>60</v>
      </c>
      <c r="R93" s="2" t="e">
        <f t="shared" si="30"/>
        <v>#VALUE!</v>
      </c>
      <c r="S93" s="22">
        <v>5.0759999999999996</v>
      </c>
      <c r="T93" s="22">
        <v>8.6210000000000004</v>
      </c>
      <c r="U93" s="22">
        <v>13.7</v>
      </c>
      <c r="V93" s="23">
        <v>5.0759999999999996</v>
      </c>
      <c r="W93" s="23">
        <v>3.5449999999999999</v>
      </c>
      <c r="X93" s="23">
        <v>5.0789999999999997</v>
      </c>
      <c r="Y93" s="22">
        <v>7.3049999999999997</v>
      </c>
      <c r="Z93" s="22">
        <v>0</v>
      </c>
      <c r="AA93" s="24">
        <v>6.3949999999999996</v>
      </c>
      <c r="AB93" s="24">
        <v>7.3049999999999997</v>
      </c>
      <c r="AC93" s="22">
        <v>1.639</v>
      </c>
      <c r="AD93" s="22">
        <v>6.3289999999999997</v>
      </c>
      <c r="AE93" s="22">
        <v>316.43299999999999</v>
      </c>
      <c r="AF93" s="22">
        <v>50</v>
      </c>
      <c r="AG93" s="39">
        <v>0</v>
      </c>
    </row>
    <row r="94" spans="1:33" x14ac:dyDescent="0.25">
      <c r="A94" s="1" t="s">
        <v>21</v>
      </c>
      <c r="B94" s="1" t="s">
        <v>75</v>
      </c>
      <c r="C94" s="35">
        <v>3</v>
      </c>
      <c r="D94" s="35">
        <v>7942</v>
      </c>
      <c r="E94" s="35">
        <v>216.65</v>
      </c>
      <c r="F94" s="2">
        <f t="shared" si="24"/>
        <v>0.12772893546086231</v>
      </c>
      <c r="G94" s="35">
        <f t="shared" si="25"/>
        <v>885.12695699543565</v>
      </c>
      <c r="H94" s="35">
        <f t="shared" si="26"/>
        <v>291731.2765749293</v>
      </c>
      <c r="I94" s="35" t="s">
        <v>60</v>
      </c>
      <c r="J94" s="2" t="e">
        <f t="shared" si="27"/>
        <v>#VALUE!</v>
      </c>
      <c r="K94" s="35" t="s">
        <v>60</v>
      </c>
      <c r="L94" s="35" t="s">
        <v>60</v>
      </c>
      <c r="M94" s="2" t="e">
        <f t="shared" si="28"/>
        <v>#VALUE!</v>
      </c>
      <c r="N94" s="35" t="s">
        <v>60</v>
      </c>
      <c r="O94" s="35" t="s">
        <v>60</v>
      </c>
      <c r="P94" s="2" t="e">
        <f t="shared" si="29"/>
        <v>#VALUE!</v>
      </c>
      <c r="Q94" s="35" t="s">
        <v>60</v>
      </c>
      <c r="R94" s="2" t="e">
        <f t="shared" si="30"/>
        <v>#VALUE!</v>
      </c>
      <c r="S94" s="22">
        <v>5.0759999999999996</v>
      </c>
      <c r="T94" s="22">
        <v>9.6210000000000004</v>
      </c>
      <c r="U94" s="22">
        <v>13.7</v>
      </c>
      <c r="V94" s="23">
        <v>5.0759999999999996</v>
      </c>
      <c r="W94" s="23">
        <v>4.5449999999999999</v>
      </c>
      <c r="X94" s="23">
        <v>4.0789999999999997</v>
      </c>
      <c r="Y94" s="22">
        <v>7.3049999999999997</v>
      </c>
      <c r="Z94" s="22">
        <v>0</v>
      </c>
      <c r="AA94" s="24">
        <v>6.3949999999999996</v>
      </c>
      <c r="AB94" s="24">
        <v>7.3049999999999997</v>
      </c>
      <c r="AC94" s="22">
        <v>1.639</v>
      </c>
      <c r="AD94" s="22">
        <v>6.3289999999999997</v>
      </c>
      <c r="AE94" s="22">
        <v>316.43299999999999</v>
      </c>
      <c r="AF94" s="22">
        <v>50</v>
      </c>
      <c r="AG94" s="39">
        <v>0</v>
      </c>
    </row>
    <row r="95" spans="1:33" x14ac:dyDescent="0.25">
      <c r="A95" s="1" t="s">
        <v>22</v>
      </c>
      <c r="B95" s="1" t="s">
        <v>76</v>
      </c>
      <c r="C95" s="35">
        <v>3</v>
      </c>
      <c r="D95" s="35">
        <v>7942</v>
      </c>
      <c r="E95" s="35">
        <v>216.65</v>
      </c>
      <c r="F95" s="2">
        <f t="shared" si="24"/>
        <v>0.12772893546086231</v>
      </c>
      <c r="G95" s="35">
        <f t="shared" si="25"/>
        <v>885.12695699543565</v>
      </c>
      <c r="H95" s="35">
        <f t="shared" si="26"/>
        <v>291731.2765749293</v>
      </c>
      <c r="I95" s="35" t="s">
        <v>60</v>
      </c>
      <c r="J95" s="2" t="e">
        <f t="shared" si="27"/>
        <v>#VALUE!</v>
      </c>
      <c r="K95" s="35" t="s">
        <v>60</v>
      </c>
      <c r="L95" s="35" t="s">
        <v>60</v>
      </c>
      <c r="M95" s="2" t="e">
        <f t="shared" si="28"/>
        <v>#VALUE!</v>
      </c>
      <c r="N95" s="35" t="s">
        <v>60</v>
      </c>
      <c r="O95" s="35" t="s">
        <v>60</v>
      </c>
      <c r="P95" s="2" t="e">
        <f t="shared" si="29"/>
        <v>#VALUE!</v>
      </c>
      <c r="Q95" s="35" t="s">
        <v>60</v>
      </c>
      <c r="R95" s="2" t="e">
        <f t="shared" si="30"/>
        <v>#VALUE!</v>
      </c>
      <c r="S95" s="22">
        <v>6.0759999999999996</v>
      </c>
      <c r="T95" s="22">
        <v>8.6210000000000004</v>
      </c>
      <c r="U95" s="22">
        <v>13.7</v>
      </c>
      <c r="V95" s="23">
        <v>6.0759999999999996</v>
      </c>
      <c r="W95" s="23">
        <v>2.5449999999999999</v>
      </c>
      <c r="X95" s="23">
        <v>5.0789999999999997</v>
      </c>
      <c r="Y95" s="22">
        <v>7.3049999999999997</v>
      </c>
      <c r="Z95" s="22">
        <v>0</v>
      </c>
      <c r="AA95" s="24">
        <v>6.3949999999999996</v>
      </c>
      <c r="AB95" s="24">
        <v>7.3049999999999997</v>
      </c>
      <c r="AC95" s="27" t="s">
        <v>56</v>
      </c>
      <c r="AD95" s="27">
        <v>6.3289999999999997</v>
      </c>
      <c r="AE95" s="22">
        <v>316.43299999999999</v>
      </c>
      <c r="AF95" s="22">
        <v>50</v>
      </c>
      <c r="AG95" s="39">
        <v>0</v>
      </c>
    </row>
    <row r="96" spans="1:33" x14ac:dyDescent="0.25">
      <c r="A96" s="1" t="s">
        <v>23</v>
      </c>
      <c r="B96" s="1" t="s">
        <v>77</v>
      </c>
      <c r="C96" s="35">
        <v>3</v>
      </c>
      <c r="D96" s="35">
        <v>7942</v>
      </c>
      <c r="E96" s="35">
        <v>216.65</v>
      </c>
      <c r="F96" s="2">
        <f t="shared" si="24"/>
        <v>0.12772893546086231</v>
      </c>
      <c r="G96" s="35">
        <f t="shared" si="25"/>
        <v>885.12695699543565</v>
      </c>
      <c r="H96" s="35">
        <f t="shared" si="26"/>
        <v>291731.2765749293</v>
      </c>
      <c r="I96" s="35" t="s">
        <v>60</v>
      </c>
      <c r="J96" s="2" t="e">
        <f t="shared" si="27"/>
        <v>#VALUE!</v>
      </c>
      <c r="K96" s="35" t="s">
        <v>60</v>
      </c>
      <c r="L96" s="35" t="s">
        <v>60</v>
      </c>
      <c r="M96" s="2" t="e">
        <f t="shared" si="28"/>
        <v>#VALUE!</v>
      </c>
      <c r="N96" s="35" t="s">
        <v>60</v>
      </c>
      <c r="O96" s="35" t="s">
        <v>60</v>
      </c>
      <c r="P96" s="2" t="e">
        <f t="shared" si="29"/>
        <v>#VALUE!</v>
      </c>
      <c r="Q96" s="35" t="s">
        <v>60</v>
      </c>
      <c r="R96" s="2" t="e">
        <f t="shared" si="30"/>
        <v>#VALUE!</v>
      </c>
      <c r="S96" s="22">
        <v>6.0759999999999996</v>
      </c>
      <c r="T96" s="22">
        <v>10.621</v>
      </c>
      <c r="U96" s="22">
        <v>13.7</v>
      </c>
      <c r="V96" s="23">
        <v>6.0759999999999996</v>
      </c>
      <c r="W96" s="23">
        <v>4.5449999999999999</v>
      </c>
      <c r="X96" s="23">
        <v>3.0790000000000002</v>
      </c>
      <c r="Y96" s="22">
        <v>7.3049999999999997</v>
      </c>
      <c r="Z96" s="22">
        <v>0</v>
      </c>
      <c r="AA96" s="24">
        <v>6.3949999999999996</v>
      </c>
      <c r="AB96" s="24">
        <v>7.3049999999999997</v>
      </c>
      <c r="AC96" s="22">
        <v>1.659</v>
      </c>
      <c r="AD96" s="22">
        <v>6.3289999999999997</v>
      </c>
      <c r="AE96" s="22">
        <v>316.43299999999999</v>
      </c>
      <c r="AF96" s="22">
        <v>50</v>
      </c>
      <c r="AG96" s="39">
        <v>0</v>
      </c>
    </row>
    <row r="97" spans="1:18" x14ac:dyDescent="0.25"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9" spans="1:18" x14ac:dyDescent="0.25">
      <c r="A99" s="31"/>
      <c r="B99" s="32"/>
      <c r="C99" s="33"/>
      <c r="D99" s="34"/>
      <c r="E99" s="31"/>
      <c r="F99" s="34"/>
      <c r="G99" s="33"/>
      <c r="H99" s="31"/>
      <c r="J99" s="33"/>
      <c r="K99" s="31"/>
      <c r="L99" s="34"/>
      <c r="N99" s="26"/>
      <c r="O99" s="26"/>
      <c r="P99" s="26"/>
      <c r="Q99" s="26"/>
    </row>
    <row r="100" spans="1:18" x14ac:dyDescent="0.25">
      <c r="A100" s="31"/>
      <c r="B100" s="32"/>
      <c r="C100" s="33"/>
      <c r="D100" s="34"/>
      <c r="E100" s="31"/>
      <c r="F100" s="34"/>
      <c r="G100" s="33"/>
      <c r="H100" s="31"/>
      <c r="J100" s="33"/>
      <c r="K100" s="31"/>
      <c r="L100" s="34"/>
      <c r="N100" s="26"/>
      <c r="O100" s="26"/>
      <c r="P100" s="26"/>
      <c r="Q100" s="26"/>
    </row>
    <row r="101" spans="1:18" x14ac:dyDescent="0.25">
      <c r="B101" s="32"/>
      <c r="C101" s="33"/>
      <c r="D101" s="34"/>
      <c r="E101" s="31"/>
      <c r="F101" s="34"/>
      <c r="G101" s="33"/>
      <c r="H101" s="31"/>
      <c r="J101" s="33"/>
      <c r="K101" s="31"/>
      <c r="L101" s="34"/>
      <c r="N101" s="26"/>
      <c r="O101" s="26"/>
      <c r="P101" s="26"/>
      <c r="Q101" s="26"/>
    </row>
    <row r="102" spans="1:18" x14ac:dyDescent="0.25">
      <c r="B102" s="32"/>
      <c r="C102" s="33"/>
      <c r="D102" s="34"/>
      <c r="E102" s="31"/>
      <c r="F102" s="34"/>
      <c r="G102" s="33"/>
      <c r="H102" s="31"/>
      <c r="J102" s="33"/>
      <c r="K102" s="31"/>
      <c r="L102" s="34"/>
      <c r="N102" s="26"/>
      <c r="O102" s="26"/>
      <c r="P102" s="26"/>
      <c r="Q102" s="26"/>
    </row>
    <row r="103" spans="1:18" x14ac:dyDescent="0.25">
      <c r="B103" s="32"/>
      <c r="C103" s="33"/>
      <c r="D103" s="34"/>
      <c r="E103" s="31"/>
      <c r="F103" s="34"/>
      <c r="G103" s="33"/>
      <c r="H103" s="31"/>
      <c r="J103" s="33"/>
      <c r="K103" s="31"/>
      <c r="L103" s="34"/>
      <c r="N103" s="26"/>
      <c r="O103" s="26"/>
      <c r="P103" s="26"/>
      <c r="Q103" s="26"/>
    </row>
    <row r="104" spans="1:18" x14ac:dyDescent="0.25">
      <c r="B104" s="32"/>
      <c r="C104" s="33"/>
      <c r="D104" s="34"/>
      <c r="E104" s="31"/>
      <c r="F104" s="34"/>
      <c r="G104" s="33"/>
      <c r="H104" s="31"/>
      <c r="J104" s="33"/>
      <c r="K104" s="31"/>
      <c r="L104" s="34"/>
      <c r="N104" s="26"/>
      <c r="O104" s="26"/>
      <c r="P104" s="26"/>
      <c r="Q104" s="26"/>
    </row>
    <row r="105" spans="1:18" x14ac:dyDescent="0.25">
      <c r="B105" s="32"/>
      <c r="C105" s="33"/>
      <c r="D105" s="34"/>
      <c r="E105" s="31"/>
      <c r="F105" s="34"/>
      <c r="G105" s="33"/>
      <c r="H105" s="31"/>
      <c r="J105" s="33"/>
      <c r="K105" s="31"/>
      <c r="L105" s="34"/>
      <c r="N105" s="26"/>
      <c r="O105" s="26"/>
      <c r="P105" s="26"/>
      <c r="Q105" s="26"/>
    </row>
    <row r="106" spans="1:18" x14ac:dyDescent="0.25">
      <c r="A106" s="31"/>
      <c r="B106" s="32"/>
      <c r="C106" s="33"/>
      <c r="D106" s="34"/>
      <c r="E106" s="31"/>
      <c r="F106" s="34"/>
      <c r="G106" s="33"/>
      <c r="H106" s="31"/>
      <c r="J106" s="33"/>
      <c r="K106" s="31"/>
      <c r="L106" s="34"/>
      <c r="N106" s="26"/>
      <c r="O106" s="26"/>
      <c r="P106" s="26"/>
      <c r="Q106" s="26"/>
    </row>
    <row r="107" spans="1:18" x14ac:dyDescent="0.25">
      <c r="A107" s="31"/>
      <c r="B107" s="32"/>
      <c r="C107" s="33"/>
      <c r="D107" s="34"/>
      <c r="E107" s="31"/>
      <c r="F107" s="34"/>
      <c r="G107" s="33"/>
      <c r="H107" s="31"/>
      <c r="J107" s="33"/>
      <c r="K107" s="31"/>
      <c r="L107" s="34"/>
      <c r="N107" s="26"/>
      <c r="O107" s="26"/>
      <c r="P107" s="26"/>
      <c r="Q107" s="26"/>
    </row>
    <row r="108" spans="1:18" x14ac:dyDescent="0.25">
      <c r="A108" s="31"/>
      <c r="B108" s="32"/>
      <c r="C108" s="33"/>
      <c r="D108" s="34"/>
      <c r="E108" s="31"/>
      <c r="F108" s="34"/>
      <c r="G108" s="33"/>
      <c r="H108" s="31"/>
      <c r="J108" s="33"/>
      <c r="K108" s="31"/>
      <c r="L108" s="34"/>
      <c r="N108" s="26"/>
      <c r="O108" s="26"/>
      <c r="P108" s="26"/>
      <c r="Q108" s="26"/>
    </row>
    <row r="109" spans="1:18" x14ac:dyDescent="0.25">
      <c r="A109" s="31"/>
      <c r="B109" s="32"/>
      <c r="C109" s="33"/>
      <c r="D109" s="34"/>
      <c r="E109" s="31"/>
      <c r="F109" s="34"/>
      <c r="G109" s="33"/>
      <c r="H109" s="31"/>
      <c r="J109" s="33"/>
      <c r="K109" s="31"/>
      <c r="L109" s="34"/>
      <c r="N109" s="26"/>
      <c r="O109" s="26"/>
      <c r="P109" s="26"/>
      <c r="Q109" s="26"/>
    </row>
    <row r="110" spans="1:18" x14ac:dyDescent="0.25">
      <c r="A110" s="31"/>
      <c r="B110" s="32"/>
      <c r="C110" s="33"/>
      <c r="D110" s="34"/>
      <c r="E110" s="31"/>
      <c r="F110" s="34"/>
      <c r="G110" s="33"/>
      <c r="H110" s="31"/>
      <c r="J110" s="33"/>
      <c r="K110" s="31"/>
      <c r="L110" s="34"/>
      <c r="N110" s="26"/>
      <c r="O110" s="26"/>
      <c r="P110" s="26"/>
      <c r="Q110" s="26"/>
    </row>
    <row r="111" spans="1:18" x14ac:dyDescent="0.25">
      <c r="A111" s="31"/>
      <c r="B111" s="32"/>
      <c r="C111" s="33"/>
      <c r="D111" s="34"/>
      <c r="E111" s="31"/>
      <c r="F111" s="34"/>
      <c r="G111" s="33"/>
      <c r="H111" s="31"/>
      <c r="J111" s="33"/>
      <c r="K111" s="31"/>
      <c r="L111" s="34"/>
      <c r="N111" s="26"/>
      <c r="O111" s="26"/>
      <c r="P111" s="26"/>
      <c r="Q111" s="26"/>
    </row>
    <row r="112" spans="1:18" x14ac:dyDescent="0.25">
      <c r="A112" s="31"/>
      <c r="B112" s="32"/>
      <c r="C112" s="33"/>
      <c r="D112" s="34"/>
      <c r="E112" s="31"/>
      <c r="F112" s="34"/>
      <c r="G112" s="33"/>
      <c r="H112" s="31"/>
      <c r="J112" s="33"/>
      <c r="K112" s="31"/>
      <c r="L112" s="34"/>
      <c r="N112" s="26"/>
      <c r="O112" s="26"/>
      <c r="P112" s="26"/>
      <c r="Q112" s="26"/>
    </row>
    <row r="113" spans="1:17" x14ac:dyDescent="0.25">
      <c r="A113" s="31"/>
      <c r="B113" s="32"/>
      <c r="C113" s="33"/>
      <c r="D113" s="34"/>
      <c r="E113" s="31"/>
      <c r="F113" s="34"/>
      <c r="G113" s="33"/>
      <c r="H113" s="31"/>
      <c r="J113" s="33"/>
      <c r="K113" s="31"/>
      <c r="L113" s="34"/>
      <c r="N113" s="26"/>
      <c r="O113" s="26"/>
      <c r="P113" s="26"/>
      <c r="Q113" s="26"/>
    </row>
    <row r="114" spans="1:17" x14ac:dyDescent="0.25">
      <c r="A114" s="31"/>
      <c r="B114" s="32"/>
      <c r="C114" s="33"/>
      <c r="D114" s="34"/>
      <c r="E114" s="31"/>
      <c r="F114" s="34"/>
      <c r="G114" s="33"/>
      <c r="H114" s="31"/>
      <c r="J114" s="33"/>
      <c r="K114" s="31"/>
      <c r="L114" s="34"/>
      <c r="N114" s="26"/>
      <c r="O114" s="26"/>
      <c r="P114" s="26"/>
      <c r="Q114" s="26"/>
    </row>
    <row r="115" spans="1:17" x14ac:dyDescent="0.25">
      <c r="A115" s="31"/>
      <c r="B115" s="32"/>
      <c r="C115" s="33"/>
      <c r="D115" s="34"/>
      <c r="E115" s="31"/>
      <c r="F115" s="34"/>
      <c r="G115" s="33"/>
      <c r="H115" s="31"/>
      <c r="J115" s="33"/>
      <c r="K115" s="31"/>
      <c r="L115" s="34"/>
      <c r="N115" s="26"/>
      <c r="O115" s="26"/>
      <c r="P115" s="26"/>
      <c r="Q115" s="26"/>
    </row>
  </sheetData>
  <mergeCells count="1">
    <mergeCell ref="A78:XFD78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字段说明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2022-09-18T12:11:56Z</dcterms:modified>
</cp:coreProperties>
</file>