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1" activeTab="1"/>
  </bookViews>
  <sheets>
    <sheet name="results" sheetId="2" state="veryHidden" r:id="rId1"/>
    <sheet name="有钝度、有粘、二维结果" sheetId="3" r:id="rId2"/>
  </sheets>
  <calcPr calcId="144525"/>
</workbook>
</file>

<file path=xl/calcChain.xml><?xml version="1.0" encoding="utf-8"?>
<calcChain xmlns="http://schemas.openxmlformats.org/spreadsheetml/2006/main">
  <c r="R48" i="3" l="1"/>
  <c r="P48" i="3"/>
  <c r="M48" i="3"/>
  <c r="F48" i="3"/>
  <c r="J48" i="3" s="1"/>
  <c r="R47" i="3"/>
  <c r="P47" i="3"/>
  <c r="M47" i="3"/>
  <c r="J47" i="3"/>
  <c r="F47" i="3"/>
  <c r="R46" i="3"/>
  <c r="P46" i="3"/>
  <c r="M46" i="3"/>
  <c r="F46" i="3"/>
  <c r="J46" i="3" s="1"/>
  <c r="R45" i="3"/>
  <c r="P45" i="3"/>
  <c r="M45" i="3"/>
  <c r="J45" i="3"/>
  <c r="F45" i="3"/>
  <c r="R44" i="3"/>
  <c r="P44" i="3"/>
  <c r="M44" i="3"/>
  <c r="F44" i="3"/>
  <c r="J44" i="3" s="1"/>
  <c r="R43" i="3"/>
  <c r="P43" i="3"/>
  <c r="M43" i="3"/>
  <c r="J43" i="3"/>
  <c r="F43" i="3"/>
  <c r="R40" i="3" l="1"/>
  <c r="P40" i="3"/>
  <c r="M40" i="3"/>
  <c r="F40" i="3"/>
  <c r="J40" i="3" s="1"/>
  <c r="R39" i="3"/>
  <c r="P39" i="3"/>
  <c r="M39" i="3"/>
  <c r="F39" i="3"/>
  <c r="J39" i="3" s="1"/>
  <c r="R38" i="3"/>
  <c r="P38" i="3"/>
  <c r="M38" i="3"/>
  <c r="J38" i="3"/>
  <c r="F38" i="3"/>
  <c r="R37" i="3"/>
  <c r="P37" i="3"/>
  <c r="M37" i="3"/>
  <c r="F37" i="3"/>
  <c r="J37" i="3" s="1"/>
  <c r="R36" i="3"/>
  <c r="P36" i="3"/>
  <c r="M36" i="3"/>
  <c r="J36" i="3"/>
  <c r="F36" i="3"/>
  <c r="R35" i="3"/>
  <c r="P35" i="3"/>
  <c r="M35" i="3"/>
  <c r="F35" i="3"/>
  <c r="J35" i="3" s="1"/>
  <c r="R32" i="3"/>
  <c r="P32" i="3"/>
  <c r="M32" i="3"/>
  <c r="J32" i="3"/>
  <c r="F32" i="3"/>
  <c r="R31" i="3"/>
  <c r="P31" i="3"/>
  <c r="M31" i="3"/>
  <c r="F31" i="3"/>
  <c r="J31" i="3" s="1"/>
  <c r="R30" i="3"/>
  <c r="P30" i="3"/>
  <c r="M30" i="3"/>
  <c r="J30" i="3"/>
  <c r="F30" i="3"/>
  <c r="R29" i="3"/>
  <c r="P29" i="3"/>
  <c r="M29" i="3"/>
  <c r="F29" i="3"/>
  <c r="J29" i="3" s="1"/>
  <c r="R28" i="3"/>
  <c r="P28" i="3"/>
  <c r="M28" i="3"/>
  <c r="J28" i="3"/>
  <c r="F28" i="3"/>
  <c r="R27" i="3"/>
  <c r="P27" i="3"/>
  <c r="M27" i="3"/>
  <c r="F27" i="3"/>
  <c r="J27" i="3" s="1"/>
  <c r="R24" i="3"/>
  <c r="P24" i="3"/>
  <c r="M24" i="3"/>
  <c r="J24" i="3"/>
  <c r="F24" i="3"/>
  <c r="R23" i="3"/>
  <c r="P23" i="3"/>
  <c r="M23" i="3"/>
  <c r="F23" i="3"/>
  <c r="J23" i="3" s="1"/>
  <c r="R22" i="3"/>
  <c r="P22" i="3"/>
  <c r="M22" i="3"/>
  <c r="J22" i="3"/>
  <c r="F22" i="3"/>
  <c r="R21" i="3"/>
  <c r="P21" i="3"/>
  <c r="M21" i="3"/>
  <c r="F21" i="3"/>
  <c r="J21" i="3" s="1"/>
  <c r="R20" i="3"/>
  <c r="P20" i="3"/>
  <c r="M20" i="3"/>
  <c r="J20" i="3"/>
  <c r="F20" i="3"/>
  <c r="R19" i="3"/>
  <c r="P19" i="3"/>
  <c r="M19" i="3"/>
  <c r="F19" i="3"/>
  <c r="J19" i="3" s="1"/>
  <c r="R16" i="3"/>
  <c r="P16" i="3"/>
  <c r="M16" i="3"/>
  <c r="J16" i="3"/>
  <c r="F16" i="3"/>
  <c r="R15" i="3"/>
  <c r="P15" i="3"/>
  <c r="M15" i="3"/>
  <c r="F15" i="3"/>
  <c r="J15" i="3" s="1"/>
  <c r="R14" i="3"/>
  <c r="P14" i="3"/>
  <c r="M14" i="3"/>
  <c r="J14" i="3"/>
  <c r="F14" i="3"/>
  <c r="R13" i="3"/>
  <c r="P13" i="3"/>
  <c r="M13" i="3"/>
  <c r="F13" i="3"/>
  <c r="J13" i="3" s="1"/>
  <c r="R12" i="3"/>
  <c r="P12" i="3"/>
  <c r="M12" i="3"/>
  <c r="J12" i="3"/>
  <c r="F12" i="3"/>
  <c r="R11" i="3"/>
  <c r="P11" i="3"/>
  <c r="M11" i="3"/>
  <c r="F11" i="3"/>
  <c r="J11" i="3" s="1"/>
  <c r="R7" i="3"/>
  <c r="P7" i="3"/>
  <c r="M7" i="3"/>
  <c r="J7" i="3"/>
  <c r="F7" i="3"/>
  <c r="R6" i="3"/>
  <c r="P6" i="3"/>
  <c r="M6" i="3"/>
  <c r="F6" i="3"/>
  <c r="J6" i="3" s="1"/>
  <c r="R5" i="3"/>
  <c r="P5" i="3"/>
  <c r="M5" i="3"/>
  <c r="J5" i="3"/>
  <c r="F5" i="3"/>
  <c r="R4" i="3"/>
  <c r="P4" i="3"/>
  <c r="M4" i="3"/>
  <c r="F4" i="3"/>
  <c r="J4" i="3" s="1"/>
  <c r="R3" i="3"/>
  <c r="P3" i="3"/>
  <c r="M3" i="3"/>
  <c r="J3" i="3"/>
  <c r="F3" i="3"/>
  <c r="R2" i="3"/>
  <c r="P2" i="3"/>
  <c r="M2" i="3"/>
  <c r="F2" i="3"/>
  <c r="J2" i="3" s="1"/>
</calcChain>
</file>

<file path=xl/sharedStrings.xml><?xml version="1.0" encoding="utf-8"?>
<sst xmlns="http://schemas.openxmlformats.org/spreadsheetml/2006/main" count="277" uniqueCount="77">
  <si>
    <t>来流静压（已知）</t>
  </si>
  <si>
    <t>来流静温（已知）</t>
  </si>
  <si>
    <r>
      <t>出口</t>
    </r>
    <r>
      <rPr>
        <sz val="10.5"/>
        <color theme="1"/>
        <rFont val="Calibri"/>
        <family val="2"/>
      </rPr>
      <t>int_exit</t>
    </r>
    <r>
      <rPr>
        <sz val="10.5"/>
        <color theme="1"/>
        <rFont val="宋体"/>
        <family val="3"/>
        <charset val="134"/>
      </rPr>
      <t>马赫数</t>
    </r>
  </si>
  <si>
    <r>
      <t>出口</t>
    </r>
    <r>
      <rPr>
        <sz val="10.5"/>
        <color theme="1"/>
        <rFont val="Calibri"/>
        <family val="2"/>
      </rPr>
      <t>int_exit</t>
    </r>
    <r>
      <rPr>
        <sz val="10.5"/>
        <color theme="1"/>
        <rFont val="宋体"/>
        <family val="3"/>
        <charset val="134"/>
      </rPr>
      <t>总压</t>
    </r>
  </si>
  <si>
    <t>出口总压恢复系数</t>
  </si>
  <si>
    <t>比阻</t>
  </si>
  <si>
    <t>2 </t>
  </si>
  <si>
    <t>3 </t>
  </si>
  <si>
    <t>来流马赫数（已知）</t>
    <phoneticPr fontId="5" type="noConversion"/>
  </si>
  <si>
    <t>进气道流量（喉道）</t>
    <phoneticPr fontId="5" type="noConversion"/>
  </si>
  <si>
    <t>4 </t>
  </si>
  <si>
    <t>5 </t>
  </si>
  <si>
    <t>6 </t>
  </si>
  <si>
    <t>状态
名称</t>
    <phoneticPr fontId="5" type="noConversion"/>
  </si>
  <si>
    <t>状态
编号</t>
    <phoneticPr fontId="5" type="noConversion"/>
  </si>
  <si>
    <t>1 </t>
    <phoneticPr fontId="5" type="noConversion"/>
  </si>
  <si>
    <t>来流密度</t>
  </si>
  <si>
    <t>来流速度</t>
  </si>
  <si>
    <t>来流总压</t>
  </si>
  <si>
    <t>进气道壁面阻力（X方向）</t>
  </si>
  <si>
    <t>喉道Sigma</t>
  </si>
  <si>
    <t>喉道总压</t>
  </si>
  <si>
    <t>喉道马赫数</t>
  </si>
  <si>
    <t>流量系数</t>
  </si>
  <si>
    <t>外激波-第1激波后方向角</t>
  </si>
  <si>
    <t>外激波-第2激波后方向角</t>
  </si>
  <si>
    <t>外激波-第3激波后方向角</t>
  </si>
  <si>
    <t>外激波-第1激波后压缩角</t>
  </si>
  <si>
    <t>外激波-第2激波后压缩角</t>
  </si>
  <si>
    <t>外激波-第3激波后压缩角</t>
  </si>
  <si>
    <t>内激波-第1激波后方向角</t>
  </si>
  <si>
    <t>内激波-第2激波后方向角</t>
  </si>
  <si>
    <t>内激波-第1激波后压缩角</t>
  </si>
  <si>
    <t>内激波-第2激波后压缩角</t>
  </si>
  <si>
    <t>内收缩比Cr_in</t>
  </si>
  <si>
    <t>总收缩比Cr_Total</t>
  </si>
  <si>
    <t>第二激波后流道高</t>
  </si>
  <si>
    <t>外激波-第0激波后流道高H</t>
  </si>
  <si>
    <t>钝度R</t>
  </si>
  <si>
    <t>Ma7-No47-0.5</t>
    <phoneticPr fontId="5" type="noConversion"/>
  </si>
  <si>
    <t>Ma7-No47-0</t>
    <phoneticPr fontId="5" type="noConversion"/>
  </si>
  <si>
    <t>Ma7-No47-1</t>
    <phoneticPr fontId="5" type="noConversion"/>
  </si>
  <si>
    <t>Ma7-No47-1.5</t>
    <phoneticPr fontId="5" type="noConversion"/>
  </si>
  <si>
    <t>Ma7-No47-2</t>
    <phoneticPr fontId="5" type="noConversion"/>
  </si>
  <si>
    <t>Ma7-No47-2.5</t>
    <phoneticPr fontId="5" type="noConversion"/>
  </si>
  <si>
    <t>Ma6-No47-0</t>
    <phoneticPr fontId="5" type="noConversion"/>
  </si>
  <si>
    <t>Ma6-No47-0.5</t>
    <phoneticPr fontId="5" type="noConversion"/>
  </si>
  <si>
    <t>Ma6-No47-1</t>
    <phoneticPr fontId="5" type="noConversion"/>
  </si>
  <si>
    <t>Ma6-No47-1.5</t>
    <phoneticPr fontId="5" type="noConversion"/>
  </si>
  <si>
    <t>Ma6-No47-2</t>
    <phoneticPr fontId="5" type="noConversion"/>
  </si>
  <si>
    <t>Ma6-No47-2.5</t>
    <phoneticPr fontId="5" type="noConversion"/>
  </si>
  <si>
    <t>以下待更新2022.09.22</t>
    <phoneticPr fontId="5" type="noConversion"/>
  </si>
  <si>
    <t>2022.09.21更新</t>
    <phoneticPr fontId="5" type="noConversion"/>
  </si>
  <si>
    <t>Ma5-No47-0</t>
  </si>
  <si>
    <t>Ma5-No47-0.5</t>
  </si>
  <si>
    <t>Ma5-No47-1</t>
  </si>
  <si>
    <t>Ma5-No47-1.5</t>
  </si>
  <si>
    <t>Ma5-No47-2</t>
  </si>
  <si>
    <t>Ma5-No47-2.5</t>
  </si>
  <si>
    <t>Ma4-No47-0</t>
  </si>
  <si>
    <t>Ma4-No47-1</t>
  </si>
  <si>
    <t>Ma4-No47-2</t>
  </si>
  <si>
    <t>其他马赫数下的钝度结果待更新：</t>
  </si>
  <si>
    <t>Ma3-No47-1</t>
  </si>
  <si>
    <t>Ma3-No47-2</t>
  </si>
  <si>
    <t>Ma6.5-No47-0</t>
  </si>
  <si>
    <t>Ma6.5-No47-1</t>
  </si>
  <si>
    <t>Ma6.5-No47-2</t>
  </si>
  <si>
    <t>Ma6.5-No47-0.5</t>
  </si>
  <si>
    <t>Ma6.5-No47-1.5</t>
  </si>
  <si>
    <t>Ma6.5-No47-2.5</t>
  </si>
  <si>
    <t>Ma3-No47-0.5</t>
  </si>
  <si>
    <t>Ma3-No47-1.5</t>
  </si>
  <si>
    <t>Ma3-No47-2.5</t>
  </si>
  <si>
    <t>Ma4-No47-0.5</t>
  </si>
  <si>
    <t>Ma4-No47-1.5</t>
  </si>
  <si>
    <t>Ma4-No47-2.5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</si>
</sst>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_ "/>
    <numFmt numFmtId="165" formatCode="0.00_ "/>
    <numFmt numFmtId="166" formatCode="0.0000_);[Red]\(0.000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3"/>
      <charset val="134"/>
      <scheme val="minor"/>
    </font>
    <font>
      <sz val="11"/>
      <color rgb="FF006100"/>
      <name val="Calibri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0" borderId="0"/>
    <xf numFmtId="0" fontId="10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</cellStyleXfs>
  <cellXfs count="31">
    <xf numFmtId="0" fontId="0" fillId="0" borderId="0" xfId="0"/>
    <xf numFmtId="164" fontId="4" fillId="3" borderId="1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justify" vertical="center" wrapText="1"/>
    </xf>
    <xf numFmtId="164" fontId="4" fillId="5" borderId="1" xfId="0" applyNumberFormat="1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1" applyBorder="1" applyAlignment="1">
      <alignment vertical="center" wrapText="1"/>
    </xf>
    <xf numFmtId="0" fontId="2" fillId="9" borderId="1" xfId="1" applyFill="1" applyBorder="1" applyAlignment="1">
      <alignment vertical="center" wrapText="1"/>
    </xf>
    <xf numFmtId="0" fontId="2" fillId="8" borderId="1" xfId="1" applyFill="1" applyBorder="1" applyAlignment="1">
      <alignment vertical="center" wrapText="1"/>
    </xf>
    <xf numFmtId="0" fontId="2" fillId="0" borderId="1" xfId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wrapText="1"/>
    </xf>
    <xf numFmtId="166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9" borderId="1" xfId="1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6" fillId="0" borderId="0" xfId="0" applyFont="1"/>
    <xf numFmtId="165" fontId="4" fillId="4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</cellXfs>
  <cellStyles count="11">
    <cellStyle name="差_RESULTS" xfId="2"/>
    <cellStyle name="差_RESULTS 2" xfId="6"/>
    <cellStyle name="差_RESULTS 3" xfId="4"/>
    <cellStyle name="差_RESULTS_1" xfId="9"/>
    <cellStyle name="常规" xfId="0" builtinId="0"/>
    <cellStyle name="常规 2" xfId="8"/>
    <cellStyle name="常规 3" xfId="1"/>
    <cellStyle name="好_RESULTS" xfId="3"/>
    <cellStyle name="好_RESULTS 2" xfId="7"/>
    <cellStyle name="好_RESULTS 3" xfId="5"/>
    <cellStyle name="好_RESULTS_1" xfId="1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BBC0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tabSelected="1" topLeftCell="A34" workbookViewId="0">
      <selection activeCell="D20" sqref="D20"/>
    </sheetView>
  </sheetViews>
  <sheetFormatPr defaultColWidth="14.28515625" defaultRowHeight="15" x14ac:dyDescent="0.25"/>
  <sheetData>
    <row r="1" spans="1:34" s="11" customFormat="1" ht="45" x14ac:dyDescent="0.25">
      <c r="A1" s="27" t="s">
        <v>14</v>
      </c>
      <c r="B1" s="27" t="s">
        <v>13</v>
      </c>
      <c r="C1" s="6" t="s">
        <v>8</v>
      </c>
      <c r="D1" s="28" t="s">
        <v>0</v>
      </c>
      <c r="E1" s="28" t="s">
        <v>1</v>
      </c>
      <c r="F1" s="21" t="s">
        <v>16</v>
      </c>
      <c r="G1" s="21" t="s">
        <v>17</v>
      </c>
      <c r="H1" s="21" t="s">
        <v>18</v>
      </c>
      <c r="I1" s="1" t="s">
        <v>9</v>
      </c>
      <c r="J1" s="1" t="s">
        <v>23</v>
      </c>
      <c r="K1" s="1" t="s">
        <v>22</v>
      </c>
      <c r="L1" s="1" t="s">
        <v>21</v>
      </c>
      <c r="M1" s="1" t="s">
        <v>20</v>
      </c>
      <c r="N1" s="3" t="s">
        <v>2</v>
      </c>
      <c r="O1" s="26" t="s">
        <v>3</v>
      </c>
      <c r="P1" s="4" t="s">
        <v>4</v>
      </c>
      <c r="Q1" s="2" t="s">
        <v>19</v>
      </c>
      <c r="R1" s="5" t="s">
        <v>5</v>
      </c>
      <c r="S1" s="7" t="s">
        <v>24</v>
      </c>
      <c r="T1" s="7" t="s">
        <v>25</v>
      </c>
      <c r="U1" s="7" t="s">
        <v>26</v>
      </c>
      <c r="V1" s="8" t="s">
        <v>27</v>
      </c>
      <c r="W1" s="8" t="s">
        <v>28</v>
      </c>
      <c r="X1" s="8" t="s">
        <v>29</v>
      </c>
      <c r="Y1" s="7" t="s">
        <v>30</v>
      </c>
      <c r="Z1" s="7" t="s">
        <v>31</v>
      </c>
      <c r="AA1" s="9" t="s">
        <v>32</v>
      </c>
      <c r="AB1" s="9" t="s">
        <v>33</v>
      </c>
      <c r="AC1" s="10" t="s">
        <v>34</v>
      </c>
      <c r="AD1" s="10" t="s">
        <v>35</v>
      </c>
      <c r="AE1" s="18" t="s">
        <v>37</v>
      </c>
      <c r="AF1" s="10" t="s">
        <v>36</v>
      </c>
      <c r="AG1" s="20" t="s">
        <v>38</v>
      </c>
      <c r="AH1" s="25" t="s">
        <v>52</v>
      </c>
    </row>
    <row r="2" spans="1:34" s="11" customFormat="1" x14ac:dyDescent="0.25">
      <c r="A2" s="21" t="s">
        <v>15</v>
      </c>
      <c r="B2" s="21" t="s">
        <v>40</v>
      </c>
      <c r="C2" s="29">
        <v>7</v>
      </c>
      <c r="D2" s="17">
        <v>7942</v>
      </c>
      <c r="E2" s="17">
        <v>216.65</v>
      </c>
      <c r="F2" s="22">
        <f t="shared" ref="F2:F7" si="0">(D2/E2)/287</f>
        <v>0.12772893546086231</v>
      </c>
      <c r="G2" s="24">
        <v>2105.0421999999999</v>
      </c>
      <c r="H2" s="23">
        <v>6065432</v>
      </c>
      <c r="I2" s="22">
        <v>13.877370000000001</v>
      </c>
      <c r="J2" s="22">
        <f t="shared" ref="J2:J7" si="1">I2/(G2*F2*0.3164)</f>
        <v>0.16312502588524674</v>
      </c>
      <c r="K2" s="22">
        <v>3.7949252000000002</v>
      </c>
      <c r="L2" s="23">
        <v>4074708.5</v>
      </c>
      <c r="M2" s="22">
        <f t="shared" ref="M2:M7" si="2">L2/H2</f>
        <v>0.67179196799172758</v>
      </c>
      <c r="N2" s="22">
        <v>3.6254108</v>
      </c>
      <c r="O2" s="23">
        <v>3589048</v>
      </c>
      <c r="P2" s="22">
        <f t="shared" ref="P2:P7" si="3">O2/H2</f>
        <v>0.59172174380983911</v>
      </c>
      <c r="Q2" s="22">
        <v>2448.3751999999999</v>
      </c>
      <c r="R2" s="22">
        <f t="shared" ref="R2:R7" si="4">Q2/I2</f>
        <v>176.42933783562734</v>
      </c>
      <c r="S2" s="7">
        <v>4.0759999999999996</v>
      </c>
      <c r="T2" s="7">
        <v>8.6210000000000004</v>
      </c>
      <c r="U2" s="7">
        <v>13.7</v>
      </c>
      <c r="V2" s="8">
        <v>4.0759999999999996</v>
      </c>
      <c r="W2" s="8">
        <v>4.5449999999999999</v>
      </c>
      <c r="X2" s="8">
        <v>5.0789999999999997</v>
      </c>
      <c r="Y2" s="7">
        <v>7.3049999999999997</v>
      </c>
      <c r="Z2" s="7">
        <v>0</v>
      </c>
      <c r="AA2" s="9">
        <v>6.3949999999999996</v>
      </c>
      <c r="AB2" s="9">
        <v>7.3049999999999997</v>
      </c>
      <c r="AC2" s="7">
        <v>1.631</v>
      </c>
      <c r="AD2" s="7">
        <v>6.3289999999999997</v>
      </c>
      <c r="AE2" s="7">
        <v>316.43299999999999</v>
      </c>
      <c r="AF2" s="7">
        <v>50</v>
      </c>
      <c r="AG2" s="19">
        <v>0</v>
      </c>
    </row>
    <row r="3" spans="1:34" s="11" customFormat="1" x14ac:dyDescent="0.25">
      <c r="A3" s="21" t="s">
        <v>6</v>
      </c>
      <c r="B3" s="21" t="s">
        <v>39</v>
      </c>
      <c r="C3" s="29">
        <v>7</v>
      </c>
      <c r="D3" s="17">
        <v>7942</v>
      </c>
      <c r="E3" s="17">
        <v>216.65</v>
      </c>
      <c r="F3" s="22">
        <f t="shared" si="0"/>
        <v>0.12772893546086231</v>
      </c>
      <c r="G3" s="24">
        <v>2105.0421999999999</v>
      </c>
      <c r="H3" s="17">
        <v>6065421.5</v>
      </c>
      <c r="I3" s="22">
        <v>13.805427999999999</v>
      </c>
      <c r="J3" s="22">
        <f t="shared" si="1"/>
        <v>0.16227936560435513</v>
      </c>
      <c r="K3" s="22">
        <v>3.7382045000000002</v>
      </c>
      <c r="L3" s="23">
        <v>3939381.3</v>
      </c>
      <c r="M3" s="22">
        <f t="shared" si="2"/>
        <v>0.6494818703036549</v>
      </c>
      <c r="N3" s="22">
        <v>3.5550117000000001</v>
      </c>
      <c r="O3" s="23">
        <v>3455263.5</v>
      </c>
      <c r="P3" s="22">
        <f t="shared" si="3"/>
        <v>0.56966585092231425</v>
      </c>
      <c r="Q3" s="22">
        <v>2526.6631000000002</v>
      </c>
      <c r="R3" s="22">
        <f t="shared" si="4"/>
        <v>183.0195412992629</v>
      </c>
      <c r="S3" s="7">
        <v>2.0760000000000001</v>
      </c>
      <c r="T3" s="7">
        <v>8.6210000000000004</v>
      </c>
      <c r="U3" s="7">
        <v>13.7</v>
      </c>
      <c r="V3" s="8">
        <v>4.0759999999999996</v>
      </c>
      <c r="W3" s="8">
        <v>4.5449999999999999</v>
      </c>
      <c r="X3" s="8">
        <v>5.0789999999999997</v>
      </c>
      <c r="Y3" s="7">
        <v>7.3049999999999997</v>
      </c>
      <c r="Z3" s="7">
        <v>0</v>
      </c>
      <c r="AA3" s="9">
        <v>6.3949999999999996</v>
      </c>
      <c r="AB3" s="9">
        <v>7.3049999999999997</v>
      </c>
      <c r="AC3" s="7">
        <v>1.631</v>
      </c>
      <c r="AD3" s="7">
        <v>6.3289999999999997</v>
      </c>
      <c r="AE3" s="7">
        <v>316.43299999999999</v>
      </c>
      <c r="AF3" s="7">
        <v>50</v>
      </c>
      <c r="AG3" s="19">
        <v>0.5</v>
      </c>
    </row>
    <row r="4" spans="1:34" s="11" customFormat="1" x14ac:dyDescent="0.25">
      <c r="A4" s="21" t="s">
        <v>7</v>
      </c>
      <c r="B4" s="21" t="s">
        <v>41</v>
      </c>
      <c r="C4" s="29">
        <v>7</v>
      </c>
      <c r="D4" s="17">
        <v>7942</v>
      </c>
      <c r="E4" s="17">
        <v>216.65</v>
      </c>
      <c r="F4" s="22">
        <f t="shared" si="0"/>
        <v>0.12772893546086231</v>
      </c>
      <c r="G4" s="24">
        <v>2105.0421999999999</v>
      </c>
      <c r="H4" s="17">
        <v>6065426.5</v>
      </c>
      <c r="I4" s="22">
        <v>13.611520000000001</v>
      </c>
      <c r="J4" s="22">
        <f t="shared" si="1"/>
        <v>0.16000002538936078</v>
      </c>
      <c r="K4" s="22">
        <v>3.6682481999999998</v>
      </c>
      <c r="L4" s="23">
        <v>3686864</v>
      </c>
      <c r="M4" s="22">
        <f t="shared" si="2"/>
        <v>0.60784909354684291</v>
      </c>
      <c r="N4" s="22">
        <v>3.4745409</v>
      </c>
      <c r="O4" s="23">
        <v>3210358</v>
      </c>
      <c r="P4" s="22">
        <f t="shared" si="3"/>
        <v>0.52928808880958333</v>
      </c>
      <c r="Q4" s="22">
        <v>2617.4490000000001</v>
      </c>
      <c r="R4" s="22">
        <f t="shared" si="4"/>
        <v>192.29659876340043</v>
      </c>
      <c r="S4" s="7">
        <v>3.0760000000000001</v>
      </c>
      <c r="T4" s="7">
        <v>7.6210000000000004</v>
      </c>
      <c r="U4" s="7">
        <v>13.7</v>
      </c>
      <c r="V4" s="8">
        <v>4.0759999999999996</v>
      </c>
      <c r="W4" s="8">
        <v>4.5449999999999999</v>
      </c>
      <c r="X4" s="8">
        <v>5.0789999999999997</v>
      </c>
      <c r="Y4" s="7">
        <v>7.3049999999999997</v>
      </c>
      <c r="Z4" s="7">
        <v>0</v>
      </c>
      <c r="AA4" s="9">
        <v>6.3949999999999996</v>
      </c>
      <c r="AB4" s="9">
        <v>7.3049999999999997</v>
      </c>
      <c r="AC4" s="7">
        <v>1.631</v>
      </c>
      <c r="AD4" s="7">
        <v>6.3289999999999997</v>
      </c>
      <c r="AE4" s="7">
        <v>316.43299999999999</v>
      </c>
      <c r="AF4" s="7">
        <v>50</v>
      </c>
      <c r="AG4" s="19">
        <v>1</v>
      </c>
    </row>
    <row r="5" spans="1:34" s="11" customFormat="1" x14ac:dyDescent="0.25">
      <c r="A5" s="21" t="s">
        <v>10</v>
      </c>
      <c r="B5" s="21" t="s">
        <v>42</v>
      </c>
      <c r="C5" s="29">
        <v>7</v>
      </c>
      <c r="D5" s="17">
        <v>7942</v>
      </c>
      <c r="E5" s="17">
        <v>216.65</v>
      </c>
      <c r="F5" s="22">
        <f t="shared" si="0"/>
        <v>0.12772893546086231</v>
      </c>
      <c r="G5" s="24">
        <v>2105.0421999999999</v>
      </c>
      <c r="H5" s="17">
        <v>6065421</v>
      </c>
      <c r="I5" s="22">
        <v>13.358978</v>
      </c>
      <c r="J5" s="22">
        <f t="shared" si="1"/>
        <v>0.15703145711690628</v>
      </c>
      <c r="K5" s="22">
        <v>3.5655722999999999</v>
      </c>
      <c r="L5" s="23">
        <v>3399191.8</v>
      </c>
      <c r="M5" s="22">
        <f t="shared" si="2"/>
        <v>0.56042141180307181</v>
      </c>
      <c r="N5" s="22">
        <v>3.3755723999999998</v>
      </c>
      <c r="O5" s="23">
        <v>2949437</v>
      </c>
      <c r="P5" s="22">
        <f t="shared" si="3"/>
        <v>0.48627077988485878</v>
      </c>
      <c r="Q5" s="22">
        <v>2712.9751000000001</v>
      </c>
      <c r="R5" s="22">
        <f t="shared" si="4"/>
        <v>203.0825337087912</v>
      </c>
      <c r="S5" s="7">
        <v>3.0760000000000001</v>
      </c>
      <c r="T5" s="7">
        <v>8.6210000000000004</v>
      </c>
      <c r="U5" s="7">
        <v>13.7</v>
      </c>
      <c r="V5" s="8">
        <v>4.0759999999999996</v>
      </c>
      <c r="W5" s="8">
        <v>4.5449999999999999</v>
      </c>
      <c r="X5" s="8">
        <v>5.0789999999999997</v>
      </c>
      <c r="Y5" s="7">
        <v>7.3049999999999997</v>
      </c>
      <c r="Z5" s="7">
        <v>0</v>
      </c>
      <c r="AA5" s="9">
        <v>6.3949999999999996</v>
      </c>
      <c r="AB5" s="9">
        <v>7.3049999999999997</v>
      </c>
      <c r="AC5" s="7">
        <v>1.631</v>
      </c>
      <c r="AD5" s="7">
        <v>6.3289999999999997</v>
      </c>
      <c r="AE5" s="7">
        <v>316.43299999999999</v>
      </c>
      <c r="AF5" s="7">
        <v>50</v>
      </c>
      <c r="AG5" s="19">
        <v>1.5</v>
      </c>
    </row>
    <row r="6" spans="1:34" s="11" customFormat="1" x14ac:dyDescent="0.25">
      <c r="A6" s="21" t="s">
        <v>11</v>
      </c>
      <c r="B6" s="21" t="s">
        <v>43</v>
      </c>
      <c r="C6" s="29">
        <v>7</v>
      </c>
      <c r="D6" s="17">
        <v>7942</v>
      </c>
      <c r="E6" s="17">
        <v>216.65</v>
      </c>
      <c r="F6" s="22">
        <f t="shared" si="0"/>
        <v>0.12772893546086231</v>
      </c>
      <c r="G6" s="24">
        <v>2105.0421999999999</v>
      </c>
      <c r="H6" s="17">
        <v>6065428.5</v>
      </c>
      <c r="I6" s="22">
        <v>13.066753</v>
      </c>
      <c r="J6" s="22">
        <f t="shared" si="1"/>
        <v>0.15359642506909635</v>
      </c>
      <c r="K6" s="22">
        <v>3.4370720000000001</v>
      </c>
      <c r="L6" s="23">
        <v>3085379.3</v>
      </c>
      <c r="M6" s="22">
        <f t="shared" si="2"/>
        <v>0.50868282430499345</v>
      </c>
      <c r="N6" s="22">
        <v>3.2530184000000002</v>
      </c>
      <c r="O6" s="23">
        <v>2666171.7999999998</v>
      </c>
      <c r="P6" s="22">
        <f t="shared" si="3"/>
        <v>0.43956858118103276</v>
      </c>
      <c r="Q6" s="22">
        <v>2821.5268999999998</v>
      </c>
      <c r="R6" s="22">
        <f t="shared" si="4"/>
        <v>215.93175443050004</v>
      </c>
      <c r="S6" s="7">
        <v>4.0759999999999996</v>
      </c>
      <c r="T6" s="7">
        <v>6.6210000000000004</v>
      </c>
      <c r="U6" s="7">
        <v>13.7</v>
      </c>
      <c r="V6" s="8">
        <v>4.0759999999999996</v>
      </c>
      <c r="W6" s="8">
        <v>4.5449999999999999</v>
      </c>
      <c r="X6" s="8">
        <v>5.0789999999999997</v>
      </c>
      <c r="Y6" s="7">
        <v>7.3049999999999997</v>
      </c>
      <c r="Z6" s="7">
        <v>0</v>
      </c>
      <c r="AA6" s="9">
        <v>6.3949999999999996</v>
      </c>
      <c r="AB6" s="9">
        <v>7.3049999999999997</v>
      </c>
      <c r="AC6" s="7">
        <v>1.631</v>
      </c>
      <c r="AD6" s="7">
        <v>6.3289999999999997</v>
      </c>
      <c r="AE6" s="7">
        <v>316.43299999999999</v>
      </c>
      <c r="AF6" s="7">
        <v>50</v>
      </c>
      <c r="AG6" s="19">
        <v>2</v>
      </c>
    </row>
    <row r="7" spans="1:34" s="11" customFormat="1" x14ac:dyDescent="0.25">
      <c r="A7" s="21" t="s">
        <v>12</v>
      </c>
      <c r="B7" s="21" t="s">
        <v>44</v>
      </c>
      <c r="C7" s="29">
        <v>7</v>
      </c>
      <c r="D7" s="17">
        <v>7942</v>
      </c>
      <c r="E7" s="17">
        <v>216.65</v>
      </c>
      <c r="F7" s="22">
        <f t="shared" si="0"/>
        <v>0.12772893546086231</v>
      </c>
      <c r="G7" s="24">
        <v>2105.0421999999999</v>
      </c>
      <c r="H7" s="17">
        <v>6065421</v>
      </c>
      <c r="I7" s="22">
        <v>13.358978</v>
      </c>
      <c r="J7" s="22">
        <f t="shared" si="1"/>
        <v>0.15703145711690628</v>
      </c>
      <c r="K7" s="22">
        <v>3.5655722999999999</v>
      </c>
      <c r="L7" s="23">
        <v>3399191.8</v>
      </c>
      <c r="M7" s="22">
        <f t="shared" si="2"/>
        <v>0.56042141180307181</v>
      </c>
      <c r="N7" s="22">
        <v>3.3755723999999998</v>
      </c>
      <c r="O7" s="23">
        <v>2949437</v>
      </c>
      <c r="P7" s="22">
        <f t="shared" si="3"/>
        <v>0.48627077988485878</v>
      </c>
      <c r="Q7" s="22">
        <v>2712.9751000000001</v>
      </c>
      <c r="R7" s="22">
        <f t="shared" si="4"/>
        <v>203.0825337087912</v>
      </c>
      <c r="S7" s="7">
        <v>4.0759999999999996</v>
      </c>
      <c r="T7" s="7">
        <v>7.6210000000000004</v>
      </c>
      <c r="U7" s="7">
        <v>13.7</v>
      </c>
      <c r="V7" s="8">
        <v>4.0759999999999996</v>
      </c>
      <c r="W7" s="8">
        <v>4.5449999999999999</v>
      </c>
      <c r="X7" s="8">
        <v>5.0789999999999997</v>
      </c>
      <c r="Y7" s="7">
        <v>7.3049999999999997</v>
      </c>
      <c r="Z7" s="7">
        <v>0</v>
      </c>
      <c r="AA7" s="9">
        <v>6.3949999999999996</v>
      </c>
      <c r="AB7" s="9">
        <v>7.3049999999999997</v>
      </c>
      <c r="AC7" s="7">
        <v>1.631</v>
      </c>
      <c r="AD7" s="7">
        <v>6.3289999999999997</v>
      </c>
      <c r="AE7" s="7">
        <v>316.43299999999999</v>
      </c>
      <c r="AF7" s="7">
        <v>50</v>
      </c>
      <c r="AG7" s="19">
        <v>2.5</v>
      </c>
    </row>
    <row r="8" spans="1:34" s="11" customFormat="1" x14ac:dyDescent="0.25">
      <c r="C8" s="12"/>
      <c r="F8" s="13"/>
      <c r="G8" s="14"/>
      <c r="H8" s="15"/>
      <c r="I8" s="16"/>
      <c r="J8" s="13"/>
      <c r="K8" s="16"/>
      <c r="L8" s="15"/>
      <c r="M8" s="13"/>
      <c r="N8" s="16"/>
      <c r="O8" s="15"/>
      <c r="P8" s="13"/>
      <c r="Q8" s="16"/>
      <c r="R8" s="13"/>
    </row>
    <row r="9" spans="1:34" s="11" customFormat="1" x14ac:dyDescent="0.25">
      <c r="A9" s="30" t="s">
        <v>62</v>
      </c>
      <c r="C9" s="12"/>
      <c r="F9" s="13"/>
      <c r="G9" s="14"/>
      <c r="H9" s="15"/>
      <c r="I9" s="16"/>
      <c r="J9" s="13"/>
      <c r="K9" s="16"/>
      <c r="L9" s="15"/>
      <c r="M9" s="13"/>
      <c r="N9" s="16"/>
      <c r="O9" s="15"/>
      <c r="P9" s="13"/>
      <c r="Q9" s="16"/>
      <c r="R9" s="13"/>
    </row>
    <row r="10" spans="1:34" s="11" customFormat="1" ht="45" x14ac:dyDescent="0.25">
      <c r="A10" s="27" t="s">
        <v>14</v>
      </c>
      <c r="B10" s="27" t="s">
        <v>13</v>
      </c>
      <c r="C10" s="6" t="s">
        <v>8</v>
      </c>
      <c r="D10" s="28" t="s">
        <v>0</v>
      </c>
      <c r="E10" s="28" t="s">
        <v>1</v>
      </c>
      <c r="F10" s="21" t="s">
        <v>16</v>
      </c>
      <c r="G10" s="21" t="s">
        <v>17</v>
      </c>
      <c r="H10" s="21" t="s">
        <v>18</v>
      </c>
      <c r="I10" s="1" t="s">
        <v>9</v>
      </c>
      <c r="J10" s="1" t="s">
        <v>23</v>
      </c>
      <c r="K10" s="1" t="s">
        <v>22</v>
      </c>
      <c r="L10" s="1" t="s">
        <v>21</v>
      </c>
      <c r="M10" s="1" t="s">
        <v>20</v>
      </c>
      <c r="N10" s="3" t="s">
        <v>2</v>
      </c>
      <c r="O10" s="26" t="s">
        <v>3</v>
      </c>
      <c r="P10" s="4" t="s">
        <v>4</v>
      </c>
      <c r="Q10" s="2" t="s">
        <v>19</v>
      </c>
      <c r="R10" s="5" t="s">
        <v>5</v>
      </c>
      <c r="S10" s="7" t="s">
        <v>24</v>
      </c>
      <c r="T10" s="7" t="s">
        <v>25</v>
      </c>
      <c r="U10" s="7" t="s">
        <v>26</v>
      </c>
      <c r="V10" s="8" t="s">
        <v>27</v>
      </c>
      <c r="W10" s="8" t="s">
        <v>28</v>
      </c>
      <c r="X10" s="8" t="s">
        <v>29</v>
      </c>
      <c r="Y10" s="7" t="s">
        <v>30</v>
      </c>
      <c r="Z10" s="7" t="s">
        <v>31</v>
      </c>
      <c r="AA10" s="9" t="s">
        <v>32</v>
      </c>
      <c r="AB10" s="9" t="s">
        <v>33</v>
      </c>
      <c r="AC10" s="10" t="s">
        <v>34</v>
      </c>
      <c r="AD10" s="10" t="s">
        <v>35</v>
      </c>
      <c r="AE10" s="18" t="s">
        <v>37</v>
      </c>
      <c r="AF10" s="10" t="s">
        <v>36</v>
      </c>
      <c r="AG10" s="20" t="s">
        <v>38</v>
      </c>
      <c r="AH10" s="25" t="s">
        <v>51</v>
      </c>
    </row>
    <row r="11" spans="1:34" s="11" customFormat="1" x14ac:dyDescent="0.25">
      <c r="A11" s="21" t="s">
        <v>15</v>
      </c>
      <c r="B11" s="21" t="s">
        <v>45</v>
      </c>
      <c r="C11" s="29">
        <v>6</v>
      </c>
      <c r="D11" s="21">
        <v>1982</v>
      </c>
      <c r="E11" s="21">
        <v>223.2</v>
      </c>
      <c r="F11" s="22">
        <f t="shared" ref="F11:F16" si="5">(D11/E11)/287</f>
        <v>3.0940516778439675E-2</v>
      </c>
      <c r="G11" s="24">
        <v>1796.2931000000001</v>
      </c>
      <c r="H11" s="23">
        <v>3146530</v>
      </c>
      <c r="I11" s="22"/>
      <c r="J11" s="22">
        <f t="shared" ref="J11:J16" si="6">I11/(G11*F11*0.3164)</f>
        <v>0</v>
      </c>
      <c r="K11" s="22"/>
      <c r="L11" s="23"/>
      <c r="M11" s="22">
        <f t="shared" ref="M11:M16" si="7">L11/H11</f>
        <v>0</v>
      </c>
      <c r="N11" s="22"/>
      <c r="O11" s="23"/>
      <c r="P11" s="22">
        <f t="shared" ref="P11:P16" si="8">O11/H11</f>
        <v>0</v>
      </c>
      <c r="Q11" s="22"/>
      <c r="R11" s="22" t="e">
        <f t="shared" ref="R11:R16" si="9">Q11/I11</f>
        <v>#DIV/0!</v>
      </c>
      <c r="S11" s="7">
        <v>4.0759999999999996</v>
      </c>
      <c r="T11" s="7">
        <v>8.6210000000000004</v>
      </c>
      <c r="U11" s="7">
        <v>13.7</v>
      </c>
      <c r="V11" s="8">
        <v>4.0759999999999996</v>
      </c>
      <c r="W11" s="8">
        <v>4.5449999999999999</v>
      </c>
      <c r="X11" s="8">
        <v>5.0789999999999997</v>
      </c>
      <c r="Y11" s="7">
        <v>7.3049999999999997</v>
      </c>
      <c r="Z11" s="7">
        <v>0</v>
      </c>
      <c r="AA11" s="9">
        <v>6.3949999999999996</v>
      </c>
      <c r="AB11" s="9">
        <v>7.3049999999999997</v>
      </c>
      <c r="AC11" s="7">
        <v>1.631</v>
      </c>
      <c r="AD11" s="7">
        <v>6.3289999999999997</v>
      </c>
      <c r="AE11" s="7">
        <v>316.43299999999999</v>
      </c>
      <c r="AF11" s="7">
        <v>50</v>
      </c>
      <c r="AG11" s="19">
        <v>0</v>
      </c>
    </row>
    <row r="12" spans="1:34" s="11" customFormat="1" x14ac:dyDescent="0.25">
      <c r="A12" s="21" t="s">
        <v>6</v>
      </c>
      <c r="B12" s="21" t="s">
        <v>46</v>
      </c>
      <c r="C12" s="29">
        <v>6</v>
      </c>
      <c r="D12" s="21">
        <v>1982</v>
      </c>
      <c r="E12" s="21">
        <v>223.2</v>
      </c>
      <c r="F12" s="22">
        <f t="shared" si="5"/>
        <v>3.0940516778439675E-2</v>
      </c>
      <c r="G12" s="24">
        <v>1796.2931000000001</v>
      </c>
      <c r="H12" s="23">
        <v>3146530</v>
      </c>
      <c r="I12" s="22"/>
      <c r="J12" s="22">
        <f t="shared" si="6"/>
        <v>0</v>
      </c>
      <c r="K12" s="22"/>
      <c r="L12" s="23"/>
      <c r="M12" s="22">
        <f t="shared" si="7"/>
        <v>0</v>
      </c>
      <c r="N12" s="22"/>
      <c r="O12" s="23"/>
      <c r="P12" s="22">
        <f t="shared" si="8"/>
        <v>0</v>
      </c>
      <c r="Q12" s="22"/>
      <c r="R12" s="22" t="e">
        <f t="shared" si="9"/>
        <v>#DIV/0!</v>
      </c>
      <c r="S12" s="7">
        <v>2.0760000000000001</v>
      </c>
      <c r="T12" s="7">
        <v>8.6210000000000004</v>
      </c>
      <c r="U12" s="7">
        <v>13.7</v>
      </c>
      <c r="V12" s="8">
        <v>4.0759999999999996</v>
      </c>
      <c r="W12" s="8">
        <v>4.5449999999999999</v>
      </c>
      <c r="X12" s="8">
        <v>5.0789999999999997</v>
      </c>
      <c r="Y12" s="7">
        <v>7.3049999999999997</v>
      </c>
      <c r="Z12" s="7">
        <v>0</v>
      </c>
      <c r="AA12" s="9">
        <v>6.3949999999999996</v>
      </c>
      <c r="AB12" s="9">
        <v>7.3049999999999997</v>
      </c>
      <c r="AC12" s="7">
        <v>1.631</v>
      </c>
      <c r="AD12" s="7">
        <v>6.3289999999999997</v>
      </c>
      <c r="AE12" s="7">
        <v>316.43299999999999</v>
      </c>
      <c r="AF12" s="7">
        <v>50</v>
      </c>
      <c r="AG12" s="19">
        <v>0.5</v>
      </c>
    </row>
    <row r="13" spans="1:34" s="11" customFormat="1" x14ac:dyDescent="0.25">
      <c r="A13" s="21" t="s">
        <v>7</v>
      </c>
      <c r="B13" s="21" t="s">
        <v>47</v>
      </c>
      <c r="C13" s="29">
        <v>6</v>
      </c>
      <c r="D13" s="21">
        <v>1982</v>
      </c>
      <c r="E13" s="21">
        <v>223.2</v>
      </c>
      <c r="F13" s="22">
        <f t="shared" si="5"/>
        <v>3.0940516778439675E-2</v>
      </c>
      <c r="G13" s="24">
        <v>1796.2931000000001</v>
      </c>
      <c r="H13" s="23">
        <v>3146530</v>
      </c>
      <c r="I13" s="22"/>
      <c r="J13" s="22">
        <f t="shared" si="6"/>
        <v>0</v>
      </c>
      <c r="K13" s="22"/>
      <c r="L13" s="23"/>
      <c r="M13" s="22">
        <f t="shared" si="7"/>
        <v>0</v>
      </c>
      <c r="N13" s="22"/>
      <c r="O13" s="23"/>
      <c r="P13" s="22">
        <f t="shared" si="8"/>
        <v>0</v>
      </c>
      <c r="Q13" s="22"/>
      <c r="R13" s="22" t="e">
        <f t="shared" si="9"/>
        <v>#DIV/0!</v>
      </c>
      <c r="S13" s="7">
        <v>3.0760000000000001</v>
      </c>
      <c r="T13" s="7">
        <v>7.6210000000000004</v>
      </c>
      <c r="U13" s="7">
        <v>13.7</v>
      </c>
      <c r="V13" s="8">
        <v>4.0759999999999996</v>
      </c>
      <c r="W13" s="8">
        <v>4.5449999999999999</v>
      </c>
      <c r="X13" s="8">
        <v>5.0789999999999997</v>
      </c>
      <c r="Y13" s="7">
        <v>7.3049999999999997</v>
      </c>
      <c r="Z13" s="7">
        <v>0</v>
      </c>
      <c r="AA13" s="9">
        <v>6.3949999999999996</v>
      </c>
      <c r="AB13" s="9">
        <v>7.3049999999999997</v>
      </c>
      <c r="AC13" s="7">
        <v>1.631</v>
      </c>
      <c r="AD13" s="7">
        <v>6.3289999999999997</v>
      </c>
      <c r="AE13" s="7">
        <v>316.43299999999999</v>
      </c>
      <c r="AF13" s="7">
        <v>50</v>
      </c>
      <c r="AG13" s="19">
        <v>1</v>
      </c>
    </row>
    <row r="14" spans="1:34" s="11" customFormat="1" x14ac:dyDescent="0.25">
      <c r="A14" s="21" t="s">
        <v>10</v>
      </c>
      <c r="B14" s="21" t="s">
        <v>48</v>
      </c>
      <c r="C14" s="29">
        <v>6</v>
      </c>
      <c r="D14" s="21">
        <v>1982</v>
      </c>
      <c r="E14" s="21">
        <v>223.2</v>
      </c>
      <c r="F14" s="22">
        <f t="shared" si="5"/>
        <v>3.0940516778439675E-2</v>
      </c>
      <c r="G14" s="24">
        <v>1796.2931000000001</v>
      </c>
      <c r="H14" s="23">
        <v>3146530</v>
      </c>
      <c r="I14" s="22"/>
      <c r="J14" s="22">
        <f t="shared" si="6"/>
        <v>0</v>
      </c>
      <c r="K14" s="22"/>
      <c r="L14" s="23"/>
      <c r="M14" s="22">
        <f t="shared" si="7"/>
        <v>0</v>
      </c>
      <c r="N14" s="22"/>
      <c r="O14" s="23"/>
      <c r="P14" s="22">
        <f t="shared" si="8"/>
        <v>0</v>
      </c>
      <c r="Q14" s="22"/>
      <c r="R14" s="22" t="e">
        <f t="shared" si="9"/>
        <v>#DIV/0!</v>
      </c>
      <c r="S14" s="7">
        <v>3.0760000000000001</v>
      </c>
      <c r="T14" s="7">
        <v>8.6210000000000004</v>
      </c>
      <c r="U14" s="7">
        <v>13.7</v>
      </c>
      <c r="V14" s="8">
        <v>4.0759999999999996</v>
      </c>
      <c r="W14" s="8">
        <v>4.5449999999999999</v>
      </c>
      <c r="X14" s="8">
        <v>5.0789999999999997</v>
      </c>
      <c r="Y14" s="7">
        <v>7.3049999999999997</v>
      </c>
      <c r="Z14" s="7">
        <v>0</v>
      </c>
      <c r="AA14" s="9">
        <v>6.3949999999999996</v>
      </c>
      <c r="AB14" s="9">
        <v>7.3049999999999997</v>
      </c>
      <c r="AC14" s="7">
        <v>1.631</v>
      </c>
      <c r="AD14" s="7">
        <v>6.3289999999999997</v>
      </c>
      <c r="AE14" s="7">
        <v>316.43299999999999</v>
      </c>
      <c r="AF14" s="7">
        <v>50</v>
      </c>
      <c r="AG14" s="19">
        <v>1.5</v>
      </c>
    </row>
    <row r="15" spans="1:34" s="11" customFormat="1" x14ac:dyDescent="0.25">
      <c r="A15" s="21" t="s">
        <v>11</v>
      </c>
      <c r="B15" s="21" t="s">
        <v>49</v>
      </c>
      <c r="C15" s="29">
        <v>6</v>
      </c>
      <c r="D15" s="21">
        <v>1982</v>
      </c>
      <c r="E15" s="21">
        <v>223.2</v>
      </c>
      <c r="F15" s="22">
        <f t="shared" si="5"/>
        <v>3.0940516778439675E-2</v>
      </c>
      <c r="G15" s="24">
        <v>1796.2931000000001</v>
      </c>
      <c r="H15" s="23">
        <v>3146530</v>
      </c>
      <c r="I15" s="22"/>
      <c r="J15" s="22">
        <f t="shared" si="6"/>
        <v>0</v>
      </c>
      <c r="K15" s="22"/>
      <c r="L15" s="23"/>
      <c r="M15" s="22">
        <f t="shared" si="7"/>
        <v>0</v>
      </c>
      <c r="N15" s="22"/>
      <c r="O15" s="23"/>
      <c r="P15" s="22">
        <f t="shared" si="8"/>
        <v>0</v>
      </c>
      <c r="Q15" s="22"/>
      <c r="R15" s="22" t="e">
        <f t="shared" si="9"/>
        <v>#DIV/0!</v>
      </c>
      <c r="S15" s="7">
        <v>4.0759999999999996</v>
      </c>
      <c r="T15" s="7">
        <v>6.6210000000000004</v>
      </c>
      <c r="U15" s="7">
        <v>13.7</v>
      </c>
      <c r="V15" s="8">
        <v>4.0759999999999996</v>
      </c>
      <c r="W15" s="8">
        <v>4.5449999999999999</v>
      </c>
      <c r="X15" s="8">
        <v>5.0789999999999997</v>
      </c>
      <c r="Y15" s="7">
        <v>7.3049999999999997</v>
      </c>
      <c r="Z15" s="7">
        <v>0</v>
      </c>
      <c r="AA15" s="9">
        <v>6.3949999999999996</v>
      </c>
      <c r="AB15" s="9">
        <v>7.3049999999999997</v>
      </c>
      <c r="AC15" s="7">
        <v>1.631</v>
      </c>
      <c r="AD15" s="7">
        <v>6.3289999999999997</v>
      </c>
      <c r="AE15" s="7">
        <v>316.43299999999999</v>
      </c>
      <c r="AF15" s="7">
        <v>50</v>
      </c>
      <c r="AG15" s="19">
        <v>2</v>
      </c>
    </row>
    <row r="16" spans="1:34" s="11" customFormat="1" x14ac:dyDescent="0.25">
      <c r="A16" s="21" t="s">
        <v>12</v>
      </c>
      <c r="B16" s="21" t="s">
        <v>50</v>
      </c>
      <c r="C16" s="29">
        <v>6</v>
      </c>
      <c r="D16" s="21">
        <v>1982</v>
      </c>
      <c r="E16" s="21">
        <v>223.2</v>
      </c>
      <c r="F16" s="22">
        <f t="shared" si="5"/>
        <v>3.0940516778439675E-2</v>
      </c>
      <c r="G16" s="24">
        <v>1796.2931000000001</v>
      </c>
      <c r="H16" s="23">
        <v>3146530</v>
      </c>
      <c r="I16" s="22"/>
      <c r="J16" s="22">
        <f t="shared" si="6"/>
        <v>0</v>
      </c>
      <c r="K16" s="22"/>
      <c r="L16" s="23"/>
      <c r="M16" s="22">
        <f t="shared" si="7"/>
        <v>0</v>
      </c>
      <c r="N16" s="22"/>
      <c r="O16" s="23"/>
      <c r="P16" s="22">
        <f t="shared" si="8"/>
        <v>0</v>
      </c>
      <c r="Q16" s="22"/>
      <c r="R16" s="22" t="e">
        <f t="shared" si="9"/>
        <v>#DIV/0!</v>
      </c>
      <c r="S16" s="7">
        <v>4.0759999999999996</v>
      </c>
      <c r="T16" s="7">
        <v>7.6210000000000004</v>
      </c>
      <c r="U16" s="7">
        <v>13.7</v>
      </c>
      <c r="V16" s="8">
        <v>4.0759999999999996</v>
      </c>
      <c r="W16" s="8">
        <v>4.5449999999999999</v>
      </c>
      <c r="X16" s="8">
        <v>5.0789999999999997</v>
      </c>
      <c r="Y16" s="7">
        <v>7.3049999999999997</v>
      </c>
      <c r="Z16" s="7">
        <v>0</v>
      </c>
      <c r="AA16" s="9">
        <v>6.3949999999999996</v>
      </c>
      <c r="AB16" s="9">
        <v>7.3049999999999997</v>
      </c>
      <c r="AC16" s="7">
        <v>1.631</v>
      </c>
      <c r="AD16" s="7">
        <v>6.3289999999999997</v>
      </c>
      <c r="AE16" s="7">
        <v>316.43299999999999</v>
      </c>
      <c r="AF16" s="7">
        <v>50</v>
      </c>
      <c r="AG16" s="19">
        <v>2.5</v>
      </c>
    </row>
    <row r="17" spans="1:34" s="11" customFormat="1" x14ac:dyDescent="0.25">
      <c r="C17" s="12"/>
      <c r="F17" s="13"/>
      <c r="G17" s="14"/>
      <c r="H17" s="15"/>
      <c r="I17" s="16"/>
      <c r="J17" s="13"/>
      <c r="K17" s="16"/>
      <c r="L17" s="15"/>
      <c r="M17" s="13"/>
      <c r="N17" s="16"/>
      <c r="O17" s="15"/>
      <c r="P17" s="13"/>
      <c r="Q17" s="16"/>
      <c r="R17" s="13"/>
    </row>
    <row r="18" spans="1:34" s="11" customFormat="1" ht="45" x14ac:dyDescent="0.25">
      <c r="A18" s="27" t="s">
        <v>14</v>
      </c>
      <c r="B18" s="27" t="s">
        <v>13</v>
      </c>
      <c r="C18" s="6" t="s">
        <v>8</v>
      </c>
      <c r="D18" s="28" t="s">
        <v>0</v>
      </c>
      <c r="E18" s="28" t="s">
        <v>1</v>
      </c>
      <c r="F18" s="21" t="s">
        <v>16</v>
      </c>
      <c r="G18" s="21" t="s">
        <v>17</v>
      </c>
      <c r="H18" s="21" t="s">
        <v>18</v>
      </c>
      <c r="I18" s="1" t="s">
        <v>9</v>
      </c>
      <c r="J18" s="1" t="s">
        <v>23</v>
      </c>
      <c r="K18" s="1" t="s">
        <v>22</v>
      </c>
      <c r="L18" s="1" t="s">
        <v>21</v>
      </c>
      <c r="M18" s="1" t="s">
        <v>20</v>
      </c>
      <c r="N18" s="3" t="s">
        <v>2</v>
      </c>
      <c r="O18" s="26" t="s">
        <v>3</v>
      </c>
      <c r="P18" s="4" t="s">
        <v>4</v>
      </c>
      <c r="Q18" s="2" t="s">
        <v>19</v>
      </c>
      <c r="R18" s="5" t="s">
        <v>5</v>
      </c>
      <c r="S18" s="7" t="s">
        <v>24</v>
      </c>
      <c r="T18" s="7" t="s">
        <v>25</v>
      </c>
      <c r="U18" s="7" t="s">
        <v>26</v>
      </c>
      <c r="V18" s="8" t="s">
        <v>27</v>
      </c>
      <c r="W18" s="8" t="s">
        <v>28</v>
      </c>
      <c r="X18" s="8" t="s">
        <v>29</v>
      </c>
      <c r="Y18" s="7" t="s">
        <v>30</v>
      </c>
      <c r="Z18" s="7" t="s">
        <v>31</v>
      </c>
      <c r="AA18" s="9" t="s">
        <v>32</v>
      </c>
      <c r="AB18" s="9" t="s">
        <v>33</v>
      </c>
      <c r="AC18" s="10" t="s">
        <v>34</v>
      </c>
      <c r="AD18" s="10" t="s">
        <v>35</v>
      </c>
      <c r="AE18" s="18" t="s">
        <v>37</v>
      </c>
      <c r="AF18" s="10" t="s">
        <v>36</v>
      </c>
      <c r="AG18" s="20" t="s">
        <v>38</v>
      </c>
      <c r="AH18" s="25" t="s">
        <v>51</v>
      </c>
    </row>
    <row r="19" spans="1:34" s="11" customFormat="1" x14ac:dyDescent="0.25">
      <c r="A19" s="21" t="s">
        <v>15</v>
      </c>
      <c r="B19" s="21" t="s">
        <v>53</v>
      </c>
      <c r="C19" s="29">
        <v>5</v>
      </c>
      <c r="D19" s="21">
        <v>2860</v>
      </c>
      <c r="E19" s="21">
        <v>220.8</v>
      </c>
      <c r="F19" s="22">
        <f t="shared" ref="F19:F24" si="10">(D19/E19)/287</f>
        <v>4.5132050699388977E-2</v>
      </c>
      <c r="G19" s="24">
        <v>1488.84</v>
      </c>
      <c r="H19" s="23">
        <v>1519130</v>
      </c>
      <c r="I19" s="22"/>
      <c r="J19" s="22">
        <f t="shared" ref="J19:J24" si="11">I19/(G19*F19*0.3164)</f>
        <v>0</v>
      </c>
      <c r="K19" s="22"/>
      <c r="L19" s="23"/>
      <c r="M19" s="22">
        <f t="shared" ref="M19:M24" si="12">L19/H19</f>
        <v>0</v>
      </c>
      <c r="N19" s="22"/>
      <c r="O19" s="23"/>
      <c r="P19" s="22">
        <f t="shared" ref="P19:P24" si="13">O19/H19</f>
        <v>0</v>
      </c>
      <c r="Q19" s="22"/>
      <c r="R19" s="22" t="e">
        <f t="shared" ref="R19:R24" si="14">Q19/I19</f>
        <v>#DIV/0!</v>
      </c>
      <c r="S19" s="7">
        <v>4.0759999999999996</v>
      </c>
      <c r="T19" s="7">
        <v>8.6210000000000004</v>
      </c>
      <c r="U19" s="7">
        <v>13.7</v>
      </c>
      <c r="V19" s="8">
        <v>4.0759999999999996</v>
      </c>
      <c r="W19" s="8">
        <v>4.5449999999999999</v>
      </c>
      <c r="X19" s="8">
        <v>5.0789999999999997</v>
      </c>
      <c r="Y19" s="7">
        <v>7.3049999999999997</v>
      </c>
      <c r="Z19" s="7">
        <v>0</v>
      </c>
      <c r="AA19" s="9">
        <v>6.3949999999999996</v>
      </c>
      <c r="AB19" s="9">
        <v>7.3049999999999997</v>
      </c>
      <c r="AC19" s="7">
        <v>1.631</v>
      </c>
      <c r="AD19" s="7">
        <v>6.3289999999999997</v>
      </c>
      <c r="AE19" s="7">
        <v>316.43299999999999</v>
      </c>
      <c r="AF19" s="7">
        <v>50</v>
      </c>
      <c r="AG19" s="19">
        <v>0</v>
      </c>
    </row>
    <row r="20" spans="1:34" s="11" customFormat="1" x14ac:dyDescent="0.25">
      <c r="A20" s="21" t="s">
        <v>6</v>
      </c>
      <c r="B20" s="21" t="s">
        <v>54</v>
      </c>
      <c r="C20" s="29">
        <v>5</v>
      </c>
      <c r="D20" s="21">
        <v>2860</v>
      </c>
      <c r="E20" s="21">
        <v>220.8</v>
      </c>
      <c r="F20" s="22">
        <f t="shared" si="10"/>
        <v>4.5132050699388977E-2</v>
      </c>
      <c r="G20" s="24">
        <v>1488.84</v>
      </c>
      <c r="H20" s="23">
        <v>1519130</v>
      </c>
      <c r="I20" s="22"/>
      <c r="J20" s="22">
        <f t="shared" si="11"/>
        <v>0</v>
      </c>
      <c r="K20" s="22"/>
      <c r="L20" s="23"/>
      <c r="M20" s="22">
        <f t="shared" si="12"/>
        <v>0</v>
      </c>
      <c r="N20" s="22"/>
      <c r="O20" s="23"/>
      <c r="P20" s="22">
        <f t="shared" si="13"/>
        <v>0</v>
      </c>
      <c r="Q20" s="22"/>
      <c r="R20" s="22" t="e">
        <f t="shared" si="14"/>
        <v>#DIV/0!</v>
      </c>
      <c r="S20" s="7">
        <v>2.0760000000000001</v>
      </c>
      <c r="T20" s="7">
        <v>8.6210000000000004</v>
      </c>
      <c r="U20" s="7">
        <v>13.7</v>
      </c>
      <c r="V20" s="8">
        <v>4.0759999999999996</v>
      </c>
      <c r="W20" s="8">
        <v>4.5449999999999999</v>
      </c>
      <c r="X20" s="8">
        <v>5.0789999999999997</v>
      </c>
      <c r="Y20" s="7">
        <v>7.3049999999999997</v>
      </c>
      <c r="Z20" s="7">
        <v>0</v>
      </c>
      <c r="AA20" s="9">
        <v>6.3949999999999996</v>
      </c>
      <c r="AB20" s="9">
        <v>7.3049999999999997</v>
      </c>
      <c r="AC20" s="7">
        <v>1.631</v>
      </c>
      <c r="AD20" s="7">
        <v>6.3289999999999997</v>
      </c>
      <c r="AE20" s="7">
        <v>316.43299999999999</v>
      </c>
      <c r="AF20" s="7">
        <v>50</v>
      </c>
      <c r="AG20" s="19">
        <v>0.5</v>
      </c>
    </row>
    <row r="21" spans="1:34" s="11" customFormat="1" x14ac:dyDescent="0.25">
      <c r="A21" s="21" t="s">
        <v>7</v>
      </c>
      <c r="B21" s="21" t="s">
        <v>55</v>
      </c>
      <c r="C21" s="29">
        <v>5</v>
      </c>
      <c r="D21" s="21">
        <v>2860</v>
      </c>
      <c r="E21" s="21">
        <v>220.8</v>
      </c>
      <c r="F21" s="22">
        <f t="shared" si="10"/>
        <v>4.5132050699388977E-2</v>
      </c>
      <c r="G21" s="24">
        <v>1488.84</v>
      </c>
      <c r="H21" s="23">
        <v>1519130</v>
      </c>
      <c r="I21" s="22"/>
      <c r="J21" s="22">
        <f t="shared" si="11"/>
        <v>0</v>
      </c>
      <c r="K21" s="22"/>
      <c r="L21" s="23"/>
      <c r="M21" s="22">
        <f t="shared" si="12"/>
        <v>0</v>
      </c>
      <c r="N21" s="22"/>
      <c r="O21" s="23"/>
      <c r="P21" s="22">
        <f t="shared" si="13"/>
        <v>0</v>
      </c>
      <c r="Q21" s="22"/>
      <c r="R21" s="22" t="e">
        <f t="shared" si="14"/>
        <v>#DIV/0!</v>
      </c>
      <c r="S21" s="7">
        <v>3.0760000000000001</v>
      </c>
      <c r="T21" s="7">
        <v>7.6210000000000004</v>
      </c>
      <c r="U21" s="7">
        <v>13.7</v>
      </c>
      <c r="V21" s="8">
        <v>4.0759999999999996</v>
      </c>
      <c r="W21" s="8">
        <v>4.5449999999999999</v>
      </c>
      <c r="X21" s="8">
        <v>5.0789999999999997</v>
      </c>
      <c r="Y21" s="7">
        <v>7.3049999999999997</v>
      </c>
      <c r="Z21" s="7">
        <v>0</v>
      </c>
      <c r="AA21" s="9">
        <v>6.3949999999999996</v>
      </c>
      <c r="AB21" s="9">
        <v>7.3049999999999997</v>
      </c>
      <c r="AC21" s="7">
        <v>1.631</v>
      </c>
      <c r="AD21" s="7">
        <v>6.3289999999999997</v>
      </c>
      <c r="AE21" s="7">
        <v>316.43299999999999</v>
      </c>
      <c r="AF21" s="7">
        <v>50</v>
      </c>
      <c r="AG21" s="19">
        <v>1</v>
      </c>
    </row>
    <row r="22" spans="1:34" s="11" customFormat="1" x14ac:dyDescent="0.25">
      <c r="A22" s="21" t="s">
        <v>10</v>
      </c>
      <c r="B22" s="21" t="s">
        <v>56</v>
      </c>
      <c r="C22" s="29">
        <v>5</v>
      </c>
      <c r="D22" s="21">
        <v>2860</v>
      </c>
      <c r="E22" s="21">
        <v>220.8</v>
      </c>
      <c r="F22" s="22">
        <f t="shared" si="10"/>
        <v>4.5132050699388977E-2</v>
      </c>
      <c r="G22" s="24">
        <v>1488.84</v>
      </c>
      <c r="H22" s="23">
        <v>1519130</v>
      </c>
      <c r="I22" s="22"/>
      <c r="J22" s="22">
        <f t="shared" si="11"/>
        <v>0</v>
      </c>
      <c r="K22" s="22"/>
      <c r="L22" s="23"/>
      <c r="M22" s="22">
        <f t="shared" si="12"/>
        <v>0</v>
      </c>
      <c r="N22" s="22"/>
      <c r="O22" s="23"/>
      <c r="P22" s="22">
        <f t="shared" si="13"/>
        <v>0</v>
      </c>
      <c r="Q22" s="22"/>
      <c r="R22" s="22" t="e">
        <f t="shared" si="14"/>
        <v>#DIV/0!</v>
      </c>
      <c r="S22" s="7">
        <v>3.0760000000000001</v>
      </c>
      <c r="T22" s="7">
        <v>8.6210000000000004</v>
      </c>
      <c r="U22" s="7">
        <v>13.7</v>
      </c>
      <c r="V22" s="8">
        <v>4.0759999999999996</v>
      </c>
      <c r="W22" s="8">
        <v>4.5449999999999999</v>
      </c>
      <c r="X22" s="8">
        <v>5.0789999999999997</v>
      </c>
      <c r="Y22" s="7">
        <v>7.3049999999999997</v>
      </c>
      <c r="Z22" s="7">
        <v>0</v>
      </c>
      <c r="AA22" s="9">
        <v>6.3949999999999996</v>
      </c>
      <c r="AB22" s="9">
        <v>7.3049999999999997</v>
      </c>
      <c r="AC22" s="7">
        <v>1.631</v>
      </c>
      <c r="AD22" s="7">
        <v>6.3289999999999997</v>
      </c>
      <c r="AE22" s="7">
        <v>316.43299999999999</v>
      </c>
      <c r="AF22" s="7">
        <v>50</v>
      </c>
      <c r="AG22" s="19">
        <v>1.5</v>
      </c>
    </row>
    <row r="23" spans="1:34" s="11" customFormat="1" x14ac:dyDescent="0.25">
      <c r="A23" s="21" t="s">
        <v>11</v>
      </c>
      <c r="B23" s="21" t="s">
        <v>57</v>
      </c>
      <c r="C23" s="29">
        <v>5</v>
      </c>
      <c r="D23" s="21">
        <v>2860</v>
      </c>
      <c r="E23" s="21">
        <v>220.8</v>
      </c>
      <c r="F23" s="22">
        <f t="shared" si="10"/>
        <v>4.5132050699388977E-2</v>
      </c>
      <c r="G23" s="24">
        <v>1488.84</v>
      </c>
      <c r="H23" s="23">
        <v>1519130</v>
      </c>
      <c r="I23" s="22"/>
      <c r="J23" s="22">
        <f t="shared" si="11"/>
        <v>0</v>
      </c>
      <c r="K23" s="22"/>
      <c r="L23" s="23"/>
      <c r="M23" s="22">
        <f t="shared" si="12"/>
        <v>0</v>
      </c>
      <c r="N23" s="22"/>
      <c r="O23" s="23"/>
      <c r="P23" s="22">
        <f t="shared" si="13"/>
        <v>0</v>
      </c>
      <c r="Q23" s="22"/>
      <c r="R23" s="22" t="e">
        <f t="shared" si="14"/>
        <v>#DIV/0!</v>
      </c>
      <c r="S23" s="7">
        <v>4.0759999999999996</v>
      </c>
      <c r="T23" s="7">
        <v>6.6210000000000004</v>
      </c>
      <c r="U23" s="7">
        <v>13.7</v>
      </c>
      <c r="V23" s="8">
        <v>4.0759999999999996</v>
      </c>
      <c r="W23" s="8">
        <v>4.5449999999999999</v>
      </c>
      <c r="X23" s="8">
        <v>5.0789999999999997</v>
      </c>
      <c r="Y23" s="7">
        <v>7.3049999999999997</v>
      </c>
      <c r="Z23" s="7">
        <v>0</v>
      </c>
      <c r="AA23" s="9">
        <v>6.3949999999999996</v>
      </c>
      <c r="AB23" s="9">
        <v>7.3049999999999997</v>
      </c>
      <c r="AC23" s="7">
        <v>1.631</v>
      </c>
      <c r="AD23" s="7">
        <v>6.3289999999999997</v>
      </c>
      <c r="AE23" s="7">
        <v>316.43299999999999</v>
      </c>
      <c r="AF23" s="7">
        <v>50</v>
      </c>
      <c r="AG23" s="19">
        <v>2</v>
      </c>
    </row>
    <row r="24" spans="1:34" s="11" customFormat="1" x14ac:dyDescent="0.25">
      <c r="A24" s="21" t="s">
        <v>12</v>
      </c>
      <c r="B24" s="21" t="s">
        <v>58</v>
      </c>
      <c r="C24" s="29">
        <v>5</v>
      </c>
      <c r="D24" s="21">
        <v>2860</v>
      </c>
      <c r="E24" s="21">
        <v>220.8</v>
      </c>
      <c r="F24" s="22">
        <f t="shared" si="10"/>
        <v>4.5132050699388977E-2</v>
      </c>
      <c r="G24" s="24">
        <v>1488.84</v>
      </c>
      <c r="H24" s="23">
        <v>1519130</v>
      </c>
      <c r="I24" s="22"/>
      <c r="J24" s="22">
        <f t="shared" si="11"/>
        <v>0</v>
      </c>
      <c r="K24" s="22"/>
      <c r="L24" s="23"/>
      <c r="M24" s="22">
        <f t="shared" si="12"/>
        <v>0</v>
      </c>
      <c r="N24" s="22"/>
      <c r="O24" s="23"/>
      <c r="P24" s="22">
        <f t="shared" si="13"/>
        <v>0</v>
      </c>
      <c r="Q24" s="22"/>
      <c r="R24" s="22" t="e">
        <f t="shared" si="14"/>
        <v>#DIV/0!</v>
      </c>
      <c r="S24" s="7">
        <v>4.0759999999999996</v>
      </c>
      <c r="T24" s="7">
        <v>7.6210000000000004</v>
      </c>
      <c r="U24" s="7">
        <v>13.7</v>
      </c>
      <c r="V24" s="8">
        <v>4.0759999999999996</v>
      </c>
      <c r="W24" s="8">
        <v>4.5449999999999999</v>
      </c>
      <c r="X24" s="8">
        <v>5.0789999999999997</v>
      </c>
      <c r="Y24" s="7">
        <v>7.3049999999999997</v>
      </c>
      <c r="Z24" s="7">
        <v>0</v>
      </c>
      <c r="AA24" s="9">
        <v>6.3949999999999996</v>
      </c>
      <c r="AB24" s="9">
        <v>7.3049999999999997</v>
      </c>
      <c r="AC24" s="7">
        <v>1.631</v>
      </c>
      <c r="AD24" s="7">
        <v>6.3289999999999997</v>
      </c>
      <c r="AE24" s="7">
        <v>316.43299999999999</v>
      </c>
      <c r="AF24" s="7">
        <v>50</v>
      </c>
      <c r="AG24" s="19">
        <v>2.5</v>
      </c>
    </row>
    <row r="25" spans="1:34" s="11" customFormat="1" x14ac:dyDescent="0.25">
      <c r="C25" s="12"/>
      <c r="F25" s="13"/>
      <c r="G25" s="14"/>
      <c r="H25" s="15"/>
      <c r="I25" s="16"/>
      <c r="J25" s="13"/>
      <c r="K25" s="16"/>
      <c r="L25" s="15"/>
      <c r="M25" s="13"/>
      <c r="N25" s="16"/>
      <c r="O25" s="15"/>
      <c r="P25" s="13"/>
      <c r="Q25" s="16"/>
      <c r="R25" s="13"/>
    </row>
    <row r="26" spans="1:34" s="11" customFormat="1" ht="45" x14ac:dyDescent="0.25">
      <c r="A26" s="27" t="s">
        <v>14</v>
      </c>
      <c r="B26" s="27" t="s">
        <v>13</v>
      </c>
      <c r="C26" s="6" t="s">
        <v>8</v>
      </c>
      <c r="D26" s="28" t="s">
        <v>0</v>
      </c>
      <c r="E26" s="28" t="s">
        <v>1</v>
      </c>
      <c r="F26" s="21" t="s">
        <v>16</v>
      </c>
      <c r="G26" s="21" t="s">
        <v>17</v>
      </c>
      <c r="H26" s="21" t="s">
        <v>18</v>
      </c>
      <c r="I26" s="1" t="s">
        <v>9</v>
      </c>
      <c r="J26" s="1" t="s">
        <v>23</v>
      </c>
      <c r="K26" s="1" t="s">
        <v>22</v>
      </c>
      <c r="L26" s="1" t="s">
        <v>21</v>
      </c>
      <c r="M26" s="1" t="s">
        <v>20</v>
      </c>
      <c r="N26" s="3" t="s">
        <v>2</v>
      </c>
      <c r="O26" s="26" t="s">
        <v>3</v>
      </c>
      <c r="P26" s="4" t="s">
        <v>4</v>
      </c>
      <c r="Q26" s="2" t="s">
        <v>19</v>
      </c>
      <c r="R26" s="5" t="s">
        <v>5</v>
      </c>
      <c r="S26" s="7" t="s">
        <v>24</v>
      </c>
      <c r="T26" s="7" t="s">
        <v>25</v>
      </c>
      <c r="U26" s="7" t="s">
        <v>26</v>
      </c>
      <c r="V26" s="8" t="s">
        <v>27</v>
      </c>
      <c r="W26" s="8" t="s">
        <v>28</v>
      </c>
      <c r="X26" s="8" t="s">
        <v>29</v>
      </c>
      <c r="Y26" s="7" t="s">
        <v>30</v>
      </c>
      <c r="Z26" s="7" t="s">
        <v>31</v>
      </c>
      <c r="AA26" s="9" t="s">
        <v>32</v>
      </c>
      <c r="AB26" s="9" t="s">
        <v>33</v>
      </c>
      <c r="AC26" s="10" t="s">
        <v>34</v>
      </c>
      <c r="AD26" s="10" t="s">
        <v>35</v>
      </c>
      <c r="AE26" s="18" t="s">
        <v>37</v>
      </c>
      <c r="AF26" s="10" t="s">
        <v>36</v>
      </c>
      <c r="AG26" s="20" t="s">
        <v>38</v>
      </c>
      <c r="AH26" s="25" t="s">
        <v>51</v>
      </c>
    </row>
    <row r="27" spans="1:34" s="11" customFormat="1" x14ac:dyDescent="0.25">
      <c r="A27" s="21" t="s">
        <v>15</v>
      </c>
      <c r="B27" s="21" t="s">
        <v>59</v>
      </c>
      <c r="C27" s="29">
        <v>4</v>
      </c>
      <c r="D27" s="21">
        <v>4464</v>
      </c>
      <c r="E27" s="21">
        <v>218</v>
      </c>
      <c r="F27" s="22">
        <f t="shared" ref="F27:F32" si="15">(D27/E27)/287</f>
        <v>7.1348655819454654E-2</v>
      </c>
      <c r="G27" s="17">
        <v>1183.5</v>
      </c>
      <c r="H27" s="17">
        <v>679357</v>
      </c>
      <c r="I27" s="22"/>
      <c r="J27" s="22">
        <f t="shared" ref="J27:J32" si="16">I27/(G27*F27*0.3164)</f>
        <v>0</v>
      </c>
      <c r="K27" s="22"/>
      <c r="L27" s="23"/>
      <c r="M27" s="22">
        <f t="shared" ref="M27:M32" si="17">L27/H27</f>
        <v>0</v>
      </c>
      <c r="N27" s="22"/>
      <c r="O27" s="23"/>
      <c r="P27" s="22">
        <f t="shared" ref="P27:P32" si="18">O27/H27</f>
        <v>0</v>
      </c>
      <c r="Q27" s="22"/>
      <c r="R27" s="22" t="e">
        <f t="shared" ref="R27:R32" si="19">Q27/I27</f>
        <v>#DIV/0!</v>
      </c>
      <c r="S27" s="7">
        <v>4.0759999999999996</v>
      </c>
      <c r="T27" s="7">
        <v>8.6210000000000004</v>
      </c>
      <c r="U27" s="7">
        <v>13.7</v>
      </c>
      <c r="V27" s="8">
        <v>4.0759999999999996</v>
      </c>
      <c r="W27" s="8">
        <v>4.5449999999999999</v>
      </c>
      <c r="X27" s="8">
        <v>5.0789999999999997</v>
      </c>
      <c r="Y27" s="7">
        <v>7.3049999999999997</v>
      </c>
      <c r="Z27" s="7">
        <v>0</v>
      </c>
      <c r="AA27" s="9">
        <v>6.3949999999999996</v>
      </c>
      <c r="AB27" s="9">
        <v>7.3049999999999997</v>
      </c>
      <c r="AC27" s="7">
        <v>1.631</v>
      </c>
      <c r="AD27" s="7">
        <v>6.3289999999999997</v>
      </c>
      <c r="AE27" s="7">
        <v>316.43299999999999</v>
      </c>
      <c r="AF27" s="7">
        <v>50</v>
      </c>
      <c r="AG27" s="19">
        <v>0</v>
      </c>
    </row>
    <row r="28" spans="1:34" s="11" customFormat="1" x14ac:dyDescent="0.25">
      <c r="A28" s="21" t="s">
        <v>6</v>
      </c>
      <c r="B28" s="21" t="s">
        <v>74</v>
      </c>
      <c r="C28" s="29">
        <v>4</v>
      </c>
      <c r="D28" s="21">
        <v>4464</v>
      </c>
      <c r="E28" s="21">
        <v>218</v>
      </c>
      <c r="F28" s="22">
        <f t="shared" si="15"/>
        <v>7.1348655819454654E-2</v>
      </c>
      <c r="G28" s="17">
        <v>1183.5</v>
      </c>
      <c r="H28" s="17">
        <v>679357</v>
      </c>
      <c r="I28" s="22"/>
      <c r="J28" s="22">
        <f t="shared" si="16"/>
        <v>0</v>
      </c>
      <c r="K28" s="22"/>
      <c r="L28" s="23"/>
      <c r="M28" s="22">
        <f t="shared" si="17"/>
        <v>0</v>
      </c>
      <c r="N28" s="22"/>
      <c r="O28" s="23"/>
      <c r="P28" s="22">
        <f t="shared" si="18"/>
        <v>0</v>
      </c>
      <c r="Q28" s="22"/>
      <c r="R28" s="22" t="e">
        <f t="shared" si="19"/>
        <v>#DIV/0!</v>
      </c>
      <c r="S28" s="7">
        <v>2.0760000000000001</v>
      </c>
      <c r="T28" s="7">
        <v>8.6210000000000004</v>
      </c>
      <c r="U28" s="7">
        <v>13.7</v>
      </c>
      <c r="V28" s="8">
        <v>4.0759999999999996</v>
      </c>
      <c r="W28" s="8">
        <v>4.5449999999999999</v>
      </c>
      <c r="X28" s="8">
        <v>5.0789999999999997</v>
      </c>
      <c r="Y28" s="7">
        <v>7.3049999999999997</v>
      </c>
      <c r="Z28" s="7">
        <v>0</v>
      </c>
      <c r="AA28" s="9">
        <v>6.3949999999999996</v>
      </c>
      <c r="AB28" s="9">
        <v>7.3049999999999997</v>
      </c>
      <c r="AC28" s="7">
        <v>1.631</v>
      </c>
      <c r="AD28" s="7">
        <v>6.3289999999999997</v>
      </c>
      <c r="AE28" s="7">
        <v>316.43299999999999</v>
      </c>
      <c r="AF28" s="7">
        <v>50</v>
      </c>
      <c r="AG28" s="19">
        <v>0.5</v>
      </c>
    </row>
    <row r="29" spans="1:34" s="11" customFormat="1" x14ac:dyDescent="0.25">
      <c r="A29" s="21" t="s">
        <v>7</v>
      </c>
      <c r="B29" s="21" t="s">
        <v>60</v>
      </c>
      <c r="C29" s="29">
        <v>4</v>
      </c>
      <c r="D29" s="21">
        <v>4464</v>
      </c>
      <c r="E29" s="21">
        <v>218</v>
      </c>
      <c r="F29" s="22">
        <f t="shared" si="15"/>
        <v>7.1348655819454654E-2</v>
      </c>
      <c r="G29" s="17">
        <v>1183.5</v>
      </c>
      <c r="H29" s="17">
        <v>679357</v>
      </c>
      <c r="I29" s="22"/>
      <c r="J29" s="22">
        <f t="shared" si="16"/>
        <v>0</v>
      </c>
      <c r="K29" s="22"/>
      <c r="L29" s="23"/>
      <c r="M29" s="22">
        <f t="shared" si="17"/>
        <v>0</v>
      </c>
      <c r="N29" s="22"/>
      <c r="O29" s="23"/>
      <c r="P29" s="22">
        <f t="shared" si="18"/>
        <v>0</v>
      </c>
      <c r="Q29" s="22"/>
      <c r="R29" s="22" t="e">
        <f t="shared" si="19"/>
        <v>#DIV/0!</v>
      </c>
      <c r="S29" s="7">
        <v>3.0760000000000001</v>
      </c>
      <c r="T29" s="7">
        <v>7.6210000000000004</v>
      </c>
      <c r="U29" s="7">
        <v>13.7</v>
      </c>
      <c r="V29" s="8">
        <v>4.0759999999999996</v>
      </c>
      <c r="W29" s="8">
        <v>4.5449999999999999</v>
      </c>
      <c r="X29" s="8">
        <v>5.0789999999999997</v>
      </c>
      <c r="Y29" s="7">
        <v>7.3049999999999997</v>
      </c>
      <c r="Z29" s="7">
        <v>0</v>
      </c>
      <c r="AA29" s="9">
        <v>6.3949999999999996</v>
      </c>
      <c r="AB29" s="9">
        <v>7.3049999999999997</v>
      </c>
      <c r="AC29" s="7">
        <v>1.631</v>
      </c>
      <c r="AD29" s="7">
        <v>6.3289999999999997</v>
      </c>
      <c r="AE29" s="7">
        <v>316.43299999999999</v>
      </c>
      <c r="AF29" s="7">
        <v>50</v>
      </c>
      <c r="AG29" s="19">
        <v>1</v>
      </c>
    </row>
    <row r="30" spans="1:34" s="11" customFormat="1" x14ac:dyDescent="0.25">
      <c r="A30" s="21" t="s">
        <v>10</v>
      </c>
      <c r="B30" s="21" t="s">
        <v>75</v>
      </c>
      <c r="C30" s="29">
        <v>4</v>
      </c>
      <c r="D30" s="21">
        <v>4464</v>
      </c>
      <c r="E30" s="21">
        <v>218</v>
      </c>
      <c r="F30" s="22">
        <f t="shared" si="15"/>
        <v>7.1348655819454654E-2</v>
      </c>
      <c r="G30" s="17">
        <v>1183.5</v>
      </c>
      <c r="H30" s="17">
        <v>679357</v>
      </c>
      <c r="I30" s="22"/>
      <c r="J30" s="22">
        <f t="shared" si="16"/>
        <v>0</v>
      </c>
      <c r="K30" s="22"/>
      <c r="L30" s="23"/>
      <c r="M30" s="22">
        <f t="shared" si="17"/>
        <v>0</v>
      </c>
      <c r="N30" s="22"/>
      <c r="O30" s="23"/>
      <c r="P30" s="22">
        <f t="shared" si="18"/>
        <v>0</v>
      </c>
      <c r="Q30" s="22"/>
      <c r="R30" s="22" t="e">
        <f t="shared" si="19"/>
        <v>#DIV/0!</v>
      </c>
      <c r="S30" s="7">
        <v>3.0760000000000001</v>
      </c>
      <c r="T30" s="7">
        <v>8.6210000000000004</v>
      </c>
      <c r="U30" s="7">
        <v>13.7</v>
      </c>
      <c r="V30" s="8">
        <v>4.0759999999999996</v>
      </c>
      <c r="W30" s="8">
        <v>4.5449999999999999</v>
      </c>
      <c r="X30" s="8">
        <v>5.0789999999999997</v>
      </c>
      <c r="Y30" s="7">
        <v>7.3049999999999997</v>
      </c>
      <c r="Z30" s="7">
        <v>0</v>
      </c>
      <c r="AA30" s="9">
        <v>6.3949999999999996</v>
      </c>
      <c r="AB30" s="9">
        <v>7.3049999999999997</v>
      </c>
      <c r="AC30" s="7">
        <v>1.631</v>
      </c>
      <c r="AD30" s="7">
        <v>6.3289999999999997</v>
      </c>
      <c r="AE30" s="7">
        <v>316.43299999999999</v>
      </c>
      <c r="AF30" s="7">
        <v>50</v>
      </c>
      <c r="AG30" s="19">
        <v>1.5</v>
      </c>
    </row>
    <row r="31" spans="1:34" s="11" customFormat="1" x14ac:dyDescent="0.25">
      <c r="A31" s="21" t="s">
        <v>11</v>
      </c>
      <c r="B31" s="21" t="s">
        <v>61</v>
      </c>
      <c r="C31" s="29">
        <v>4</v>
      </c>
      <c r="D31" s="21">
        <v>4464</v>
      </c>
      <c r="E31" s="21">
        <v>218</v>
      </c>
      <c r="F31" s="22">
        <f t="shared" si="15"/>
        <v>7.1348655819454654E-2</v>
      </c>
      <c r="G31" s="17">
        <v>1183.5</v>
      </c>
      <c r="H31" s="17">
        <v>679357</v>
      </c>
      <c r="I31" s="22"/>
      <c r="J31" s="22">
        <f t="shared" si="16"/>
        <v>0</v>
      </c>
      <c r="K31" s="22"/>
      <c r="L31" s="23"/>
      <c r="M31" s="22">
        <f t="shared" si="17"/>
        <v>0</v>
      </c>
      <c r="N31" s="22"/>
      <c r="O31" s="23"/>
      <c r="P31" s="22">
        <f t="shared" si="18"/>
        <v>0</v>
      </c>
      <c r="Q31" s="22"/>
      <c r="R31" s="22" t="e">
        <f t="shared" si="19"/>
        <v>#DIV/0!</v>
      </c>
      <c r="S31" s="7">
        <v>4.0759999999999996</v>
      </c>
      <c r="T31" s="7">
        <v>6.6210000000000004</v>
      </c>
      <c r="U31" s="7">
        <v>13.7</v>
      </c>
      <c r="V31" s="8">
        <v>4.0759999999999996</v>
      </c>
      <c r="W31" s="8">
        <v>4.5449999999999999</v>
      </c>
      <c r="X31" s="8">
        <v>5.0789999999999997</v>
      </c>
      <c r="Y31" s="7">
        <v>7.3049999999999997</v>
      </c>
      <c r="Z31" s="7">
        <v>0</v>
      </c>
      <c r="AA31" s="9">
        <v>6.3949999999999996</v>
      </c>
      <c r="AB31" s="9">
        <v>7.3049999999999997</v>
      </c>
      <c r="AC31" s="7">
        <v>1.631</v>
      </c>
      <c r="AD31" s="7">
        <v>6.3289999999999997</v>
      </c>
      <c r="AE31" s="7">
        <v>316.43299999999999</v>
      </c>
      <c r="AF31" s="7">
        <v>50</v>
      </c>
      <c r="AG31" s="19">
        <v>2</v>
      </c>
    </row>
    <row r="32" spans="1:34" s="11" customFormat="1" x14ac:dyDescent="0.25">
      <c r="A32" s="21" t="s">
        <v>12</v>
      </c>
      <c r="B32" s="21" t="s">
        <v>76</v>
      </c>
      <c r="C32" s="29">
        <v>4</v>
      </c>
      <c r="D32" s="21">
        <v>4464</v>
      </c>
      <c r="E32" s="21">
        <v>218</v>
      </c>
      <c r="F32" s="22">
        <f t="shared" si="15"/>
        <v>7.1348655819454654E-2</v>
      </c>
      <c r="G32" s="17">
        <v>1183.5</v>
      </c>
      <c r="H32" s="17">
        <v>679357</v>
      </c>
      <c r="I32" s="22"/>
      <c r="J32" s="22">
        <f t="shared" si="16"/>
        <v>0</v>
      </c>
      <c r="K32" s="22"/>
      <c r="L32" s="23"/>
      <c r="M32" s="22">
        <f t="shared" si="17"/>
        <v>0</v>
      </c>
      <c r="N32" s="22"/>
      <c r="O32" s="23"/>
      <c r="P32" s="22">
        <f t="shared" si="18"/>
        <v>0</v>
      </c>
      <c r="Q32" s="22"/>
      <c r="R32" s="22" t="e">
        <f t="shared" si="19"/>
        <v>#DIV/0!</v>
      </c>
      <c r="S32" s="7">
        <v>4.0759999999999996</v>
      </c>
      <c r="T32" s="7">
        <v>7.6210000000000004</v>
      </c>
      <c r="U32" s="7">
        <v>13.7</v>
      </c>
      <c r="V32" s="8">
        <v>4.0759999999999996</v>
      </c>
      <c r="W32" s="8">
        <v>4.5449999999999999</v>
      </c>
      <c r="X32" s="8">
        <v>5.0789999999999997</v>
      </c>
      <c r="Y32" s="7">
        <v>7.3049999999999997</v>
      </c>
      <c r="Z32" s="7">
        <v>0</v>
      </c>
      <c r="AA32" s="9">
        <v>6.3949999999999996</v>
      </c>
      <c r="AB32" s="9">
        <v>7.3049999999999997</v>
      </c>
      <c r="AC32" s="7">
        <v>1.631</v>
      </c>
      <c r="AD32" s="7">
        <v>6.3289999999999997</v>
      </c>
      <c r="AE32" s="7">
        <v>316.43299999999999</v>
      </c>
      <c r="AF32" s="7">
        <v>50</v>
      </c>
      <c r="AG32" s="19">
        <v>2.5</v>
      </c>
    </row>
    <row r="33" spans="1:34" s="11" customFormat="1" x14ac:dyDescent="0.25">
      <c r="C33" s="12"/>
      <c r="F33" s="13"/>
      <c r="G33" s="14"/>
      <c r="H33" s="15"/>
      <c r="I33" s="16"/>
      <c r="J33" s="13"/>
      <c r="K33" s="16"/>
      <c r="L33" s="15"/>
      <c r="M33" s="13"/>
      <c r="N33" s="16"/>
      <c r="O33" s="15"/>
      <c r="P33" s="13"/>
      <c r="Q33" s="16"/>
      <c r="R33" s="13"/>
    </row>
    <row r="34" spans="1:34" s="11" customFormat="1" ht="45" x14ac:dyDescent="0.25">
      <c r="A34" s="27" t="s">
        <v>14</v>
      </c>
      <c r="B34" s="27" t="s">
        <v>13</v>
      </c>
      <c r="C34" s="6" t="s">
        <v>8</v>
      </c>
      <c r="D34" s="28" t="s">
        <v>0</v>
      </c>
      <c r="E34" s="28" t="s">
        <v>1</v>
      </c>
      <c r="F34" s="21" t="s">
        <v>16</v>
      </c>
      <c r="G34" s="21" t="s">
        <v>17</v>
      </c>
      <c r="H34" s="21" t="s">
        <v>18</v>
      </c>
      <c r="I34" s="1" t="s">
        <v>9</v>
      </c>
      <c r="J34" s="1" t="s">
        <v>23</v>
      </c>
      <c r="K34" s="1" t="s">
        <v>22</v>
      </c>
      <c r="L34" s="1" t="s">
        <v>21</v>
      </c>
      <c r="M34" s="1" t="s">
        <v>20</v>
      </c>
      <c r="N34" s="3" t="s">
        <v>2</v>
      </c>
      <c r="O34" s="26" t="s">
        <v>3</v>
      </c>
      <c r="P34" s="4" t="s">
        <v>4</v>
      </c>
      <c r="Q34" s="2" t="s">
        <v>19</v>
      </c>
      <c r="R34" s="5" t="s">
        <v>5</v>
      </c>
      <c r="S34" s="7" t="s">
        <v>24</v>
      </c>
      <c r="T34" s="7" t="s">
        <v>25</v>
      </c>
      <c r="U34" s="7" t="s">
        <v>26</v>
      </c>
      <c r="V34" s="8" t="s">
        <v>27</v>
      </c>
      <c r="W34" s="8" t="s">
        <v>28</v>
      </c>
      <c r="X34" s="8" t="s">
        <v>29</v>
      </c>
      <c r="Y34" s="7" t="s">
        <v>30</v>
      </c>
      <c r="Z34" s="7" t="s">
        <v>31</v>
      </c>
      <c r="AA34" s="9" t="s">
        <v>32</v>
      </c>
      <c r="AB34" s="9" t="s">
        <v>33</v>
      </c>
      <c r="AC34" s="10" t="s">
        <v>34</v>
      </c>
      <c r="AD34" s="10" t="s">
        <v>35</v>
      </c>
      <c r="AE34" s="18" t="s">
        <v>37</v>
      </c>
      <c r="AF34" s="10" t="s">
        <v>36</v>
      </c>
      <c r="AG34" s="20" t="s">
        <v>38</v>
      </c>
      <c r="AH34" s="25" t="s">
        <v>51</v>
      </c>
    </row>
    <row r="35" spans="1:34" s="11" customFormat="1" x14ac:dyDescent="0.25">
      <c r="A35" s="21" t="s">
        <v>15</v>
      </c>
      <c r="B35" s="21" t="s">
        <v>53</v>
      </c>
      <c r="C35" s="29">
        <v>3</v>
      </c>
      <c r="D35" s="17">
        <v>7942</v>
      </c>
      <c r="E35" s="17">
        <v>216.65</v>
      </c>
      <c r="F35" s="22">
        <f t="shared" ref="F35:F40" si="20">(D35/E35)/287</f>
        <v>0.12772893546086231</v>
      </c>
      <c r="G35" s="17">
        <v>884.87</v>
      </c>
      <c r="H35" s="17">
        <v>291969</v>
      </c>
      <c r="I35" s="22"/>
      <c r="J35" s="22">
        <f t="shared" ref="J35:J40" si="21">I35/(G35*F35*0.3164)</f>
        <v>0</v>
      </c>
      <c r="K35" s="22"/>
      <c r="L35" s="23"/>
      <c r="M35" s="22">
        <f t="shared" ref="M35:M40" si="22">L35/H35</f>
        <v>0</v>
      </c>
      <c r="N35" s="22"/>
      <c r="O35" s="23"/>
      <c r="P35" s="22">
        <f t="shared" ref="P35:P40" si="23">O35/H35</f>
        <v>0</v>
      </c>
      <c r="Q35" s="22"/>
      <c r="R35" s="22" t="e">
        <f t="shared" ref="R35:R40" si="24">Q35/I35</f>
        <v>#DIV/0!</v>
      </c>
      <c r="S35" s="7">
        <v>4.0759999999999996</v>
      </c>
      <c r="T35" s="7">
        <v>8.6210000000000004</v>
      </c>
      <c r="U35" s="7">
        <v>13.7</v>
      </c>
      <c r="V35" s="8">
        <v>4.0759999999999996</v>
      </c>
      <c r="W35" s="8">
        <v>4.5449999999999999</v>
      </c>
      <c r="X35" s="8">
        <v>5.0789999999999997</v>
      </c>
      <c r="Y35" s="7">
        <v>7.3049999999999997</v>
      </c>
      <c r="Z35" s="7">
        <v>0</v>
      </c>
      <c r="AA35" s="9">
        <v>6.3949999999999996</v>
      </c>
      <c r="AB35" s="9">
        <v>7.3049999999999997</v>
      </c>
      <c r="AC35" s="7">
        <v>1.631</v>
      </c>
      <c r="AD35" s="7">
        <v>6.3289999999999997</v>
      </c>
      <c r="AE35" s="7">
        <v>316.43299999999999</v>
      </c>
      <c r="AF35" s="7">
        <v>50</v>
      </c>
      <c r="AG35" s="19">
        <v>0</v>
      </c>
    </row>
    <row r="36" spans="1:34" s="11" customFormat="1" x14ac:dyDescent="0.25">
      <c r="A36" s="21" t="s">
        <v>6</v>
      </c>
      <c r="B36" s="21" t="s">
        <v>71</v>
      </c>
      <c r="C36" s="29">
        <v>3</v>
      </c>
      <c r="D36" s="17">
        <v>7942</v>
      </c>
      <c r="E36" s="17">
        <v>216.65</v>
      </c>
      <c r="F36" s="22">
        <f t="shared" si="20"/>
        <v>0.12772893546086231</v>
      </c>
      <c r="G36" s="17">
        <v>884.87</v>
      </c>
      <c r="H36" s="17">
        <v>291969</v>
      </c>
      <c r="I36" s="22"/>
      <c r="J36" s="22">
        <f t="shared" si="21"/>
        <v>0</v>
      </c>
      <c r="K36" s="22"/>
      <c r="L36" s="23"/>
      <c r="M36" s="22">
        <f t="shared" si="22"/>
        <v>0</v>
      </c>
      <c r="N36" s="22"/>
      <c r="O36" s="23"/>
      <c r="P36" s="22">
        <f t="shared" si="23"/>
        <v>0</v>
      </c>
      <c r="Q36" s="22"/>
      <c r="R36" s="22" t="e">
        <f t="shared" si="24"/>
        <v>#DIV/0!</v>
      </c>
      <c r="S36" s="7">
        <v>2.0760000000000001</v>
      </c>
      <c r="T36" s="7">
        <v>8.6210000000000004</v>
      </c>
      <c r="U36" s="7">
        <v>13.7</v>
      </c>
      <c r="V36" s="8">
        <v>4.0759999999999996</v>
      </c>
      <c r="W36" s="8">
        <v>4.5449999999999999</v>
      </c>
      <c r="X36" s="8">
        <v>5.0789999999999997</v>
      </c>
      <c r="Y36" s="7">
        <v>7.3049999999999997</v>
      </c>
      <c r="Z36" s="7">
        <v>0</v>
      </c>
      <c r="AA36" s="9">
        <v>6.3949999999999996</v>
      </c>
      <c r="AB36" s="9">
        <v>7.3049999999999997</v>
      </c>
      <c r="AC36" s="7">
        <v>1.631</v>
      </c>
      <c r="AD36" s="7">
        <v>6.3289999999999997</v>
      </c>
      <c r="AE36" s="7">
        <v>316.43299999999999</v>
      </c>
      <c r="AF36" s="7">
        <v>50</v>
      </c>
      <c r="AG36" s="19">
        <v>0.5</v>
      </c>
    </row>
    <row r="37" spans="1:34" s="11" customFormat="1" x14ac:dyDescent="0.25">
      <c r="A37" s="21" t="s">
        <v>7</v>
      </c>
      <c r="B37" s="21" t="s">
        <v>63</v>
      </c>
      <c r="C37" s="29">
        <v>3</v>
      </c>
      <c r="D37" s="17">
        <v>7942</v>
      </c>
      <c r="E37" s="17">
        <v>216.65</v>
      </c>
      <c r="F37" s="22">
        <f t="shared" si="20"/>
        <v>0.12772893546086231</v>
      </c>
      <c r="G37" s="17">
        <v>884.87</v>
      </c>
      <c r="H37" s="17">
        <v>291969</v>
      </c>
      <c r="I37" s="22"/>
      <c r="J37" s="22">
        <f t="shared" si="21"/>
        <v>0</v>
      </c>
      <c r="K37" s="22"/>
      <c r="L37" s="23"/>
      <c r="M37" s="22">
        <f t="shared" si="22"/>
        <v>0</v>
      </c>
      <c r="N37" s="22"/>
      <c r="O37" s="23"/>
      <c r="P37" s="22">
        <f t="shared" si="23"/>
        <v>0</v>
      </c>
      <c r="Q37" s="22"/>
      <c r="R37" s="22" t="e">
        <f t="shared" si="24"/>
        <v>#DIV/0!</v>
      </c>
      <c r="S37" s="7">
        <v>3.0760000000000001</v>
      </c>
      <c r="T37" s="7">
        <v>7.6210000000000004</v>
      </c>
      <c r="U37" s="7">
        <v>13.7</v>
      </c>
      <c r="V37" s="8">
        <v>4.0759999999999996</v>
      </c>
      <c r="W37" s="8">
        <v>4.5449999999999999</v>
      </c>
      <c r="X37" s="8">
        <v>5.0789999999999997</v>
      </c>
      <c r="Y37" s="7">
        <v>7.3049999999999997</v>
      </c>
      <c r="Z37" s="7">
        <v>0</v>
      </c>
      <c r="AA37" s="9">
        <v>6.3949999999999996</v>
      </c>
      <c r="AB37" s="9">
        <v>7.3049999999999997</v>
      </c>
      <c r="AC37" s="7">
        <v>1.631</v>
      </c>
      <c r="AD37" s="7">
        <v>6.3289999999999997</v>
      </c>
      <c r="AE37" s="7">
        <v>316.43299999999999</v>
      </c>
      <c r="AF37" s="7">
        <v>50</v>
      </c>
      <c r="AG37" s="19">
        <v>1</v>
      </c>
    </row>
    <row r="38" spans="1:34" s="11" customFormat="1" x14ac:dyDescent="0.25">
      <c r="A38" s="21" t="s">
        <v>10</v>
      </c>
      <c r="B38" s="21" t="s">
        <v>72</v>
      </c>
      <c r="C38" s="29">
        <v>3</v>
      </c>
      <c r="D38" s="17">
        <v>7942</v>
      </c>
      <c r="E38" s="17">
        <v>216.65</v>
      </c>
      <c r="F38" s="22">
        <f t="shared" si="20"/>
        <v>0.12772893546086231</v>
      </c>
      <c r="G38" s="17">
        <v>884.87</v>
      </c>
      <c r="H38" s="17">
        <v>291969</v>
      </c>
      <c r="I38" s="22"/>
      <c r="J38" s="22">
        <f t="shared" si="21"/>
        <v>0</v>
      </c>
      <c r="K38" s="22"/>
      <c r="L38" s="23"/>
      <c r="M38" s="22">
        <f t="shared" si="22"/>
        <v>0</v>
      </c>
      <c r="N38" s="22"/>
      <c r="O38" s="23"/>
      <c r="P38" s="22">
        <f t="shared" si="23"/>
        <v>0</v>
      </c>
      <c r="Q38" s="22"/>
      <c r="R38" s="22" t="e">
        <f t="shared" si="24"/>
        <v>#DIV/0!</v>
      </c>
      <c r="S38" s="7">
        <v>3.0760000000000001</v>
      </c>
      <c r="T38" s="7">
        <v>8.6210000000000004</v>
      </c>
      <c r="U38" s="7">
        <v>13.7</v>
      </c>
      <c r="V38" s="8">
        <v>4.0759999999999996</v>
      </c>
      <c r="W38" s="8">
        <v>4.5449999999999999</v>
      </c>
      <c r="X38" s="8">
        <v>5.0789999999999997</v>
      </c>
      <c r="Y38" s="7">
        <v>7.3049999999999997</v>
      </c>
      <c r="Z38" s="7">
        <v>0</v>
      </c>
      <c r="AA38" s="9">
        <v>6.3949999999999996</v>
      </c>
      <c r="AB38" s="9">
        <v>7.3049999999999997</v>
      </c>
      <c r="AC38" s="7">
        <v>1.631</v>
      </c>
      <c r="AD38" s="7">
        <v>6.3289999999999997</v>
      </c>
      <c r="AE38" s="7">
        <v>316.43299999999999</v>
      </c>
      <c r="AF38" s="7">
        <v>50</v>
      </c>
      <c r="AG38" s="19">
        <v>1.5</v>
      </c>
    </row>
    <row r="39" spans="1:34" s="11" customFormat="1" x14ac:dyDescent="0.25">
      <c r="A39" s="21" t="s">
        <v>11</v>
      </c>
      <c r="B39" s="21" t="s">
        <v>64</v>
      </c>
      <c r="C39" s="29">
        <v>3</v>
      </c>
      <c r="D39" s="17">
        <v>7942</v>
      </c>
      <c r="E39" s="17">
        <v>216.65</v>
      </c>
      <c r="F39" s="22">
        <f t="shared" si="20"/>
        <v>0.12772893546086231</v>
      </c>
      <c r="G39" s="17">
        <v>884.87</v>
      </c>
      <c r="H39" s="17">
        <v>291969</v>
      </c>
      <c r="I39" s="22"/>
      <c r="J39" s="22">
        <f t="shared" si="21"/>
        <v>0</v>
      </c>
      <c r="K39" s="22"/>
      <c r="L39" s="23"/>
      <c r="M39" s="22">
        <f t="shared" si="22"/>
        <v>0</v>
      </c>
      <c r="N39" s="22"/>
      <c r="O39" s="23"/>
      <c r="P39" s="22">
        <f t="shared" si="23"/>
        <v>0</v>
      </c>
      <c r="Q39" s="22"/>
      <c r="R39" s="22" t="e">
        <f t="shared" si="24"/>
        <v>#DIV/0!</v>
      </c>
      <c r="S39" s="7">
        <v>4.0759999999999996</v>
      </c>
      <c r="T39" s="7">
        <v>6.6210000000000004</v>
      </c>
      <c r="U39" s="7">
        <v>13.7</v>
      </c>
      <c r="V39" s="8">
        <v>4.0759999999999996</v>
      </c>
      <c r="W39" s="8">
        <v>4.5449999999999999</v>
      </c>
      <c r="X39" s="8">
        <v>5.0789999999999997</v>
      </c>
      <c r="Y39" s="7">
        <v>7.3049999999999997</v>
      </c>
      <c r="Z39" s="7">
        <v>0</v>
      </c>
      <c r="AA39" s="9">
        <v>6.3949999999999996</v>
      </c>
      <c r="AB39" s="9">
        <v>7.3049999999999997</v>
      </c>
      <c r="AC39" s="7">
        <v>1.631</v>
      </c>
      <c r="AD39" s="7">
        <v>6.3289999999999997</v>
      </c>
      <c r="AE39" s="7">
        <v>316.43299999999999</v>
      </c>
      <c r="AF39" s="7">
        <v>50</v>
      </c>
      <c r="AG39" s="19">
        <v>2</v>
      </c>
    </row>
    <row r="40" spans="1:34" s="11" customFormat="1" x14ac:dyDescent="0.25">
      <c r="A40" s="21" t="s">
        <v>12</v>
      </c>
      <c r="B40" s="21" t="s">
        <v>73</v>
      </c>
      <c r="C40" s="29">
        <v>3</v>
      </c>
      <c r="D40" s="17">
        <v>7942</v>
      </c>
      <c r="E40" s="17">
        <v>216.65</v>
      </c>
      <c r="F40" s="22">
        <f t="shared" si="20"/>
        <v>0.12772893546086231</v>
      </c>
      <c r="G40" s="17">
        <v>884.87</v>
      </c>
      <c r="H40" s="17">
        <v>291969</v>
      </c>
      <c r="I40" s="22"/>
      <c r="J40" s="22">
        <f t="shared" si="21"/>
        <v>0</v>
      </c>
      <c r="K40" s="22"/>
      <c r="L40" s="23"/>
      <c r="M40" s="22">
        <f t="shared" si="22"/>
        <v>0</v>
      </c>
      <c r="N40" s="22"/>
      <c r="O40" s="23"/>
      <c r="P40" s="22">
        <f t="shared" si="23"/>
        <v>0</v>
      </c>
      <c r="Q40" s="22"/>
      <c r="R40" s="22" t="e">
        <f t="shared" si="24"/>
        <v>#DIV/0!</v>
      </c>
      <c r="S40" s="7">
        <v>4.0759999999999996</v>
      </c>
      <c r="T40" s="7">
        <v>7.6210000000000004</v>
      </c>
      <c r="U40" s="7">
        <v>13.7</v>
      </c>
      <c r="V40" s="8">
        <v>4.0759999999999996</v>
      </c>
      <c r="W40" s="8">
        <v>4.5449999999999999</v>
      </c>
      <c r="X40" s="8">
        <v>5.0789999999999997</v>
      </c>
      <c r="Y40" s="7">
        <v>7.3049999999999997</v>
      </c>
      <c r="Z40" s="7">
        <v>0</v>
      </c>
      <c r="AA40" s="9">
        <v>6.3949999999999996</v>
      </c>
      <c r="AB40" s="9">
        <v>7.3049999999999997</v>
      </c>
      <c r="AC40" s="7">
        <v>1.631</v>
      </c>
      <c r="AD40" s="7">
        <v>6.3289999999999997</v>
      </c>
      <c r="AE40" s="7">
        <v>316.43299999999999</v>
      </c>
      <c r="AF40" s="7">
        <v>50</v>
      </c>
      <c r="AG40" s="19">
        <v>2.5</v>
      </c>
    </row>
    <row r="41" spans="1:34" s="11" customFormat="1" x14ac:dyDescent="0.25">
      <c r="C41" s="12"/>
      <c r="F41" s="13"/>
      <c r="G41" s="14"/>
      <c r="H41" s="15"/>
      <c r="I41" s="16"/>
      <c r="J41" s="13"/>
      <c r="K41" s="16"/>
      <c r="L41" s="15"/>
      <c r="M41" s="13"/>
      <c r="N41" s="16"/>
      <c r="O41" s="15"/>
      <c r="P41" s="13"/>
      <c r="Q41" s="16"/>
      <c r="R41" s="13"/>
    </row>
    <row r="42" spans="1:34" s="11" customFormat="1" ht="45" x14ac:dyDescent="0.25">
      <c r="A42" s="27" t="s">
        <v>14</v>
      </c>
      <c r="B42" s="27" t="s">
        <v>13</v>
      </c>
      <c r="C42" s="6" t="s">
        <v>8</v>
      </c>
      <c r="D42" s="28" t="s">
        <v>0</v>
      </c>
      <c r="E42" s="28" t="s">
        <v>1</v>
      </c>
      <c r="F42" s="21" t="s">
        <v>16</v>
      </c>
      <c r="G42" s="21" t="s">
        <v>17</v>
      </c>
      <c r="H42" s="21" t="s">
        <v>18</v>
      </c>
      <c r="I42" s="1" t="s">
        <v>9</v>
      </c>
      <c r="J42" s="1" t="s">
        <v>23</v>
      </c>
      <c r="K42" s="1" t="s">
        <v>22</v>
      </c>
      <c r="L42" s="1" t="s">
        <v>21</v>
      </c>
      <c r="M42" s="1" t="s">
        <v>20</v>
      </c>
      <c r="N42" s="3" t="s">
        <v>2</v>
      </c>
      <c r="O42" s="26" t="s">
        <v>3</v>
      </c>
      <c r="P42" s="4" t="s">
        <v>4</v>
      </c>
      <c r="Q42" s="2" t="s">
        <v>19</v>
      </c>
      <c r="R42" s="5" t="s">
        <v>5</v>
      </c>
      <c r="S42" s="7" t="s">
        <v>24</v>
      </c>
      <c r="T42" s="7" t="s">
        <v>25</v>
      </c>
      <c r="U42" s="7" t="s">
        <v>26</v>
      </c>
      <c r="V42" s="8" t="s">
        <v>27</v>
      </c>
      <c r="W42" s="8" t="s">
        <v>28</v>
      </c>
      <c r="X42" s="8" t="s">
        <v>29</v>
      </c>
      <c r="Y42" s="7" t="s">
        <v>30</v>
      </c>
      <c r="Z42" s="7" t="s">
        <v>31</v>
      </c>
      <c r="AA42" s="9" t="s">
        <v>32</v>
      </c>
      <c r="AB42" s="9" t="s">
        <v>33</v>
      </c>
      <c r="AC42" s="10" t="s">
        <v>34</v>
      </c>
      <c r="AD42" s="10" t="s">
        <v>35</v>
      </c>
      <c r="AE42" s="18" t="s">
        <v>37</v>
      </c>
      <c r="AF42" s="10" t="s">
        <v>36</v>
      </c>
      <c r="AG42" s="20" t="s">
        <v>38</v>
      </c>
      <c r="AH42" s="25" t="s">
        <v>51</v>
      </c>
    </row>
    <row r="43" spans="1:34" s="11" customFormat="1" x14ac:dyDescent="0.25">
      <c r="A43" s="21" t="s">
        <v>15</v>
      </c>
      <c r="B43" s="21" t="s">
        <v>65</v>
      </c>
      <c r="C43" s="29">
        <v>3</v>
      </c>
      <c r="D43" s="17">
        <v>7942</v>
      </c>
      <c r="E43" s="17">
        <v>216.65</v>
      </c>
      <c r="F43" s="22">
        <f t="shared" ref="F43:F48" si="25">(D43/E43)/287</f>
        <v>0.12772893546086231</v>
      </c>
      <c r="G43" s="17">
        <v>884.87</v>
      </c>
      <c r="H43" s="17">
        <v>291969</v>
      </c>
      <c r="I43" s="22"/>
      <c r="J43" s="22">
        <f t="shared" ref="J43:J48" si="26">I43/(G43*F43*0.3164)</f>
        <v>0</v>
      </c>
      <c r="K43" s="22"/>
      <c r="L43" s="23"/>
      <c r="M43" s="22">
        <f t="shared" ref="M43:M48" si="27">L43/H43</f>
        <v>0</v>
      </c>
      <c r="N43" s="22"/>
      <c r="O43" s="23"/>
      <c r="P43" s="22">
        <f t="shared" ref="P43:P48" si="28">O43/H43</f>
        <v>0</v>
      </c>
      <c r="Q43" s="22"/>
      <c r="R43" s="22" t="e">
        <f t="shared" ref="R43:R48" si="29">Q43/I43</f>
        <v>#DIV/0!</v>
      </c>
      <c r="S43" s="7">
        <v>4.0759999999999996</v>
      </c>
      <c r="T43" s="7">
        <v>8.6210000000000004</v>
      </c>
      <c r="U43" s="7">
        <v>13.7</v>
      </c>
      <c r="V43" s="8">
        <v>4.0759999999999996</v>
      </c>
      <c r="W43" s="8">
        <v>4.5449999999999999</v>
      </c>
      <c r="X43" s="8">
        <v>5.0789999999999997</v>
      </c>
      <c r="Y43" s="7">
        <v>7.3049999999999997</v>
      </c>
      <c r="Z43" s="7">
        <v>0</v>
      </c>
      <c r="AA43" s="9">
        <v>6.3949999999999996</v>
      </c>
      <c r="AB43" s="9">
        <v>7.3049999999999997</v>
      </c>
      <c r="AC43" s="7">
        <v>1.631</v>
      </c>
      <c r="AD43" s="7">
        <v>6.3289999999999997</v>
      </c>
      <c r="AE43" s="7">
        <v>316.43299999999999</v>
      </c>
      <c r="AF43" s="7">
        <v>50</v>
      </c>
      <c r="AG43" s="19">
        <v>0</v>
      </c>
    </row>
    <row r="44" spans="1:34" s="11" customFormat="1" x14ac:dyDescent="0.25">
      <c r="A44" s="21" t="s">
        <v>6</v>
      </c>
      <c r="B44" s="21" t="s">
        <v>68</v>
      </c>
      <c r="C44" s="29">
        <v>3</v>
      </c>
      <c r="D44" s="17">
        <v>7942</v>
      </c>
      <c r="E44" s="17">
        <v>216.65</v>
      </c>
      <c r="F44" s="22">
        <f t="shared" si="25"/>
        <v>0.12772893546086231</v>
      </c>
      <c r="G44" s="17">
        <v>884.87</v>
      </c>
      <c r="H44" s="17">
        <v>291969</v>
      </c>
      <c r="I44" s="22"/>
      <c r="J44" s="22">
        <f t="shared" si="26"/>
        <v>0</v>
      </c>
      <c r="K44" s="22"/>
      <c r="L44" s="23"/>
      <c r="M44" s="22">
        <f t="shared" si="27"/>
        <v>0</v>
      </c>
      <c r="N44" s="22"/>
      <c r="O44" s="23"/>
      <c r="P44" s="22">
        <f t="shared" si="28"/>
        <v>0</v>
      </c>
      <c r="Q44" s="22"/>
      <c r="R44" s="22" t="e">
        <f t="shared" si="29"/>
        <v>#DIV/0!</v>
      </c>
      <c r="S44" s="7">
        <v>2.0760000000000001</v>
      </c>
      <c r="T44" s="7">
        <v>8.6210000000000004</v>
      </c>
      <c r="U44" s="7">
        <v>13.7</v>
      </c>
      <c r="V44" s="8">
        <v>4.0759999999999996</v>
      </c>
      <c r="W44" s="8">
        <v>4.5449999999999999</v>
      </c>
      <c r="X44" s="8">
        <v>5.0789999999999997</v>
      </c>
      <c r="Y44" s="7">
        <v>7.3049999999999997</v>
      </c>
      <c r="Z44" s="7">
        <v>0</v>
      </c>
      <c r="AA44" s="9">
        <v>6.3949999999999996</v>
      </c>
      <c r="AB44" s="9">
        <v>7.3049999999999997</v>
      </c>
      <c r="AC44" s="7">
        <v>1.631</v>
      </c>
      <c r="AD44" s="7">
        <v>6.3289999999999997</v>
      </c>
      <c r="AE44" s="7">
        <v>316.43299999999999</v>
      </c>
      <c r="AF44" s="7">
        <v>50</v>
      </c>
      <c r="AG44" s="19">
        <v>0.5</v>
      </c>
    </row>
    <row r="45" spans="1:34" s="11" customFormat="1" x14ac:dyDescent="0.25">
      <c r="A45" s="21" t="s">
        <v>7</v>
      </c>
      <c r="B45" s="21" t="s">
        <v>66</v>
      </c>
      <c r="C45" s="29">
        <v>3</v>
      </c>
      <c r="D45" s="17">
        <v>7942</v>
      </c>
      <c r="E45" s="17">
        <v>216.65</v>
      </c>
      <c r="F45" s="22">
        <f t="shared" si="25"/>
        <v>0.12772893546086231</v>
      </c>
      <c r="G45" s="17">
        <v>884.87</v>
      </c>
      <c r="H45" s="17">
        <v>291969</v>
      </c>
      <c r="I45" s="22"/>
      <c r="J45" s="22">
        <f t="shared" si="26"/>
        <v>0</v>
      </c>
      <c r="K45" s="22"/>
      <c r="L45" s="23"/>
      <c r="M45" s="22">
        <f t="shared" si="27"/>
        <v>0</v>
      </c>
      <c r="N45" s="22"/>
      <c r="O45" s="23"/>
      <c r="P45" s="22">
        <f t="shared" si="28"/>
        <v>0</v>
      </c>
      <c r="Q45" s="22"/>
      <c r="R45" s="22" t="e">
        <f t="shared" si="29"/>
        <v>#DIV/0!</v>
      </c>
      <c r="S45" s="7">
        <v>3.0760000000000001</v>
      </c>
      <c r="T45" s="7">
        <v>7.6210000000000004</v>
      </c>
      <c r="U45" s="7">
        <v>13.7</v>
      </c>
      <c r="V45" s="8">
        <v>4.0759999999999996</v>
      </c>
      <c r="W45" s="8">
        <v>4.5449999999999999</v>
      </c>
      <c r="X45" s="8">
        <v>5.0789999999999997</v>
      </c>
      <c r="Y45" s="7">
        <v>7.3049999999999997</v>
      </c>
      <c r="Z45" s="7">
        <v>0</v>
      </c>
      <c r="AA45" s="9">
        <v>6.3949999999999996</v>
      </c>
      <c r="AB45" s="9">
        <v>7.3049999999999997</v>
      </c>
      <c r="AC45" s="7">
        <v>1.631</v>
      </c>
      <c r="AD45" s="7">
        <v>6.3289999999999997</v>
      </c>
      <c r="AE45" s="7">
        <v>316.43299999999999</v>
      </c>
      <c r="AF45" s="7">
        <v>50</v>
      </c>
      <c r="AG45" s="19">
        <v>1</v>
      </c>
    </row>
    <row r="46" spans="1:34" s="11" customFormat="1" x14ac:dyDescent="0.25">
      <c r="A46" s="21" t="s">
        <v>10</v>
      </c>
      <c r="B46" s="21" t="s">
        <v>69</v>
      </c>
      <c r="C46" s="29">
        <v>3</v>
      </c>
      <c r="D46" s="17">
        <v>7942</v>
      </c>
      <c r="E46" s="17">
        <v>216.65</v>
      </c>
      <c r="F46" s="22">
        <f t="shared" si="25"/>
        <v>0.12772893546086231</v>
      </c>
      <c r="G46" s="17">
        <v>884.87</v>
      </c>
      <c r="H46" s="17">
        <v>291969</v>
      </c>
      <c r="I46" s="22"/>
      <c r="J46" s="22">
        <f t="shared" si="26"/>
        <v>0</v>
      </c>
      <c r="K46" s="22"/>
      <c r="L46" s="23"/>
      <c r="M46" s="22">
        <f t="shared" si="27"/>
        <v>0</v>
      </c>
      <c r="N46" s="22"/>
      <c r="O46" s="23"/>
      <c r="P46" s="22">
        <f t="shared" si="28"/>
        <v>0</v>
      </c>
      <c r="Q46" s="22"/>
      <c r="R46" s="22" t="e">
        <f t="shared" si="29"/>
        <v>#DIV/0!</v>
      </c>
      <c r="S46" s="7">
        <v>3.0760000000000001</v>
      </c>
      <c r="T46" s="7">
        <v>8.6210000000000004</v>
      </c>
      <c r="U46" s="7">
        <v>13.7</v>
      </c>
      <c r="V46" s="8">
        <v>4.0759999999999996</v>
      </c>
      <c r="W46" s="8">
        <v>4.5449999999999999</v>
      </c>
      <c r="X46" s="8">
        <v>5.0789999999999997</v>
      </c>
      <c r="Y46" s="7">
        <v>7.3049999999999997</v>
      </c>
      <c r="Z46" s="7">
        <v>0</v>
      </c>
      <c r="AA46" s="9">
        <v>6.3949999999999996</v>
      </c>
      <c r="AB46" s="9">
        <v>7.3049999999999997</v>
      </c>
      <c r="AC46" s="7">
        <v>1.631</v>
      </c>
      <c r="AD46" s="7">
        <v>6.3289999999999997</v>
      </c>
      <c r="AE46" s="7">
        <v>316.43299999999999</v>
      </c>
      <c r="AF46" s="7">
        <v>50</v>
      </c>
      <c r="AG46" s="19">
        <v>1.5</v>
      </c>
    </row>
    <row r="47" spans="1:34" s="11" customFormat="1" x14ac:dyDescent="0.25">
      <c r="A47" s="21" t="s">
        <v>11</v>
      </c>
      <c r="B47" s="21" t="s">
        <v>67</v>
      </c>
      <c r="C47" s="29">
        <v>3</v>
      </c>
      <c r="D47" s="17">
        <v>7942</v>
      </c>
      <c r="E47" s="17">
        <v>216.65</v>
      </c>
      <c r="F47" s="22">
        <f t="shared" si="25"/>
        <v>0.12772893546086231</v>
      </c>
      <c r="G47" s="17">
        <v>884.87</v>
      </c>
      <c r="H47" s="17">
        <v>291969</v>
      </c>
      <c r="I47" s="22"/>
      <c r="J47" s="22">
        <f t="shared" si="26"/>
        <v>0</v>
      </c>
      <c r="K47" s="22"/>
      <c r="L47" s="23"/>
      <c r="M47" s="22">
        <f t="shared" si="27"/>
        <v>0</v>
      </c>
      <c r="N47" s="22"/>
      <c r="O47" s="23"/>
      <c r="P47" s="22">
        <f t="shared" si="28"/>
        <v>0</v>
      </c>
      <c r="Q47" s="22"/>
      <c r="R47" s="22" t="e">
        <f t="shared" si="29"/>
        <v>#DIV/0!</v>
      </c>
      <c r="S47" s="7">
        <v>4.0759999999999996</v>
      </c>
      <c r="T47" s="7">
        <v>6.6210000000000004</v>
      </c>
      <c r="U47" s="7">
        <v>13.7</v>
      </c>
      <c r="V47" s="8">
        <v>4.0759999999999996</v>
      </c>
      <c r="W47" s="8">
        <v>4.5449999999999999</v>
      </c>
      <c r="X47" s="8">
        <v>5.0789999999999997</v>
      </c>
      <c r="Y47" s="7">
        <v>7.3049999999999997</v>
      </c>
      <c r="Z47" s="7">
        <v>0</v>
      </c>
      <c r="AA47" s="9">
        <v>6.3949999999999996</v>
      </c>
      <c r="AB47" s="9">
        <v>7.3049999999999997</v>
      </c>
      <c r="AC47" s="7">
        <v>1.631</v>
      </c>
      <c r="AD47" s="7">
        <v>6.3289999999999997</v>
      </c>
      <c r="AE47" s="7">
        <v>316.43299999999999</v>
      </c>
      <c r="AF47" s="7">
        <v>50</v>
      </c>
      <c r="AG47" s="19">
        <v>2</v>
      </c>
    </row>
    <row r="48" spans="1:34" s="11" customFormat="1" x14ac:dyDescent="0.25">
      <c r="A48" s="21" t="s">
        <v>12</v>
      </c>
      <c r="B48" s="21" t="s">
        <v>70</v>
      </c>
      <c r="C48" s="29">
        <v>3</v>
      </c>
      <c r="D48" s="17">
        <v>7942</v>
      </c>
      <c r="E48" s="17">
        <v>216.65</v>
      </c>
      <c r="F48" s="22">
        <f t="shared" si="25"/>
        <v>0.12772893546086231</v>
      </c>
      <c r="G48" s="17">
        <v>884.87</v>
      </c>
      <c r="H48" s="17">
        <v>291969</v>
      </c>
      <c r="I48" s="22"/>
      <c r="J48" s="22">
        <f t="shared" si="26"/>
        <v>0</v>
      </c>
      <c r="K48" s="22"/>
      <c r="L48" s="23"/>
      <c r="M48" s="22">
        <f t="shared" si="27"/>
        <v>0</v>
      </c>
      <c r="N48" s="22"/>
      <c r="O48" s="23"/>
      <c r="P48" s="22">
        <f t="shared" si="28"/>
        <v>0</v>
      </c>
      <c r="Q48" s="22"/>
      <c r="R48" s="22" t="e">
        <f t="shared" si="29"/>
        <v>#DIV/0!</v>
      </c>
      <c r="S48" s="7">
        <v>4.0759999999999996</v>
      </c>
      <c r="T48" s="7">
        <v>7.6210000000000004</v>
      </c>
      <c r="U48" s="7">
        <v>13.7</v>
      </c>
      <c r="V48" s="8">
        <v>4.0759999999999996</v>
      </c>
      <c r="W48" s="8">
        <v>4.5449999999999999</v>
      </c>
      <c r="X48" s="8">
        <v>5.0789999999999997</v>
      </c>
      <c r="Y48" s="7">
        <v>7.3049999999999997</v>
      </c>
      <c r="Z48" s="7">
        <v>0</v>
      </c>
      <c r="AA48" s="9">
        <v>6.3949999999999996</v>
      </c>
      <c r="AB48" s="9">
        <v>7.3049999999999997</v>
      </c>
      <c r="AC48" s="7">
        <v>1.631</v>
      </c>
      <c r="AD48" s="7">
        <v>6.3289999999999997</v>
      </c>
      <c r="AE48" s="7">
        <v>316.43299999999999</v>
      </c>
      <c r="AF48" s="7">
        <v>50</v>
      </c>
      <c r="AG48" s="19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有钝度、有粘、二维结果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2022-09-24T02:33:51Z</dcterms:modified>
</cp:coreProperties>
</file>