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Sheet1!$A$2:$AO$264</definedName>
  </definedNames>
  <calcPr calcId="171027"/>
</workbook>
</file>

<file path=xl/calcChain.xml><?xml version="1.0" encoding="utf-8"?>
<calcChain xmlns="http://schemas.openxmlformats.org/spreadsheetml/2006/main">
  <c r="AK264" i="1" l="1"/>
  <c r="AL264" i="1" s="1"/>
  <c r="AC264" i="1"/>
  <c r="AB264" i="1"/>
  <c r="AK263" i="1"/>
  <c r="AL263" i="1" s="1"/>
  <c r="AC263" i="1"/>
  <c r="AB263" i="1"/>
  <c r="AK262" i="1"/>
  <c r="AL262" i="1" s="1"/>
  <c r="AC262" i="1"/>
  <c r="AB262" i="1"/>
  <c r="AK261" i="1"/>
  <c r="AL261" i="1" s="1"/>
  <c r="AC261" i="1"/>
  <c r="AB261" i="1"/>
  <c r="AK260" i="1"/>
  <c r="AL260" i="1" s="1"/>
  <c r="AC260" i="1"/>
  <c r="AB260" i="1"/>
  <c r="AK259" i="1"/>
  <c r="AL259" i="1" s="1"/>
  <c r="AC259" i="1"/>
  <c r="AB259" i="1"/>
  <c r="AK258" i="1"/>
  <c r="AL258" i="1" s="1"/>
  <c r="AC258" i="1"/>
  <c r="AB258" i="1"/>
  <c r="AL257" i="1"/>
  <c r="AC257" i="1"/>
  <c r="AB257" i="1"/>
  <c r="AL256" i="1"/>
  <c r="AC256" i="1"/>
  <c r="AB256" i="1"/>
  <c r="AL255" i="1"/>
  <c r="AC255" i="1"/>
  <c r="AB255" i="1"/>
  <c r="AK254" i="1"/>
  <c r="AL254" i="1" s="1"/>
  <c r="AC254" i="1"/>
  <c r="AB254" i="1"/>
  <c r="AL253" i="1"/>
  <c r="AC253" i="1"/>
  <c r="AB253" i="1"/>
  <c r="AK252" i="1"/>
  <c r="AL252" i="1" s="1"/>
  <c r="AC252" i="1"/>
  <c r="AB252" i="1"/>
  <c r="AK251" i="1"/>
  <c r="AL251" i="1" s="1"/>
  <c r="AC251" i="1"/>
  <c r="AB251" i="1"/>
  <c r="AK250" i="1"/>
  <c r="AL250" i="1" s="1"/>
  <c r="AC250" i="1"/>
  <c r="AB250" i="1"/>
  <c r="AL249" i="1"/>
  <c r="AC249" i="1"/>
  <c r="AB249" i="1"/>
  <c r="AL248" i="1"/>
  <c r="AC248" i="1"/>
  <c r="AB248" i="1"/>
  <c r="AL247" i="1"/>
  <c r="AC247" i="1"/>
  <c r="AB247" i="1"/>
  <c r="AL246" i="1"/>
  <c r="AC246" i="1"/>
  <c r="AB246" i="1"/>
  <c r="AL245" i="1"/>
  <c r="AC245" i="1"/>
  <c r="AB245" i="1"/>
  <c r="AL244" i="1"/>
  <c r="AC244" i="1"/>
  <c r="AB244" i="1"/>
  <c r="AL243" i="1"/>
  <c r="AC243" i="1"/>
  <c r="AB243" i="1"/>
  <c r="AL242" i="1"/>
  <c r="AC242" i="1"/>
  <c r="AB242" i="1"/>
  <c r="AL241" i="1"/>
  <c r="AC241" i="1"/>
  <c r="AB241" i="1"/>
  <c r="AK240" i="1"/>
  <c r="AL240" i="1" s="1"/>
  <c r="AC240" i="1"/>
  <c r="AB240" i="1"/>
  <c r="AL239" i="1"/>
  <c r="AC239" i="1"/>
  <c r="AB239" i="1"/>
  <c r="AK238" i="1"/>
  <c r="AL238" i="1" s="1"/>
  <c r="AC238" i="1"/>
  <c r="AB238" i="1"/>
  <c r="AK237" i="1"/>
  <c r="AL237" i="1" s="1"/>
  <c r="AC237" i="1"/>
  <c r="AB237" i="1"/>
  <c r="AK236" i="1"/>
  <c r="AL236" i="1" s="1"/>
  <c r="AC236" i="1"/>
  <c r="AB236" i="1"/>
  <c r="AK235" i="1"/>
  <c r="AL235" i="1" s="1"/>
  <c r="AC235" i="1"/>
  <c r="AB235" i="1"/>
  <c r="AK234" i="1"/>
  <c r="AL234" i="1" s="1"/>
  <c r="AC234" i="1"/>
  <c r="AB234" i="1"/>
  <c r="AK233" i="1"/>
  <c r="AL233" i="1" s="1"/>
  <c r="AC233" i="1"/>
  <c r="AB233" i="1"/>
  <c r="AK232" i="1"/>
  <c r="AL232" i="1" s="1"/>
  <c r="AC232" i="1"/>
  <c r="AB232" i="1"/>
  <c r="AK231" i="1"/>
  <c r="AL231" i="1" s="1"/>
  <c r="AC231" i="1"/>
  <c r="AB231" i="1"/>
  <c r="AK230" i="1"/>
  <c r="AL230" i="1" s="1"/>
  <c r="AC230" i="1"/>
  <c r="AB230" i="1"/>
  <c r="AK229" i="1"/>
  <c r="AL229" i="1" s="1"/>
  <c r="AC229" i="1"/>
  <c r="AB229" i="1"/>
  <c r="AK228" i="1"/>
  <c r="AL228" i="1" s="1"/>
  <c r="AC228" i="1"/>
  <c r="AB228" i="1"/>
  <c r="AK227" i="1"/>
  <c r="AL227" i="1" s="1"/>
  <c r="AC227" i="1"/>
  <c r="AB227" i="1"/>
  <c r="AL226" i="1"/>
  <c r="AC226" i="1"/>
  <c r="AB226" i="1"/>
  <c r="AK225" i="1"/>
  <c r="AL225" i="1" s="1"/>
  <c r="AC225" i="1"/>
  <c r="AB225" i="1"/>
  <c r="AK224" i="1"/>
  <c r="AL224" i="1" s="1"/>
  <c r="AC224" i="1"/>
  <c r="AB224" i="1"/>
  <c r="AK223" i="1"/>
  <c r="AL223" i="1" s="1"/>
  <c r="AC223" i="1"/>
  <c r="AB223" i="1"/>
  <c r="AK222" i="1"/>
  <c r="AL222" i="1" s="1"/>
  <c r="AC222" i="1"/>
  <c r="AB222" i="1"/>
  <c r="AK221" i="1"/>
  <c r="AL221" i="1" s="1"/>
  <c r="AC221" i="1"/>
  <c r="AB221" i="1"/>
  <c r="AK220" i="1"/>
  <c r="AL220" i="1" s="1"/>
  <c r="AC220" i="1"/>
  <c r="AB220" i="1"/>
  <c r="AK219" i="1"/>
  <c r="AL219" i="1" s="1"/>
  <c r="AC219" i="1"/>
  <c r="AB219" i="1"/>
  <c r="AK218" i="1"/>
  <c r="AL218" i="1" s="1"/>
  <c r="AC218" i="1"/>
  <c r="AB218" i="1"/>
  <c r="AK217" i="1"/>
  <c r="AL217" i="1" s="1"/>
  <c r="AC217" i="1"/>
  <c r="AB217" i="1"/>
  <c r="AK216" i="1"/>
  <c r="AL216" i="1" s="1"/>
  <c r="AC216" i="1"/>
  <c r="AB216" i="1"/>
  <c r="AK215" i="1"/>
  <c r="AL215" i="1" s="1"/>
  <c r="AC215" i="1"/>
  <c r="AB215" i="1"/>
  <c r="AK214" i="1"/>
  <c r="AL214" i="1" s="1"/>
  <c r="AC214" i="1"/>
  <c r="AB214" i="1"/>
  <c r="AK213" i="1"/>
  <c r="AL213" i="1" s="1"/>
  <c r="AC213" i="1"/>
  <c r="AB213" i="1"/>
  <c r="AK212" i="1"/>
  <c r="AL212" i="1" s="1"/>
  <c r="AC212" i="1"/>
  <c r="AB212" i="1"/>
  <c r="AK211" i="1"/>
  <c r="AL211" i="1" s="1"/>
  <c r="AC211" i="1"/>
  <c r="AB211" i="1"/>
  <c r="AK210" i="1"/>
  <c r="AL210" i="1" s="1"/>
  <c r="AC210" i="1"/>
  <c r="AB210" i="1"/>
  <c r="AK209" i="1"/>
  <c r="AL209" i="1" s="1"/>
  <c r="AC209" i="1"/>
  <c r="AB209" i="1"/>
  <c r="AK208" i="1"/>
  <c r="AL208" i="1" s="1"/>
  <c r="AC208" i="1"/>
  <c r="AB208" i="1"/>
  <c r="AK207" i="1"/>
  <c r="AL207" i="1" s="1"/>
  <c r="AC207" i="1"/>
  <c r="AB207" i="1"/>
  <c r="AK206" i="1"/>
  <c r="AL206" i="1" s="1"/>
  <c r="AC206" i="1"/>
  <c r="AB206" i="1"/>
  <c r="AK205" i="1"/>
  <c r="AL205" i="1" s="1"/>
  <c r="AC205" i="1"/>
  <c r="AB205" i="1"/>
  <c r="AK204" i="1"/>
  <c r="AL204" i="1" s="1"/>
  <c r="AC204" i="1"/>
  <c r="AB204" i="1"/>
  <c r="AK203" i="1"/>
  <c r="AL203" i="1" s="1"/>
  <c r="AC203" i="1"/>
  <c r="AB203" i="1"/>
  <c r="AK202" i="1"/>
  <c r="AL202" i="1" s="1"/>
  <c r="AC202" i="1"/>
  <c r="AB202" i="1"/>
  <c r="AK201" i="1"/>
  <c r="AL201" i="1" s="1"/>
  <c r="AC201" i="1"/>
  <c r="AB201" i="1"/>
  <c r="AK200" i="1"/>
  <c r="AL200" i="1" s="1"/>
  <c r="AC200" i="1"/>
  <c r="AB200" i="1"/>
  <c r="AK199" i="1"/>
  <c r="AL199" i="1" s="1"/>
  <c r="AC199" i="1"/>
  <c r="AB199" i="1"/>
  <c r="AK198" i="1"/>
  <c r="AL198" i="1" s="1"/>
  <c r="AC198" i="1"/>
  <c r="AB198" i="1"/>
  <c r="AK197" i="1"/>
  <c r="AL197" i="1" s="1"/>
  <c r="AC197" i="1"/>
  <c r="AB197" i="1"/>
  <c r="AK196" i="1"/>
  <c r="AL196" i="1" s="1"/>
  <c r="AC196" i="1"/>
  <c r="AB196" i="1"/>
  <c r="AK195" i="1"/>
  <c r="AL195" i="1" s="1"/>
  <c r="AC195" i="1"/>
  <c r="AB195" i="1"/>
  <c r="AK194" i="1"/>
  <c r="AL194" i="1" s="1"/>
  <c r="AC194" i="1"/>
  <c r="AB194" i="1"/>
  <c r="AK193" i="1"/>
  <c r="AL193" i="1" s="1"/>
  <c r="AC193" i="1"/>
  <c r="AB193" i="1"/>
  <c r="AK192" i="1"/>
  <c r="AL192" i="1" s="1"/>
  <c r="AC192" i="1"/>
  <c r="AB192" i="1"/>
  <c r="AK191" i="1"/>
  <c r="AL191" i="1" s="1"/>
  <c r="AC191" i="1"/>
  <c r="AB191" i="1"/>
  <c r="AK190" i="1"/>
  <c r="AL190" i="1" s="1"/>
  <c r="AC190" i="1"/>
  <c r="AB190" i="1"/>
  <c r="AK189" i="1"/>
  <c r="AL189" i="1" s="1"/>
  <c r="AC189" i="1"/>
  <c r="AB189" i="1"/>
  <c r="AK188" i="1"/>
  <c r="AL188" i="1" s="1"/>
  <c r="AC188" i="1"/>
  <c r="AB188" i="1"/>
  <c r="AK187" i="1"/>
  <c r="AL187" i="1" s="1"/>
  <c r="AC187" i="1"/>
  <c r="AB187" i="1"/>
  <c r="AK186" i="1"/>
  <c r="AL186" i="1" s="1"/>
  <c r="AC186" i="1"/>
  <c r="AB186" i="1"/>
  <c r="AL185" i="1"/>
  <c r="AC185" i="1"/>
  <c r="AB185" i="1"/>
  <c r="AK184" i="1"/>
  <c r="AL184" i="1" s="1"/>
  <c r="AC184" i="1"/>
  <c r="AB184" i="1"/>
  <c r="AK183" i="1"/>
  <c r="AL183" i="1" s="1"/>
  <c r="AC183" i="1"/>
  <c r="AB183" i="1"/>
  <c r="AK182" i="1"/>
  <c r="AL182" i="1" s="1"/>
  <c r="AC182" i="1"/>
  <c r="AB182" i="1"/>
  <c r="AK181" i="1"/>
  <c r="AL181" i="1" s="1"/>
  <c r="AC181" i="1"/>
  <c r="AB181" i="1"/>
  <c r="AK180" i="1"/>
  <c r="AL180" i="1" s="1"/>
  <c r="AC180" i="1"/>
  <c r="AB180" i="1"/>
  <c r="AK179" i="1"/>
  <c r="AL179" i="1" s="1"/>
  <c r="AC179" i="1"/>
  <c r="AB179" i="1"/>
  <c r="AK178" i="1"/>
  <c r="AL178" i="1" s="1"/>
  <c r="AC178" i="1"/>
  <c r="AB178" i="1"/>
  <c r="AK177" i="1"/>
  <c r="AL177" i="1" s="1"/>
  <c r="AC177" i="1"/>
  <c r="AB177" i="1"/>
  <c r="AK176" i="1"/>
  <c r="AL176" i="1" s="1"/>
  <c r="AC176" i="1"/>
  <c r="AB176" i="1"/>
  <c r="AK175" i="1"/>
  <c r="AL175" i="1" s="1"/>
  <c r="AC175" i="1"/>
  <c r="AB175" i="1"/>
  <c r="AK174" i="1"/>
  <c r="AL174" i="1" s="1"/>
  <c r="AC174" i="1"/>
  <c r="AB174" i="1"/>
  <c r="AK173" i="1"/>
  <c r="AL173" i="1" s="1"/>
  <c r="AC173" i="1"/>
  <c r="AB173" i="1"/>
  <c r="AK172" i="1"/>
  <c r="AL172" i="1" s="1"/>
  <c r="AC172" i="1"/>
  <c r="AB172" i="1"/>
  <c r="AK171" i="1"/>
  <c r="AL171" i="1" s="1"/>
  <c r="AC171" i="1"/>
  <c r="AB171" i="1"/>
  <c r="AK170" i="1"/>
  <c r="AL170" i="1" s="1"/>
  <c r="AC170" i="1"/>
  <c r="AB170" i="1"/>
  <c r="AK169" i="1"/>
  <c r="AL169" i="1" s="1"/>
  <c r="AC169" i="1"/>
  <c r="AB169" i="1"/>
  <c r="AL168" i="1"/>
  <c r="AC168" i="1"/>
  <c r="AB168" i="1"/>
  <c r="AK167" i="1"/>
  <c r="AL167" i="1" s="1"/>
  <c r="AC167" i="1"/>
  <c r="AB167" i="1"/>
  <c r="AK166" i="1"/>
  <c r="AL166" i="1" s="1"/>
  <c r="AC166" i="1"/>
  <c r="AB166" i="1"/>
  <c r="AL165" i="1"/>
  <c r="AC165" i="1"/>
  <c r="AB165" i="1"/>
  <c r="AK164" i="1"/>
  <c r="AL164" i="1" s="1"/>
  <c r="AC164" i="1"/>
  <c r="AB164" i="1"/>
  <c r="AK163" i="1"/>
  <c r="AL163" i="1" s="1"/>
  <c r="AC163" i="1"/>
  <c r="AB163" i="1"/>
  <c r="AK162" i="1"/>
  <c r="AL162" i="1" s="1"/>
  <c r="AC162" i="1"/>
  <c r="AB162" i="1"/>
  <c r="AK161" i="1"/>
  <c r="AL161" i="1" s="1"/>
  <c r="AC161" i="1"/>
  <c r="AB161" i="1"/>
  <c r="AK160" i="1"/>
  <c r="AL160" i="1" s="1"/>
  <c r="AC160" i="1"/>
  <c r="AB160" i="1"/>
  <c r="AK159" i="1"/>
  <c r="AL159" i="1" s="1"/>
  <c r="AC159" i="1"/>
  <c r="AB159" i="1"/>
  <c r="AK158" i="1"/>
  <c r="AL158" i="1" s="1"/>
  <c r="AC158" i="1"/>
  <c r="AB158" i="1"/>
  <c r="AK157" i="1"/>
  <c r="AL157" i="1" s="1"/>
  <c r="AC157" i="1"/>
  <c r="AB157" i="1"/>
  <c r="AK156" i="1"/>
  <c r="AL156" i="1" s="1"/>
  <c r="AC156" i="1"/>
  <c r="AB156" i="1"/>
  <c r="AK155" i="1"/>
  <c r="AL155" i="1" s="1"/>
  <c r="AC155" i="1"/>
  <c r="AB155" i="1"/>
  <c r="AK154" i="1"/>
  <c r="AL154" i="1" s="1"/>
  <c r="AC154" i="1"/>
  <c r="AB154" i="1"/>
  <c r="AK153" i="1"/>
  <c r="AL153" i="1" s="1"/>
  <c r="AC153" i="1"/>
  <c r="AB153" i="1"/>
  <c r="AK152" i="1"/>
  <c r="AL152" i="1" s="1"/>
  <c r="AC152" i="1"/>
  <c r="AB152" i="1"/>
  <c r="AK151" i="1"/>
  <c r="AL151" i="1" s="1"/>
  <c r="AC151" i="1"/>
  <c r="AB151" i="1"/>
  <c r="AK150" i="1"/>
  <c r="AL150" i="1" s="1"/>
  <c r="AC150" i="1"/>
  <c r="AB150" i="1"/>
  <c r="AK149" i="1"/>
  <c r="AL149" i="1" s="1"/>
  <c r="AC149" i="1"/>
  <c r="AB149" i="1"/>
  <c r="AK148" i="1"/>
  <c r="AL148" i="1" s="1"/>
  <c r="AC148" i="1"/>
  <c r="AB148" i="1"/>
  <c r="AK147" i="1"/>
  <c r="AL147" i="1" s="1"/>
  <c r="AC147" i="1"/>
  <c r="AB147" i="1"/>
  <c r="AK146" i="1"/>
  <c r="AL146" i="1" s="1"/>
  <c r="AC146" i="1"/>
  <c r="AB146" i="1"/>
  <c r="AK145" i="1"/>
  <c r="AL145" i="1" s="1"/>
  <c r="AC145" i="1"/>
  <c r="AB145" i="1"/>
  <c r="AK144" i="1"/>
  <c r="AL144" i="1" s="1"/>
  <c r="AC144" i="1"/>
  <c r="AB144" i="1"/>
  <c r="AK143" i="1"/>
  <c r="AL143" i="1" s="1"/>
  <c r="AC143" i="1"/>
  <c r="AB143" i="1"/>
  <c r="AK142" i="1"/>
  <c r="AL142" i="1" s="1"/>
  <c r="AC142" i="1"/>
  <c r="AB142" i="1"/>
  <c r="AK141" i="1"/>
  <c r="AL141" i="1" s="1"/>
  <c r="AC141" i="1"/>
  <c r="AB141" i="1"/>
  <c r="AK140" i="1"/>
  <c r="AL140" i="1" s="1"/>
  <c r="AC140" i="1"/>
  <c r="AB140" i="1"/>
  <c r="AK139" i="1"/>
  <c r="AL139" i="1" s="1"/>
  <c r="AC139" i="1"/>
  <c r="AB139" i="1"/>
  <c r="AK138" i="1"/>
  <c r="AL138" i="1" s="1"/>
  <c r="AC138" i="1"/>
  <c r="AB138" i="1"/>
  <c r="AK137" i="1"/>
  <c r="AL137" i="1" s="1"/>
  <c r="AC137" i="1"/>
  <c r="AB137" i="1"/>
  <c r="AK136" i="1"/>
  <c r="AL136" i="1" s="1"/>
  <c r="AC136" i="1"/>
  <c r="AB136" i="1"/>
  <c r="AK135" i="1"/>
  <c r="AL135" i="1" s="1"/>
  <c r="AC135" i="1"/>
  <c r="AB135" i="1"/>
  <c r="AK134" i="1"/>
  <c r="AL134" i="1" s="1"/>
  <c r="AC134" i="1"/>
  <c r="AB134" i="1"/>
  <c r="AK133" i="1"/>
  <c r="AL133" i="1" s="1"/>
  <c r="AC133" i="1"/>
  <c r="AB133" i="1"/>
  <c r="AK132" i="1"/>
  <c r="AL132" i="1" s="1"/>
  <c r="AC132" i="1"/>
  <c r="AB132" i="1"/>
  <c r="AK131" i="1"/>
  <c r="AL131" i="1" s="1"/>
  <c r="AC131" i="1"/>
  <c r="AB131" i="1"/>
  <c r="AK130" i="1"/>
  <c r="AL130" i="1" s="1"/>
  <c r="AC130" i="1"/>
  <c r="AB130" i="1"/>
  <c r="AK129" i="1"/>
  <c r="AL129" i="1" s="1"/>
  <c r="AC129" i="1"/>
  <c r="AB129" i="1"/>
  <c r="AK128" i="1"/>
  <c r="AL128" i="1" s="1"/>
  <c r="AC128" i="1"/>
  <c r="AB128" i="1"/>
  <c r="AK127" i="1"/>
  <c r="AL127" i="1" s="1"/>
  <c r="AC127" i="1"/>
  <c r="AB127" i="1"/>
  <c r="AK126" i="1"/>
  <c r="AL126" i="1" s="1"/>
  <c r="AC126" i="1"/>
  <c r="AB126" i="1"/>
  <c r="AK125" i="1"/>
  <c r="AL125" i="1" s="1"/>
  <c r="AC125" i="1"/>
  <c r="AB125" i="1"/>
  <c r="AK124" i="1"/>
  <c r="AL124" i="1" s="1"/>
  <c r="AC124" i="1"/>
  <c r="AB124" i="1"/>
  <c r="AK123" i="1"/>
  <c r="AL123" i="1" s="1"/>
  <c r="AC123" i="1"/>
  <c r="AB123" i="1"/>
  <c r="AK122" i="1"/>
  <c r="AL122" i="1" s="1"/>
  <c r="AC122" i="1"/>
  <c r="AB122" i="1"/>
  <c r="AK121" i="1"/>
  <c r="AL121" i="1" s="1"/>
  <c r="AC121" i="1"/>
  <c r="AB121" i="1"/>
  <c r="AK120" i="1"/>
  <c r="AL120" i="1" s="1"/>
  <c r="AC120" i="1"/>
  <c r="AB120" i="1"/>
  <c r="AK119" i="1"/>
  <c r="AL119" i="1" s="1"/>
  <c r="AC119" i="1"/>
  <c r="AB119" i="1"/>
  <c r="AK118" i="1"/>
  <c r="AL118" i="1" s="1"/>
  <c r="AC118" i="1"/>
  <c r="AB118" i="1"/>
  <c r="AK117" i="1"/>
  <c r="AL117" i="1" s="1"/>
  <c r="AC117" i="1"/>
  <c r="AB117" i="1"/>
  <c r="AK116" i="1"/>
  <c r="AL116" i="1" s="1"/>
  <c r="AC116" i="1"/>
  <c r="AB116" i="1"/>
  <c r="AK115" i="1"/>
  <c r="AL115" i="1" s="1"/>
  <c r="AC115" i="1"/>
  <c r="AB115" i="1"/>
  <c r="AK114" i="1"/>
  <c r="AL114" i="1" s="1"/>
  <c r="AC114" i="1"/>
  <c r="AB114" i="1"/>
  <c r="AK113" i="1"/>
  <c r="AL113" i="1" s="1"/>
  <c r="AC113" i="1"/>
  <c r="AB113" i="1"/>
  <c r="AK112" i="1"/>
  <c r="AL112" i="1" s="1"/>
  <c r="AC112" i="1"/>
  <c r="AB112" i="1"/>
  <c r="AK111" i="1"/>
  <c r="AL111" i="1" s="1"/>
  <c r="AC111" i="1"/>
  <c r="AB111" i="1"/>
  <c r="AK110" i="1"/>
  <c r="AL110" i="1" s="1"/>
  <c r="AC110" i="1"/>
  <c r="AB110" i="1"/>
  <c r="AK109" i="1"/>
  <c r="AL109" i="1" s="1"/>
  <c r="AC109" i="1"/>
  <c r="AB109" i="1"/>
  <c r="AK108" i="1"/>
  <c r="AL108" i="1" s="1"/>
  <c r="AC108" i="1"/>
  <c r="AB108" i="1"/>
  <c r="AK107" i="1"/>
  <c r="AL107" i="1" s="1"/>
  <c r="AC107" i="1"/>
  <c r="AB107" i="1"/>
  <c r="AK106" i="1"/>
  <c r="AL106" i="1" s="1"/>
  <c r="AC106" i="1"/>
  <c r="AB106" i="1"/>
  <c r="AK105" i="1"/>
  <c r="AL105" i="1" s="1"/>
  <c r="AC105" i="1"/>
  <c r="AB105" i="1"/>
  <c r="AK104" i="1"/>
  <c r="AL104" i="1" s="1"/>
  <c r="AC104" i="1"/>
  <c r="AB104" i="1"/>
  <c r="AK103" i="1"/>
  <c r="AL103" i="1" s="1"/>
  <c r="AC103" i="1"/>
  <c r="AB103" i="1"/>
  <c r="AK102" i="1"/>
  <c r="AL102" i="1" s="1"/>
  <c r="AC102" i="1"/>
  <c r="AB102" i="1"/>
  <c r="AK101" i="1"/>
  <c r="AL101" i="1" s="1"/>
  <c r="AC101" i="1"/>
  <c r="AB101" i="1"/>
  <c r="AK100" i="1"/>
  <c r="AL100" i="1" s="1"/>
  <c r="AC100" i="1"/>
  <c r="AB100" i="1"/>
  <c r="AK99" i="1"/>
  <c r="AL99" i="1" s="1"/>
  <c r="AC99" i="1"/>
  <c r="AB99" i="1"/>
  <c r="AK98" i="1"/>
  <c r="AL98" i="1" s="1"/>
  <c r="AC98" i="1"/>
  <c r="AB98" i="1"/>
  <c r="AK97" i="1"/>
  <c r="AL97" i="1" s="1"/>
  <c r="AC97" i="1"/>
  <c r="AB97" i="1"/>
  <c r="AK96" i="1"/>
  <c r="AL96" i="1" s="1"/>
  <c r="AC96" i="1"/>
  <c r="AB96" i="1"/>
  <c r="AK95" i="1"/>
  <c r="AL95" i="1" s="1"/>
  <c r="AC95" i="1"/>
  <c r="AB95" i="1"/>
  <c r="AK94" i="1"/>
  <c r="AL94" i="1" s="1"/>
  <c r="AC94" i="1"/>
  <c r="AB94" i="1"/>
  <c r="AK93" i="1"/>
  <c r="AL93" i="1" s="1"/>
  <c r="AC93" i="1"/>
  <c r="AB93" i="1"/>
  <c r="AK92" i="1"/>
  <c r="AL92" i="1" s="1"/>
  <c r="AC92" i="1"/>
  <c r="AB92" i="1"/>
  <c r="AK91" i="1"/>
  <c r="AL91" i="1" s="1"/>
  <c r="AC91" i="1"/>
  <c r="AB91" i="1"/>
  <c r="AK90" i="1"/>
  <c r="AL90" i="1" s="1"/>
  <c r="AC90" i="1"/>
  <c r="AB90" i="1"/>
  <c r="AK89" i="1"/>
  <c r="AL89" i="1" s="1"/>
  <c r="AC89" i="1"/>
  <c r="AB89" i="1"/>
  <c r="AK88" i="1"/>
  <c r="AL88" i="1" s="1"/>
  <c r="AC88" i="1"/>
  <c r="AB88" i="1"/>
  <c r="AK87" i="1"/>
  <c r="AL87" i="1" s="1"/>
  <c r="AC87" i="1"/>
  <c r="AB87" i="1"/>
  <c r="AK86" i="1"/>
  <c r="AL86" i="1" s="1"/>
  <c r="AC86" i="1"/>
  <c r="AB86" i="1"/>
  <c r="AK85" i="1"/>
  <c r="AL85" i="1" s="1"/>
  <c r="AC85" i="1"/>
  <c r="AB85" i="1"/>
  <c r="AK84" i="1"/>
  <c r="AL84" i="1" s="1"/>
  <c r="AC84" i="1"/>
  <c r="AB84" i="1"/>
  <c r="AK83" i="1"/>
  <c r="AL83" i="1" s="1"/>
  <c r="AC83" i="1"/>
  <c r="AB83" i="1"/>
  <c r="AK82" i="1"/>
  <c r="AL82" i="1" s="1"/>
  <c r="AC82" i="1"/>
  <c r="AB82" i="1"/>
  <c r="AK81" i="1"/>
  <c r="AL81" i="1" s="1"/>
  <c r="AC81" i="1"/>
  <c r="AB81" i="1"/>
  <c r="AK80" i="1"/>
  <c r="AL80" i="1" s="1"/>
  <c r="AC80" i="1"/>
  <c r="AB80" i="1"/>
  <c r="AK79" i="1"/>
  <c r="AL79" i="1" s="1"/>
  <c r="AC79" i="1"/>
  <c r="AB79" i="1"/>
  <c r="AK78" i="1"/>
  <c r="AL78" i="1" s="1"/>
  <c r="AC78" i="1"/>
  <c r="AB78" i="1"/>
  <c r="AL77" i="1"/>
  <c r="AC77" i="1"/>
  <c r="AB77" i="1"/>
  <c r="AK76" i="1"/>
  <c r="AL76" i="1" s="1"/>
  <c r="AC76" i="1"/>
  <c r="AB76" i="1"/>
  <c r="AK75" i="1"/>
  <c r="AL75" i="1" s="1"/>
  <c r="AC75" i="1"/>
  <c r="AB75" i="1"/>
  <c r="AK74" i="1"/>
  <c r="AL74" i="1" s="1"/>
  <c r="AC74" i="1"/>
  <c r="AB74" i="1"/>
  <c r="AK73" i="1"/>
  <c r="AL73" i="1" s="1"/>
  <c r="AC73" i="1"/>
  <c r="AB73" i="1"/>
  <c r="AK72" i="1"/>
  <c r="AL72" i="1" s="1"/>
  <c r="AC72" i="1"/>
  <c r="AB72" i="1"/>
  <c r="AK71" i="1"/>
  <c r="AL71" i="1" s="1"/>
  <c r="AC71" i="1"/>
  <c r="AB71" i="1"/>
  <c r="AK70" i="1"/>
  <c r="AL70" i="1" s="1"/>
  <c r="AC70" i="1"/>
  <c r="AB70" i="1"/>
  <c r="AK69" i="1"/>
  <c r="AL69" i="1" s="1"/>
  <c r="AC69" i="1"/>
  <c r="AB69" i="1"/>
  <c r="AK68" i="1"/>
  <c r="AL68" i="1" s="1"/>
  <c r="AC68" i="1"/>
  <c r="AB68" i="1"/>
  <c r="AK67" i="1"/>
  <c r="AL67" i="1" s="1"/>
  <c r="AC67" i="1"/>
  <c r="AB67" i="1"/>
  <c r="AK66" i="1"/>
  <c r="AL66" i="1" s="1"/>
  <c r="AC66" i="1"/>
  <c r="AB66" i="1"/>
  <c r="AK65" i="1"/>
  <c r="AL65" i="1" s="1"/>
  <c r="AC65" i="1"/>
  <c r="AB65" i="1"/>
  <c r="AK64" i="1"/>
  <c r="AL64" i="1" s="1"/>
  <c r="AC64" i="1"/>
  <c r="AB64" i="1"/>
  <c r="AK63" i="1"/>
  <c r="AL63" i="1" s="1"/>
  <c r="AC63" i="1"/>
  <c r="AB63" i="1"/>
  <c r="AK62" i="1"/>
  <c r="AL62" i="1" s="1"/>
  <c r="AC62" i="1"/>
  <c r="AB62" i="1"/>
  <c r="AK61" i="1"/>
  <c r="AL61" i="1" s="1"/>
  <c r="AC61" i="1"/>
  <c r="AB61" i="1"/>
  <c r="AK60" i="1"/>
  <c r="AL60" i="1" s="1"/>
  <c r="AC60" i="1"/>
  <c r="AB60" i="1"/>
  <c r="AK59" i="1"/>
  <c r="AL59" i="1" s="1"/>
  <c r="AC59" i="1"/>
  <c r="AB59" i="1"/>
  <c r="AK58" i="1"/>
  <c r="AL58" i="1" s="1"/>
  <c r="AC58" i="1"/>
  <c r="AB58" i="1"/>
  <c r="AK57" i="1"/>
  <c r="AL57" i="1" s="1"/>
  <c r="AC57" i="1"/>
  <c r="AB57" i="1"/>
  <c r="AK56" i="1"/>
  <c r="AL56" i="1" s="1"/>
  <c r="AC56" i="1"/>
  <c r="AB56" i="1"/>
  <c r="AK55" i="1"/>
  <c r="AL55" i="1" s="1"/>
  <c r="AC55" i="1"/>
  <c r="AB55" i="1"/>
  <c r="AK54" i="1"/>
  <c r="AL54" i="1" s="1"/>
  <c r="AC54" i="1"/>
  <c r="AB54" i="1"/>
  <c r="AK53" i="1"/>
  <c r="AL53" i="1" s="1"/>
  <c r="AC53" i="1"/>
  <c r="AB53" i="1"/>
  <c r="AK52" i="1"/>
  <c r="AL52" i="1" s="1"/>
  <c r="AC52" i="1"/>
  <c r="AB52" i="1"/>
  <c r="AK51" i="1"/>
  <c r="AL51" i="1" s="1"/>
  <c r="AC51" i="1"/>
  <c r="AB51" i="1"/>
  <c r="AK50" i="1"/>
  <c r="AL50" i="1" s="1"/>
  <c r="AC50" i="1"/>
  <c r="AB50" i="1"/>
  <c r="AK49" i="1"/>
  <c r="AL49" i="1" s="1"/>
  <c r="AC49" i="1"/>
  <c r="AB49" i="1"/>
  <c r="AK48" i="1"/>
  <c r="AL48" i="1" s="1"/>
  <c r="AC48" i="1"/>
  <c r="AB48" i="1"/>
  <c r="AK47" i="1"/>
  <c r="AL47" i="1" s="1"/>
  <c r="AC47" i="1"/>
  <c r="AB47" i="1"/>
  <c r="AK46" i="1"/>
  <c r="AL46" i="1" s="1"/>
  <c r="AC46" i="1"/>
  <c r="AB46" i="1"/>
  <c r="AK45" i="1"/>
  <c r="AL45" i="1" s="1"/>
  <c r="AC45" i="1"/>
  <c r="AB45" i="1"/>
  <c r="AK44" i="1"/>
  <c r="AL44" i="1" s="1"/>
  <c r="AC44" i="1"/>
  <c r="AB44" i="1"/>
  <c r="AK43" i="1"/>
  <c r="AL43" i="1" s="1"/>
  <c r="AC43" i="1"/>
  <c r="AB43" i="1"/>
  <c r="AK42" i="1"/>
  <c r="AL42" i="1" s="1"/>
  <c r="AC42" i="1"/>
  <c r="AB42" i="1"/>
  <c r="AK41" i="1"/>
  <c r="AL41" i="1" s="1"/>
  <c r="AC41" i="1"/>
  <c r="AB41" i="1"/>
  <c r="AK40" i="1"/>
  <c r="AL40" i="1" s="1"/>
  <c r="AC40" i="1"/>
  <c r="AB40" i="1"/>
  <c r="AK39" i="1"/>
  <c r="AL39" i="1" s="1"/>
  <c r="AC39" i="1"/>
  <c r="AB39" i="1"/>
  <c r="AK38" i="1"/>
  <c r="AL38" i="1" s="1"/>
  <c r="AC38" i="1"/>
  <c r="AB38" i="1"/>
  <c r="AK37" i="1"/>
  <c r="AL37" i="1" s="1"/>
  <c r="AC37" i="1"/>
  <c r="AB37" i="1"/>
  <c r="AK36" i="1"/>
  <c r="AL36" i="1" s="1"/>
  <c r="AC36" i="1"/>
  <c r="AB36" i="1"/>
  <c r="AK35" i="1"/>
  <c r="AL35" i="1" s="1"/>
  <c r="AC35" i="1"/>
  <c r="AB35" i="1"/>
  <c r="AK34" i="1"/>
  <c r="AL34" i="1" s="1"/>
  <c r="AC34" i="1"/>
  <c r="AB34" i="1"/>
  <c r="AK33" i="1"/>
  <c r="AL33" i="1" s="1"/>
  <c r="AC33" i="1"/>
  <c r="AB33" i="1"/>
  <c r="AK32" i="1"/>
  <c r="AL32" i="1" s="1"/>
  <c r="AC32" i="1"/>
  <c r="AB32" i="1"/>
  <c r="AK31" i="1"/>
  <c r="AL31" i="1" s="1"/>
  <c r="AC31" i="1"/>
  <c r="AB31" i="1"/>
  <c r="AK30" i="1"/>
  <c r="AL30" i="1" s="1"/>
  <c r="AC30" i="1"/>
  <c r="AB30" i="1"/>
  <c r="AK29" i="1"/>
  <c r="AL29" i="1" s="1"/>
  <c r="AC29" i="1"/>
  <c r="AB29" i="1"/>
  <c r="AK28" i="1"/>
  <c r="AL28" i="1" s="1"/>
  <c r="AC28" i="1"/>
  <c r="AB28" i="1"/>
  <c r="AK27" i="1"/>
  <c r="AL27" i="1" s="1"/>
  <c r="AC27" i="1"/>
  <c r="AB27" i="1"/>
  <c r="AK26" i="1"/>
  <c r="AL26" i="1" s="1"/>
  <c r="AC26" i="1"/>
  <c r="AB26" i="1"/>
  <c r="AK25" i="1"/>
  <c r="AL25" i="1" s="1"/>
  <c r="AC25" i="1"/>
  <c r="AB25" i="1"/>
  <c r="AK24" i="1"/>
  <c r="AL24" i="1" s="1"/>
  <c r="AC24" i="1"/>
  <c r="AB24" i="1"/>
  <c r="AK23" i="1"/>
  <c r="AL23" i="1" s="1"/>
  <c r="AC23" i="1"/>
  <c r="AB23" i="1"/>
  <c r="AK22" i="1"/>
  <c r="AL22" i="1" s="1"/>
  <c r="AC22" i="1"/>
  <c r="AB22" i="1"/>
  <c r="AK21" i="1"/>
  <c r="AL21" i="1" s="1"/>
  <c r="AC21" i="1"/>
  <c r="AB21" i="1"/>
  <c r="AK20" i="1"/>
  <c r="AL20" i="1" s="1"/>
  <c r="AC20" i="1"/>
  <c r="AB20" i="1"/>
  <c r="AK19" i="1"/>
  <c r="AL19" i="1" s="1"/>
  <c r="AC19" i="1"/>
  <c r="AB19" i="1"/>
  <c r="AK18" i="1"/>
  <c r="AL18" i="1" s="1"/>
  <c r="AC18" i="1"/>
  <c r="AB18" i="1"/>
  <c r="AK17" i="1"/>
  <c r="AL17" i="1" s="1"/>
  <c r="AC17" i="1"/>
  <c r="AB17" i="1"/>
  <c r="AK16" i="1"/>
  <c r="AL16" i="1" s="1"/>
  <c r="AC16" i="1"/>
  <c r="AB16" i="1"/>
  <c r="AK15" i="1"/>
  <c r="AL15" i="1" s="1"/>
  <c r="AC15" i="1"/>
  <c r="AB15" i="1"/>
  <c r="AK14" i="1"/>
  <c r="AL14" i="1" s="1"/>
  <c r="AC14" i="1"/>
  <c r="AB14" i="1"/>
  <c r="AK13" i="1"/>
  <c r="AL13" i="1" s="1"/>
  <c r="AC13" i="1"/>
  <c r="AB13" i="1"/>
  <c r="AK12" i="1"/>
  <c r="AL12" i="1" s="1"/>
  <c r="AC12" i="1"/>
  <c r="AB12" i="1"/>
  <c r="AK11" i="1"/>
  <c r="AL11" i="1" s="1"/>
  <c r="AC11" i="1"/>
  <c r="AB11" i="1"/>
  <c r="AK10" i="1"/>
  <c r="AL10" i="1" s="1"/>
  <c r="AC10" i="1"/>
  <c r="AB10" i="1"/>
  <c r="AK9" i="1"/>
  <c r="AL9" i="1" s="1"/>
  <c r="AC9" i="1"/>
  <c r="AB9" i="1"/>
  <c r="AK8" i="1"/>
  <c r="AL8" i="1" s="1"/>
  <c r="AC8" i="1"/>
  <c r="AB8" i="1"/>
  <c r="AK7" i="1"/>
  <c r="AL7" i="1" s="1"/>
  <c r="AC7" i="1"/>
  <c r="AB7" i="1"/>
  <c r="AK6" i="1"/>
  <c r="AL6" i="1" s="1"/>
  <c r="AC6" i="1"/>
  <c r="AB6" i="1"/>
  <c r="AK5" i="1"/>
  <c r="AL5" i="1" s="1"/>
  <c r="AC5" i="1"/>
  <c r="AB5" i="1"/>
  <c r="AK4" i="1"/>
  <c r="AL4" i="1" s="1"/>
  <c r="AC4" i="1"/>
  <c r="AB4" i="1"/>
  <c r="AK3" i="1"/>
  <c r="AL3" i="1" s="1"/>
  <c r="AC3" i="1"/>
  <c r="AB3" i="1"/>
  <c r="AE126" i="1" l="1"/>
  <c r="AF126" i="1" s="1"/>
  <c r="AE119" i="1"/>
  <c r="AF119" i="1" s="1"/>
  <c r="AD151" i="1"/>
  <c r="AD155" i="1"/>
  <c r="AE223" i="1"/>
  <c r="AF223" i="1" s="1"/>
  <c r="AD227" i="1"/>
  <c r="AE231" i="1"/>
  <c r="AF231" i="1" s="1"/>
  <c r="AD18" i="1"/>
  <c r="AD26" i="1"/>
  <c r="AE124" i="1"/>
  <c r="AF124" i="1" s="1"/>
  <c r="AD200" i="1"/>
  <c r="AE123" i="1"/>
  <c r="AF123" i="1" s="1"/>
  <c r="AE131" i="1"/>
  <c r="AF131" i="1" s="1"/>
  <c r="AE135" i="1"/>
  <c r="AF135" i="1" s="1"/>
  <c r="AE147" i="1"/>
  <c r="AF147" i="1" s="1"/>
  <c r="AD112" i="1"/>
  <c r="AD116" i="1"/>
  <c r="AE148" i="1"/>
  <c r="AF148" i="1" s="1"/>
  <c r="AE157" i="1"/>
  <c r="AF157" i="1" s="1"/>
  <c r="AE173" i="1"/>
  <c r="AF173" i="1" s="1"/>
  <c r="AD205" i="1"/>
  <c r="AD221" i="1"/>
  <c r="AE222" i="1"/>
  <c r="AF222" i="1" s="1"/>
  <c r="AE162" i="1"/>
  <c r="AF162" i="1" s="1"/>
  <c r="AD170" i="1"/>
  <c r="AE37" i="1"/>
  <c r="AF37" i="1" s="1"/>
  <c r="AE235" i="1"/>
  <c r="AF235" i="1" s="1"/>
  <c r="AE5" i="1"/>
  <c r="AF5" i="1" s="1"/>
  <c r="AE9" i="1"/>
  <c r="AF9" i="1" s="1"/>
  <c r="AE17" i="1"/>
  <c r="AF17" i="1" s="1"/>
  <c r="AD36" i="1"/>
  <c r="AE128" i="1"/>
  <c r="AF128" i="1" s="1"/>
  <c r="AE137" i="1"/>
  <c r="AF137" i="1" s="1"/>
  <c r="AE250" i="1"/>
  <c r="AF250" i="1" s="1"/>
  <c r="AE152" i="1"/>
  <c r="AF152" i="1" s="1"/>
  <c r="AD4" i="1"/>
  <c r="AD16" i="1"/>
  <c r="AE120" i="1"/>
  <c r="AF120" i="1" s="1"/>
  <c r="AD147" i="1"/>
  <c r="AE186" i="1"/>
  <c r="AF186" i="1" s="1"/>
  <c r="AE208" i="1"/>
  <c r="AF208" i="1" s="1"/>
  <c r="AD211" i="1"/>
  <c r="AD228" i="1"/>
  <c r="AE245" i="1"/>
  <c r="AF245" i="1" s="1"/>
  <c r="AD248" i="1"/>
  <c r="AD253" i="1"/>
  <c r="AE254" i="1"/>
  <c r="AF254" i="1" s="1"/>
  <c r="AD261" i="1"/>
  <c r="AD28" i="1"/>
  <c r="AE41" i="1"/>
  <c r="AF41" i="1" s="1"/>
  <c r="AE227" i="1"/>
  <c r="AF227" i="1" s="1"/>
  <c r="AD8" i="1"/>
  <c r="AE29" i="1"/>
  <c r="AF29" i="1" s="1"/>
  <c r="AD40" i="1"/>
  <c r="AD34" i="1"/>
  <c r="AD131" i="1"/>
  <c r="AE136" i="1"/>
  <c r="AF136" i="1" s="1"/>
  <c r="AE244" i="1"/>
  <c r="AF244" i="1" s="1"/>
  <c r="AE257" i="1"/>
  <c r="AF257" i="1" s="1"/>
  <c r="AE140" i="1"/>
  <c r="AF140" i="1" s="1"/>
  <c r="AE144" i="1"/>
  <c r="AF144" i="1" s="1"/>
  <c r="AE167" i="1"/>
  <c r="AF167" i="1" s="1"/>
  <c r="AD184" i="1"/>
  <c r="AD210" i="1"/>
  <c r="AE212" i="1"/>
  <c r="AF212" i="1" s="1"/>
  <c r="AD20" i="1"/>
  <c r="AE21" i="1"/>
  <c r="AF21" i="1" s="1"/>
  <c r="AD32" i="1"/>
  <c r="AE33" i="1"/>
  <c r="AF33" i="1" s="1"/>
  <c r="AE45" i="1"/>
  <c r="AF45" i="1" s="1"/>
  <c r="AE49" i="1"/>
  <c r="AF49" i="1" s="1"/>
  <c r="AE53" i="1"/>
  <c r="AF53" i="1" s="1"/>
  <c r="AE57" i="1"/>
  <c r="AF57" i="1" s="1"/>
  <c r="AE61" i="1"/>
  <c r="AF61" i="1" s="1"/>
  <c r="AE65" i="1"/>
  <c r="AF65" i="1" s="1"/>
  <c r="AE69" i="1"/>
  <c r="AF69" i="1" s="1"/>
  <c r="AE73" i="1"/>
  <c r="AF73" i="1" s="1"/>
  <c r="AE77" i="1"/>
  <c r="AF77" i="1" s="1"/>
  <c r="AD80" i="1"/>
  <c r="AD84" i="1"/>
  <c r="AD88" i="1"/>
  <c r="AD92" i="1"/>
  <c r="AD96" i="1"/>
  <c r="AD100" i="1"/>
  <c r="AD104" i="1"/>
  <c r="AD108" i="1"/>
  <c r="AE139" i="1"/>
  <c r="AF139" i="1" s="1"/>
  <c r="AE142" i="1"/>
  <c r="AF142" i="1" s="1"/>
  <c r="AD178" i="1"/>
  <c r="AD182" i="1"/>
  <c r="AD186" i="1"/>
  <c r="AD204" i="1"/>
  <c r="AE210" i="1"/>
  <c r="AF210" i="1" s="1"/>
  <c r="AD220" i="1"/>
  <c r="AD238" i="1"/>
  <c r="AE256" i="1"/>
  <c r="AF256" i="1" s="1"/>
  <c r="AE159" i="1"/>
  <c r="AF159" i="1" s="1"/>
  <c r="AE176" i="1"/>
  <c r="AF176" i="1" s="1"/>
  <c r="AE206" i="1"/>
  <c r="AF206" i="1" s="1"/>
  <c r="AD10" i="1"/>
  <c r="AD12" i="1"/>
  <c r="AE13" i="1"/>
  <c r="AF13" i="1" s="1"/>
  <c r="AD24" i="1"/>
  <c r="AE25" i="1"/>
  <c r="AF25" i="1" s="1"/>
  <c r="AD42" i="1"/>
  <c r="AD44" i="1"/>
  <c r="AD132" i="1"/>
  <c r="AD160" i="1"/>
  <c r="AD164" i="1"/>
  <c r="AD168" i="1"/>
  <c r="AE177" i="1"/>
  <c r="AF177" i="1" s="1"/>
  <c r="AD185" i="1"/>
  <c r="AD207" i="1"/>
  <c r="AE224" i="1"/>
  <c r="AF224" i="1" s="1"/>
  <c r="AD235" i="1"/>
  <c r="AD236" i="1"/>
  <c r="AD9" i="1"/>
  <c r="AD17" i="1"/>
  <c r="AD25" i="1"/>
  <c r="AD33" i="1"/>
  <c r="AD41" i="1"/>
  <c r="AD48" i="1"/>
  <c r="AD52" i="1"/>
  <c r="AD56" i="1"/>
  <c r="AD60" i="1"/>
  <c r="AD64" i="1"/>
  <c r="AD68" i="1"/>
  <c r="AD72" i="1"/>
  <c r="AD76" i="1"/>
  <c r="AE80" i="1"/>
  <c r="AF80" i="1" s="1"/>
  <c r="AE84" i="1"/>
  <c r="AF84" i="1" s="1"/>
  <c r="AE88" i="1"/>
  <c r="AF88" i="1" s="1"/>
  <c r="AE92" i="1"/>
  <c r="AF92" i="1" s="1"/>
  <c r="AE96" i="1"/>
  <c r="AF96" i="1" s="1"/>
  <c r="AE100" i="1"/>
  <c r="AF100" i="1" s="1"/>
  <c r="AE104" i="1"/>
  <c r="AF104" i="1" s="1"/>
  <c r="AE108" i="1"/>
  <c r="AF108" i="1" s="1"/>
  <c r="AE112" i="1"/>
  <c r="AF112" i="1" s="1"/>
  <c r="AE116" i="1"/>
  <c r="AF116" i="1" s="1"/>
  <c r="AD122" i="1"/>
  <c r="AD128" i="1"/>
  <c r="AE132" i="1"/>
  <c r="AF132" i="1" s="1"/>
  <c r="AD138" i="1"/>
  <c r="AE143" i="1"/>
  <c r="AF143" i="1" s="1"/>
  <c r="AE151" i="1"/>
  <c r="AF151" i="1" s="1"/>
  <c r="AE156" i="1"/>
  <c r="AF156" i="1" s="1"/>
  <c r="AE163" i="1"/>
  <c r="AF163" i="1" s="1"/>
  <c r="AE164" i="1"/>
  <c r="AF164" i="1" s="1"/>
  <c r="AD171" i="1"/>
  <c r="AE181" i="1"/>
  <c r="AF181" i="1" s="1"/>
  <c r="AD181" i="1"/>
  <c r="AE184" i="1"/>
  <c r="AF184" i="1" s="1"/>
  <c r="AE190" i="1"/>
  <c r="AF190" i="1" s="1"/>
  <c r="AD194" i="1"/>
  <c r="AE194" i="1"/>
  <c r="AF194" i="1" s="1"/>
  <c r="AD197" i="1"/>
  <c r="AE255" i="1"/>
  <c r="AF255" i="1" s="1"/>
  <c r="AD259" i="1"/>
  <c r="AD260" i="1"/>
  <c r="AE261" i="1"/>
  <c r="AF261" i="1" s="1"/>
  <c r="AD6" i="1"/>
  <c r="AD14" i="1"/>
  <c r="AD22" i="1"/>
  <c r="AD30" i="1"/>
  <c r="AD38" i="1"/>
  <c r="AD46" i="1"/>
  <c r="AD50" i="1"/>
  <c r="AD54" i="1"/>
  <c r="AD58" i="1"/>
  <c r="AD62" i="1"/>
  <c r="AD66" i="1"/>
  <c r="AD70" i="1"/>
  <c r="AD74" i="1"/>
  <c r="AD79" i="1"/>
  <c r="AD83" i="1"/>
  <c r="AD87" i="1"/>
  <c r="AD91" i="1"/>
  <c r="AD95" i="1"/>
  <c r="AD99" i="1"/>
  <c r="AD103" i="1"/>
  <c r="AD107" i="1"/>
  <c r="AD111" i="1"/>
  <c r="AD115" i="1"/>
  <c r="AD119" i="1"/>
  <c r="AE121" i="1"/>
  <c r="AF121" i="1" s="1"/>
  <c r="AD124" i="1"/>
  <c r="AE127" i="1"/>
  <c r="AF127" i="1" s="1"/>
  <c r="AD135" i="1"/>
  <c r="AD140" i="1"/>
  <c r="AE155" i="1"/>
  <c r="AF155" i="1" s="1"/>
  <c r="AD196" i="1"/>
  <c r="AD201" i="1"/>
  <c r="AE204" i="1"/>
  <c r="AF204" i="1" s="1"/>
  <c r="AD216" i="1"/>
  <c r="AE220" i="1"/>
  <c r="AF220" i="1" s="1"/>
  <c r="AD223" i="1"/>
  <c r="AD5" i="1"/>
  <c r="AD13" i="1"/>
  <c r="AD21" i="1"/>
  <c r="AD29" i="1"/>
  <c r="AD37" i="1"/>
  <c r="AD45" i="1"/>
  <c r="AD49" i="1"/>
  <c r="AD53" i="1"/>
  <c r="AD57" i="1"/>
  <c r="AD61" i="1"/>
  <c r="AD65" i="1"/>
  <c r="AD69" i="1"/>
  <c r="AD73" i="1"/>
  <c r="AD77" i="1"/>
  <c r="AD81" i="1"/>
  <c r="AD85" i="1"/>
  <c r="AD89" i="1"/>
  <c r="AD93" i="1"/>
  <c r="AD97" i="1"/>
  <c r="AD101" i="1"/>
  <c r="AD105" i="1"/>
  <c r="AD109" i="1"/>
  <c r="AD113" i="1"/>
  <c r="AD123" i="1"/>
  <c r="AD139" i="1"/>
  <c r="AD144" i="1"/>
  <c r="AD152" i="1"/>
  <c r="AD195" i="1"/>
  <c r="AE207" i="1"/>
  <c r="AF207" i="1" s="1"/>
  <c r="AD215" i="1"/>
  <c r="AE243" i="1"/>
  <c r="AF243" i="1" s="1"/>
  <c r="AE253" i="1"/>
  <c r="AF253" i="1" s="1"/>
  <c r="AD148" i="1"/>
  <c r="AD158" i="1"/>
  <c r="AD169" i="1"/>
  <c r="AD174" i="1"/>
  <c r="AD180" i="1"/>
  <c r="AD189" i="1"/>
  <c r="AE200" i="1"/>
  <c r="AF200" i="1" s="1"/>
  <c r="AD217" i="1"/>
  <c r="AD231" i="1"/>
  <c r="AD232" i="1"/>
  <c r="AD240" i="1"/>
  <c r="AE242" i="1"/>
  <c r="AF242" i="1" s="1"/>
  <c r="AD246" i="1"/>
  <c r="AE251" i="1"/>
  <c r="AF251" i="1" s="1"/>
  <c r="AE252" i="1"/>
  <c r="AF252" i="1" s="1"/>
  <c r="AD263" i="1"/>
  <c r="AD264" i="1"/>
  <c r="AE11" i="1"/>
  <c r="AF11" i="1" s="1"/>
  <c r="AE14" i="1"/>
  <c r="AF14" i="1" s="1"/>
  <c r="AE19" i="1"/>
  <c r="AF19" i="1" s="1"/>
  <c r="AE23" i="1"/>
  <c r="AF23" i="1" s="1"/>
  <c r="AE26" i="1"/>
  <c r="AF26" i="1" s="1"/>
  <c r="AE30" i="1"/>
  <c r="AF30" i="1" s="1"/>
  <c r="AE34" i="1"/>
  <c r="AF34" i="1" s="1"/>
  <c r="AE38" i="1"/>
  <c r="AF38" i="1" s="1"/>
  <c r="AE43" i="1"/>
  <c r="AF43" i="1" s="1"/>
  <c r="AE46" i="1"/>
  <c r="AF46" i="1" s="1"/>
  <c r="AE47" i="1"/>
  <c r="AF47" i="1" s="1"/>
  <c r="AE50" i="1"/>
  <c r="AF50" i="1" s="1"/>
  <c r="AE51" i="1"/>
  <c r="AF51" i="1" s="1"/>
  <c r="AE54" i="1"/>
  <c r="AF54" i="1" s="1"/>
  <c r="AE55" i="1"/>
  <c r="AF55" i="1" s="1"/>
  <c r="AE58" i="1"/>
  <c r="AF58" i="1" s="1"/>
  <c r="AE59" i="1"/>
  <c r="AF59" i="1" s="1"/>
  <c r="AE62" i="1"/>
  <c r="AF62" i="1" s="1"/>
  <c r="AE63" i="1"/>
  <c r="AF63" i="1" s="1"/>
  <c r="AE66" i="1"/>
  <c r="AF66" i="1" s="1"/>
  <c r="AE67" i="1"/>
  <c r="AF67" i="1" s="1"/>
  <c r="AE70" i="1"/>
  <c r="AF70" i="1" s="1"/>
  <c r="AE71" i="1"/>
  <c r="AF71" i="1" s="1"/>
  <c r="AE74" i="1"/>
  <c r="AF74" i="1" s="1"/>
  <c r="AE75" i="1"/>
  <c r="AF75" i="1" s="1"/>
  <c r="AE78" i="1"/>
  <c r="AF78" i="1" s="1"/>
  <c r="AE81" i="1"/>
  <c r="AF81" i="1" s="1"/>
  <c r="AE82" i="1"/>
  <c r="AF82" i="1" s="1"/>
  <c r="AE85" i="1"/>
  <c r="AF85" i="1" s="1"/>
  <c r="AE86" i="1"/>
  <c r="AF86" i="1" s="1"/>
  <c r="AE89" i="1"/>
  <c r="AF89" i="1" s="1"/>
  <c r="AE90" i="1"/>
  <c r="AF90" i="1" s="1"/>
  <c r="AE93" i="1"/>
  <c r="AF93" i="1" s="1"/>
  <c r="AE94" i="1"/>
  <c r="AF94" i="1" s="1"/>
  <c r="AE97" i="1"/>
  <c r="AF97" i="1" s="1"/>
  <c r="AE98" i="1"/>
  <c r="AF98" i="1" s="1"/>
  <c r="AE101" i="1"/>
  <c r="AF101" i="1" s="1"/>
  <c r="AE102" i="1"/>
  <c r="AF102" i="1" s="1"/>
  <c r="AE105" i="1"/>
  <c r="AF105" i="1" s="1"/>
  <c r="AE106" i="1"/>
  <c r="AF106" i="1" s="1"/>
  <c r="AE109" i="1"/>
  <c r="AF109" i="1" s="1"/>
  <c r="AE110" i="1"/>
  <c r="AF110" i="1" s="1"/>
  <c r="AE113" i="1"/>
  <c r="AF113" i="1" s="1"/>
  <c r="AE114" i="1"/>
  <c r="AF114" i="1" s="1"/>
  <c r="AE117" i="1"/>
  <c r="AF117" i="1" s="1"/>
  <c r="AD118" i="1"/>
  <c r="AE122" i="1"/>
  <c r="AF122" i="1" s="1"/>
  <c r="AD127" i="1"/>
  <c r="AE133" i="1"/>
  <c r="AF133" i="1" s="1"/>
  <c r="AD134" i="1"/>
  <c r="AE138" i="1"/>
  <c r="AF138" i="1" s="1"/>
  <c r="AD143" i="1"/>
  <c r="AE149" i="1"/>
  <c r="AF149" i="1" s="1"/>
  <c r="AD150" i="1"/>
  <c r="AE158" i="1"/>
  <c r="AF158" i="1" s="1"/>
  <c r="AD159" i="1"/>
  <c r="AE172" i="1"/>
  <c r="AF172" i="1" s="1"/>
  <c r="AE174" i="1"/>
  <c r="AF174" i="1" s="1"/>
  <c r="AE182" i="1"/>
  <c r="AF182" i="1" s="1"/>
  <c r="AE192" i="1"/>
  <c r="AF192" i="1" s="1"/>
  <c r="AD198" i="1"/>
  <c r="AE198" i="1"/>
  <c r="AF198" i="1" s="1"/>
  <c r="AE203" i="1"/>
  <c r="AF203" i="1" s="1"/>
  <c r="AD203" i="1"/>
  <c r="AE239" i="1"/>
  <c r="AF239" i="1" s="1"/>
  <c r="AD239" i="1"/>
  <c r="AD262" i="1"/>
  <c r="AE262" i="1"/>
  <c r="AF262" i="1" s="1"/>
  <c r="AE230" i="1"/>
  <c r="AF230" i="1" s="1"/>
  <c r="AD230" i="1"/>
  <c r="AE7" i="1"/>
  <c r="AF7" i="1" s="1"/>
  <c r="AE15" i="1"/>
  <c r="AF15" i="1" s="1"/>
  <c r="AE18" i="1"/>
  <c r="AF18" i="1" s="1"/>
  <c r="AE22" i="1"/>
  <c r="AF22" i="1" s="1"/>
  <c r="AE27" i="1"/>
  <c r="AF27" i="1" s="1"/>
  <c r="AE31" i="1"/>
  <c r="AF31" i="1" s="1"/>
  <c r="AE35" i="1"/>
  <c r="AF35" i="1" s="1"/>
  <c r="AE39" i="1"/>
  <c r="AF39" i="1" s="1"/>
  <c r="AE42" i="1"/>
  <c r="AF42" i="1" s="1"/>
  <c r="AE118" i="1"/>
  <c r="AF118" i="1" s="1"/>
  <c r="AE129" i="1"/>
  <c r="AF129" i="1" s="1"/>
  <c r="AD130" i="1"/>
  <c r="AE134" i="1"/>
  <c r="AF134" i="1" s="1"/>
  <c r="AE145" i="1"/>
  <c r="AF145" i="1" s="1"/>
  <c r="AD146" i="1"/>
  <c r="AE150" i="1"/>
  <c r="AF150" i="1" s="1"/>
  <c r="AD154" i="1"/>
  <c r="AE160" i="1"/>
  <c r="AF160" i="1" s="1"/>
  <c r="AD163" i="1"/>
  <c r="AE165" i="1"/>
  <c r="AF165" i="1" s="1"/>
  <c r="AE216" i="1"/>
  <c r="AF216" i="1" s="1"/>
  <c r="AE3" i="1"/>
  <c r="AF3" i="1" s="1"/>
  <c r="AE6" i="1"/>
  <c r="AF6" i="1" s="1"/>
  <c r="AE10" i="1"/>
  <c r="AF10" i="1" s="1"/>
  <c r="AE4" i="1"/>
  <c r="AF4" i="1" s="1"/>
  <c r="AE8" i="1"/>
  <c r="AF8" i="1" s="1"/>
  <c r="AE12" i="1"/>
  <c r="AF12" i="1" s="1"/>
  <c r="AE16" i="1"/>
  <c r="AF16" i="1" s="1"/>
  <c r="AE20" i="1"/>
  <c r="AF20" i="1" s="1"/>
  <c r="AE24" i="1"/>
  <c r="AF24" i="1" s="1"/>
  <c r="AE28" i="1"/>
  <c r="AF28" i="1" s="1"/>
  <c r="AE32" i="1"/>
  <c r="AF32" i="1" s="1"/>
  <c r="AE36" i="1"/>
  <c r="AF36" i="1" s="1"/>
  <c r="AE40" i="1"/>
  <c r="AF40" i="1" s="1"/>
  <c r="AE44" i="1"/>
  <c r="AF44" i="1" s="1"/>
  <c r="AE48" i="1"/>
  <c r="AF48" i="1" s="1"/>
  <c r="AE52" i="1"/>
  <c r="AF52" i="1" s="1"/>
  <c r="AE56" i="1"/>
  <c r="AF56" i="1" s="1"/>
  <c r="AE60" i="1"/>
  <c r="AF60" i="1" s="1"/>
  <c r="AE64" i="1"/>
  <c r="AF64" i="1" s="1"/>
  <c r="AE68" i="1"/>
  <c r="AF68" i="1" s="1"/>
  <c r="AE72" i="1"/>
  <c r="AF72" i="1" s="1"/>
  <c r="AE76" i="1"/>
  <c r="AF76" i="1" s="1"/>
  <c r="AE79" i="1"/>
  <c r="AF79" i="1" s="1"/>
  <c r="AE83" i="1"/>
  <c r="AF83" i="1" s="1"/>
  <c r="AE87" i="1"/>
  <c r="AF87" i="1" s="1"/>
  <c r="AE91" i="1"/>
  <c r="AF91" i="1" s="1"/>
  <c r="AE95" i="1"/>
  <c r="AF95" i="1" s="1"/>
  <c r="AE99" i="1"/>
  <c r="AF99" i="1" s="1"/>
  <c r="AE103" i="1"/>
  <c r="AF103" i="1" s="1"/>
  <c r="AE107" i="1"/>
  <c r="AF107" i="1" s="1"/>
  <c r="AE111" i="1"/>
  <c r="AF111" i="1" s="1"/>
  <c r="AE115" i="1"/>
  <c r="AF115" i="1" s="1"/>
  <c r="AD120" i="1"/>
  <c r="AE125" i="1"/>
  <c r="AF125" i="1" s="1"/>
  <c r="AD126" i="1"/>
  <c r="AE130" i="1"/>
  <c r="AF130" i="1" s="1"/>
  <c r="AD136" i="1"/>
  <c r="AE141" i="1"/>
  <c r="AF141" i="1" s="1"/>
  <c r="AD142" i="1"/>
  <c r="AE146" i="1"/>
  <c r="AF146" i="1" s="1"/>
  <c r="AE153" i="1"/>
  <c r="AF153" i="1" s="1"/>
  <c r="AE154" i="1"/>
  <c r="AF154" i="1" s="1"/>
  <c r="AE169" i="1"/>
  <c r="AF169" i="1" s="1"/>
  <c r="AD173" i="1"/>
  <c r="AD175" i="1"/>
  <c r="AE178" i="1"/>
  <c r="AF178" i="1" s="1"/>
  <c r="AD187" i="1"/>
  <c r="AD190" i="1"/>
  <c r="AE196" i="1"/>
  <c r="AF196" i="1" s="1"/>
  <c r="AE199" i="1"/>
  <c r="AF199" i="1" s="1"/>
  <c r="AD199" i="1"/>
  <c r="AD214" i="1"/>
  <c r="AE214" i="1"/>
  <c r="AF214" i="1" s="1"/>
  <c r="AE219" i="1"/>
  <c r="AF219" i="1" s="1"/>
  <c r="AD219" i="1"/>
  <c r="AE234" i="1"/>
  <c r="AF234" i="1" s="1"/>
  <c r="AD234" i="1"/>
  <c r="AE238" i="1"/>
  <c r="AF238" i="1" s="1"/>
  <c r="AE248" i="1"/>
  <c r="AF248" i="1" s="1"/>
  <c r="AD258" i="1"/>
  <c r="AE258" i="1"/>
  <c r="AF258" i="1" s="1"/>
  <c r="AD202" i="1"/>
  <c r="AD218" i="1"/>
  <c r="AE240" i="1"/>
  <c r="AF240" i="1" s="1"/>
  <c r="AE241" i="1"/>
  <c r="AF241" i="1" s="1"/>
  <c r="AE249" i="1"/>
  <c r="AF249" i="1" s="1"/>
  <c r="AD256" i="1"/>
  <c r="AD257" i="1"/>
  <c r="AE259" i="1"/>
  <c r="AF259" i="1" s="1"/>
  <c r="AE260" i="1"/>
  <c r="AF260" i="1" s="1"/>
  <c r="AE263" i="1"/>
  <c r="AF263" i="1" s="1"/>
  <c r="AE264" i="1"/>
  <c r="AF264" i="1" s="1"/>
  <c r="AD156" i="1"/>
  <c r="AE161" i="1"/>
  <c r="AF161" i="1" s="1"/>
  <c r="AD162" i="1"/>
  <c r="AE166" i="1"/>
  <c r="AF166" i="1" s="1"/>
  <c r="AE170" i="1"/>
  <c r="AF170" i="1" s="1"/>
  <c r="AD177" i="1"/>
  <c r="AD179" i="1"/>
  <c r="AD183" i="1"/>
  <c r="AE185" i="1"/>
  <c r="AF185" i="1" s="1"/>
  <c r="AE188" i="1"/>
  <c r="AF188" i="1" s="1"/>
  <c r="AD193" i="1"/>
  <c r="AE195" i="1"/>
  <c r="AF195" i="1" s="1"/>
  <c r="AE202" i="1"/>
  <c r="AF202" i="1" s="1"/>
  <c r="AD206" i="1"/>
  <c r="AD208" i="1"/>
  <c r="AD209" i="1"/>
  <c r="AE211" i="1"/>
  <c r="AF211" i="1" s="1"/>
  <c r="AE218" i="1"/>
  <c r="AF218" i="1" s="1"/>
  <c r="AD222" i="1"/>
  <c r="AD224" i="1"/>
  <c r="AD225" i="1"/>
  <c r="AE232" i="1"/>
  <c r="AF232" i="1" s="1"/>
  <c r="AE237" i="1"/>
  <c r="AF237" i="1" s="1"/>
  <c r="AD244" i="1"/>
  <c r="AE247" i="1"/>
  <c r="AF247" i="1" s="1"/>
  <c r="AD254" i="1"/>
  <c r="AD255" i="1"/>
  <c r="AD212" i="1"/>
  <c r="AD213" i="1"/>
  <c r="AE215" i="1"/>
  <c r="AF215" i="1" s="1"/>
  <c r="AD242" i="1"/>
  <c r="AE246" i="1"/>
  <c r="AF246" i="1" s="1"/>
  <c r="AD250" i="1"/>
  <c r="AD251" i="1"/>
  <c r="AD252" i="1"/>
  <c r="AD3" i="1"/>
  <c r="AD7" i="1"/>
  <c r="AD11" i="1"/>
  <c r="AD15" i="1"/>
  <c r="AD19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AD75" i="1"/>
  <c r="AD78" i="1"/>
  <c r="AD82" i="1"/>
  <c r="AD86" i="1"/>
  <c r="AD90" i="1"/>
  <c r="AD94" i="1"/>
  <c r="AD98" i="1"/>
  <c r="AD102" i="1"/>
  <c r="AD106" i="1"/>
  <c r="AD110" i="1"/>
  <c r="AD114" i="1"/>
  <c r="AD117" i="1"/>
  <c r="AD121" i="1"/>
  <c r="AD125" i="1"/>
  <c r="AD129" i="1"/>
  <c r="AD133" i="1"/>
  <c r="AD137" i="1"/>
  <c r="AD141" i="1"/>
  <c r="AD145" i="1"/>
  <c r="AD149" i="1"/>
  <c r="AD153" i="1"/>
  <c r="AD157" i="1"/>
  <c r="AD161" i="1"/>
  <c r="AD165" i="1"/>
  <c r="AE168" i="1"/>
  <c r="AF168" i="1" s="1"/>
  <c r="AD172" i="1"/>
  <c r="AD176" i="1"/>
  <c r="AE180" i="1"/>
  <c r="AF180" i="1" s="1"/>
  <c r="AD166" i="1"/>
  <c r="AE171" i="1"/>
  <c r="AF171" i="1" s="1"/>
  <c r="AE175" i="1"/>
  <c r="AF175" i="1" s="1"/>
  <c r="AE179" i="1"/>
  <c r="AF179" i="1" s="1"/>
  <c r="AE183" i="1"/>
  <c r="AF183" i="1" s="1"/>
  <c r="AD167" i="1"/>
  <c r="AE187" i="1"/>
  <c r="AF187" i="1" s="1"/>
  <c r="AD188" i="1"/>
  <c r="AE191" i="1"/>
  <c r="AF191" i="1" s="1"/>
  <c r="AD191" i="1"/>
  <c r="AE189" i="1"/>
  <c r="AF189" i="1" s="1"/>
  <c r="AE193" i="1"/>
  <c r="AF193" i="1" s="1"/>
  <c r="AE197" i="1"/>
  <c r="AF197" i="1" s="1"/>
  <c r="AE201" i="1"/>
  <c r="AF201" i="1" s="1"/>
  <c r="AE205" i="1"/>
  <c r="AF205" i="1" s="1"/>
  <c r="AE209" i="1"/>
  <c r="AF209" i="1" s="1"/>
  <c r="AE213" i="1"/>
  <c r="AF213" i="1" s="1"/>
  <c r="AE217" i="1"/>
  <c r="AF217" i="1" s="1"/>
  <c r="AE221" i="1"/>
  <c r="AF221" i="1" s="1"/>
  <c r="AE225" i="1"/>
  <c r="AF225" i="1" s="1"/>
  <c r="AE228" i="1"/>
  <c r="AF228" i="1" s="1"/>
  <c r="AE226" i="1"/>
  <c r="AF226" i="1" s="1"/>
  <c r="AD226" i="1"/>
  <c r="AE229" i="1"/>
  <c r="AF229" i="1" s="1"/>
  <c r="AD229" i="1"/>
  <c r="AD192" i="1"/>
  <c r="AE233" i="1"/>
  <c r="AF233" i="1" s="1"/>
  <c r="AD233" i="1"/>
  <c r="AE236" i="1"/>
  <c r="AF236" i="1" s="1"/>
  <c r="AD237" i="1"/>
  <c r="AD241" i="1"/>
  <c r="AD243" i="1"/>
  <c r="AD245" i="1"/>
  <c r="AD247" i="1"/>
  <c r="AD249" i="1"/>
</calcChain>
</file>

<file path=xl/sharedStrings.xml><?xml version="1.0" encoding="utf-8"?>
<sst xmlns="http://schemas.openxmlformats.org/spreadsheetml/2006/main" count="1109" uniqueCount="504">
  <si>
    <t>S/NO</t>
  </si>
  <si>
    <t>ITEM NO</t>
  </si>
  <si>
    <t>DESCRIPTION</t>
  </si>
  <si>
    <t>D OF Q</t>
  </si>
  <si>
    <t>QTY</t>
  </si>
  <si>
    <t>OUR REF</t>
  </si>
  <si>
    <t>EA</t>
  </si>
  <si>
    <t>KG</t>
  </si>
  <si>
    <t>LIT:</t>
  </si>
  <si>
    <t>DSN</t>
  </si>
  <si>
    <t>GASKET</t>
  </si>
  <si>
    <t>FILTER ELEMENT</t>
  </si>
  <si>
    <t>996PA</t>
  </si>
  <si>
    <t>CAN</t>
  </si>
  <si>
    <t>DTD572</t>
  </si>
  <si>
    <t>LB/ROLL</t>
  </si>
  <si>
    <t>BRAKE TYRE</t>
  </si>
  <si>
    <t>E 7509</t>
  </si>
  <si>
    <t>CONICAL BAKK BEARING</t>
  </si>
  <si>
    <t>E 7508</t>
  </si>
  <si>
    <t>STEEL CABLE</t>
  </si>
  <si>
    <t>LANDING GEAR SWITCH LEVER ASSY:</t>
  </si>
  <si>
    <t>LANDING GEAR SELECTOR VALVE</t>
  </si>
  <si>
    <t>QSF-2A</t>
  </si>
  <si>
    <t>LANDING GEAR CONTROL VALVE</t>
  </si>
  <si>
    <t>QSF-6A</t>
  </si>
  <si>
    <t>AIR COCK</t>
  </si>
  <si>
    <t>QSF-6A-11</t>
  </si>
  <si>
    <t>QL-7</t>
  </si>
  <si>
    <t>DEPOSIT FILTER</t>
  </si>
  <si>
    <t>WATER FILTER</t>
  </si>
  <si>
    <t>CHECK VALVE ASSY:</t>
  </si>
  <si>
    <t>PRESSURE REDUCING CHECK VALVE
ASSY:</t>
  </si>
  <si>
    <t>FLAP CONTROL VALVE</t>
  </si>
  <si>
    <t>EMERGENCY VALVE</t>
  </si>
  <si>
    <t>QXF-32</t>
  </si>
  <si>
    <t>AIR CHARGING VALVE</t>
  </si>
  <si>
    <t>HOSE FOR EXTENDING MAIN GEAR</t>
  </si>
  <si>
    <t>HOSE FOR EXTENDING MAIN GEAR
IN AN EMERGENCY</t>
  </si>
  <si>
    <t>HOSE FOR RETRACTING FLAP</t>
  </si>
  <si>
    <t>PIPE</t>
  </si>
  <si>
    <t>SB-1</t>
  </si>
  <si>
    <t>HAND PUMP</t>
  </si>
  <si>
    <t>VALVE</t>
  </si>
  <si>
    <t>GASKET (CHECK VALVE SEAL)</t>
  </si>
  <si>
    <t>SPRING (CHECK VALVE)</t>
  </si>
  <si>
    <t>WASHER (CHECK VALVE)</t>
  </si>
  <si>
    <t>LATHER CUP</t>
  </si>
  <si>
    <t>LEVER</t>
  </si>
  <si>
    <t>AXLE BUSH</t>
  </si>
  <si>
    <t>BOLT</t>
  </si>
  <si>
    <t>HB3-4-A1x10x55 III</t>
  </si>
  <si>
    <t xml:space="preserve">SPRING  </t>
  </si>
  <si>
    <t>LOCK HOOK ACTUATOR (NOSE)</t>
  </si>
  <si>
    <t>LOCK HOOK ACTUATOR (MAIN)</t>
  </si>
  <si>
    <t>Q/5A4-7-33-6</t>
  </si>
  <si>
    <t>SEALING RUBBER RING</t>
  </si>
  <si>
    <t>Q/5A4-7-11-6</t>
  </si>
  <si>
    <t>SEALING RING</t>
  </si>
  <si>
    <t>ZSQ-4</t>
  </si>
  <si>
    <t>SYRING</t>
  </si>
  <si>
    <t>FELT RING</t>
  </si>
  <si>
    <t>HB6-39-1x120</t>
  </si>
  <si>
    <t>BONDING JUMPER</t>
  </si>
  <si>
    <t>HB6-39-1x140</t>
  </si>
  <si>
    <t>HB6-39-4x100</t>
  </si>
  <si>
    <t>HB6-39-4x120</t>
  </si>
  <si>
    <t>HB6-39-6x140</t>
  </si>
  <si>
    <t>HB6-39-1x140x140</t>
  </si>
  <si>
    <t>80026GB269-87/5</t>
  </si>
  <si>
    <t>BALL BEARING</t>
  </si>
  <si>
    <t>STOP BOLT</t>
  </si>
  <si>
    <t>SHIMMY DAMPER</t>
  </si>
  <si>
    <t>STRUT</t>
  </si>
  <si>
    <t>NOSE GEAR ACTUATING CYLINDER</t>
  </si>
  <si>
    <t>LANDING GEAR ACTUATING CYLINDER</t>
  </si>
  <si>
    <t>FLAP ACTUATOR</t>
  </si>
  <si>
    <t>HALF FORK</t>
  </si>
  <si>
    <t>HB4-4</t>
  </si>
  <si>
    <t>STRIGH TOUCH PIPE CONNECTOR</t>
  </si>
  <si>
    <t xml:space="preserve">CHECK VALVE </t>
  </si>
  <si>
    <t>ACTUATING CYLINDER SEAL</t>
  </si>
  <si>
    <t>RXF-2A</t>
  </si>
  <si>
    <t>CHECK VALVE</t>
  </si>
  <si>
    <t>QS-1</t>
  </si>
  <si>
    <t>PRESSURE REDUCING VALVE</t>
  </si>
  <si>
    <t>QS-25</t>
  </si>
  <si>
    <t>BEAKE DIFFERNTIAL VALVE</t>
  </si>
  <si>
    <t>QS-6A</t>
  </si>
  <si>
    <t>COMPRESSED AIR MAIN VALVE</t>
  </si>
  <si>
    <t>QS-2A</t>
  </si>
  <si>
    <t>JY-7A</t>
  </si>
  <si>
    <t>AIR CHARGING FITTING</t>
  </si>
  <si>
    <t>QDF-1</t>
  </si>
  <si>
    <t>COMPRESSED AIR SOLENOD VALVE</t>
  </si>
  <si>
    <t>AIR FILTER</t>
  </si>
  <si>
    <t>FOLDABLE STAY ROD (NOSE LDG)
UPPER</t>
  </si>
  <si>
    <t>FOLDABLE STAY ROD (NOSE LDG)
LOWER</t>
  </si>
  <si>
    <t>FOLDABLE STAY ROD (MAIN LDG)
UPPER</t>
  </si>
  <si>
    <t>FOLDABLE STAY ROD (MAIN LDG)
LOWER</t>
  </si>
  <si>
    <t>FILTER</t>
  </si>
  <si>
    <t>NIV</t>
  </si>
  <si>
    <t>BRAKE BLOCK</t>
  </si>
  <si>
    <t>CD-5</t>
  </si>
  <si>
    <t>MAGNETO</t>
  </si>
  <si>
    <t>CB-32A(604-11-901)</t>
  </si>
  <si>
    <t>OIL PUMP</t>
  </si>
  <si>
    <t>XB-15A(604-113-71)</t>
  </si>
  <si>
    <t>GASOLINE PUMP</t>
  </si>
  <si>
    <t>KY-2C</t>
  </si>
  <si>
    <t>AIR COMPRESSOR</t>
  </si>
  <si>
    <t>H6A-04-04</t>
  </si>
  <si>
    <t>ROCKER CHAMBER CAP GASKET</t>
  </si>
  <si>
    <t>H6A-27056</t>
  </si>
  <si>
    <t>TECHOMETER DRIVING BOX GASKET</t>
  </si>
  <si>
    <t>405-006</t>
  </si>
  <si>
    <t>AIR RETURN NOZZLE</t>
  </si>
  <si>
    <t>CD-400-300</t>
  </si>
  <si>
    <t>HIGHT VOLTAGE SPACER PIECE</t>
  </si>
  <si>
    <t>CERAMIC SPARK PLUG</t>
  </si>
  <si>
    <t>Q/5A4-45G21-10-15-200</t>
  </si>
  <si>
    <t>HOSE</t>
  </si>
  <si>
    <t>ENGINE DIAGONAL STRUT BOLT</t>
  </si>
  <si>
    <t>NUT</t>
  </si>
  <si>
    <t>FLAP HEAD PIN</t>
  </si>
  <si>
    <t>METAL ASBESTOS WASHER</t>
  </si>
  <si>
    <t>SET</t>
  </si>
  <si>
    <t>CONNECTOR OF DAMPER</t>
  </si>
  <si>
    <t>G1-2004</t>
  </si>
  <si>
    <t>PROP: PISTON SEAL CUP (LARGE)</t>
  </si>
  <si>
    <t>G1-2005</t>
  </si>
  <si>
    <t>PROP: PISTON SEAL CUP (SMALL)</t>
  </si>
  <si>
    <t>G1-0004</t>
  </si>
  <si>
    <t>PROP: SLEEVE SEALING CUP</t>
  </si>
  <si>
    <t>GILL</t>
  </si>
  <si>
    <t>BUSH</t>
  </si>
  <si>
    <t>Q/3D101-3</t>
  </si>
  <si>
    <t xml:space="preserve">WASHER </t>
  </si>
  <si>
    <t>Q/5A4-51-3M16-15-275</t>
  </si>
  <si>
    <t>Q/5A4-51-3M16-15-1640</t>
  </si>
  <si>
    <t>Q/5A4-51-3M16-15-1840</t>
  </si>
  <si>
    <t>WASHER</t>
  </si>
  <si>
    <t>H6A-10-061</t>
  </si>
  <si>
    <t>SPEED GOVERNOR GASKET</t>
  </si>
  <si>
    <t>H6A-11-074</t>
  </si>
  <si>
    <t>OIL PUMP FILTER GASKET</t>
  </si>
  <si>
    <t>H6A-27-047</t>
  </si>
  <si>
    <t>GOVERNOR FILTER GASKET</t>
  </si>
  <si>
    <t>H6A-04-025</t>
  </si>
  <si>
    <t>AIR INLET PIPE SEAL RING</t>
  </si>
  <si>
    <t>H6A-02-009</t>
  </si>
  <si>
    <t>OIL CAN FILTER GASKET</t>
  </si>
  <si>
    <t>H6A-04-020</t>
  </si>
  <si>
    <t>GASKET FOR UPPER AIR INLET PIPE</t>
  </si>
  <si>
    <t>H6A-10-062</t>
  </si>
  <si>
    <t>H6A-10-050</t>
  </si>
  <si>
    <t>OIL FILTER OF GOVERNOR</t>
  </si>
  <si>
    <t>H6A-11-023</t>
  </si>
  <si>
    <t>MAGNETO GASKET</t>
  </si>
  <si>
    <t>H6A-11-072</t>
  </si>
  <si>
    <t>FUEL SUPPLY NIPPLE GASKET</t>
  </si>
  <si>
    <t>H6A-11-068</t>
  </si>
  <si>
    <t>GASOLINE PUMP GASKET</t>
  </si>
  <si>
    <t>H6A-04-043</t>
  </si>
  <si>
    <t>CABLE FOR FIXING ROCKET CHAMBER
CAP</t>
  </si>
  <si>
    <t>H6A-04-042</t>
  </si>
  <si>
    <t>ROCKER CHAMBER CAP</t>
  </si>
  <si>
    <t>H6A-17-051</t>
  </si>
  <si>
    <t>H6A-17-047</t>
  </si>
  <si>
    <t>H6A-17-038</t>
  </si>
  <si>
    <t>CARBURETOR GASKET</t>
  </si>
  <si>
    <t>670-10-801</t>
  </si>
  <si>
    <t>RUBBERIZED FABRIC HOSE CLAMP</t>
  </si>
  <si>
    <t>7D17-13-10-2</t>
  </si>
  <si>
    <t>SEAL RING</t>
  </si>
  <si>
    <t>KY2-015</t>
  </si>
  <si>
    <t>AIR VALVE WASHER</t>
  </si>
  <si>
    <t>KY2-011</t>
  </si>
  <si>
    <t>NIPPLE WASHER</t>
  </si>
  <si>
    <t>KY2-009</t>
  </si>
  <si>
    <t>KY2-019</t>
  </si>
  <si>
    <t>CLAMP RING</t>
  </si>
  <si>
    <t>KY2-021</t>
  </si>
  <si>
    <t>XB15-021</t>
  </si>
  <si>
    <t>ELBOW</t>
  </si>
  <si>
    <t>M5x18GB 29-66</t>
  </si>
  <si>
    <t>Tal-6</t>
  </si>
  <si>
    <t>CARBON ROD</t>
  </si>
  <si>
    <t>CD-470-08</t>
  </si>
  <si>
    <t>STOP WASHER</t>
  </si>
  <si>
    <t>CD-470-05</t>
  </si>
  <si>
    <t>CD-470-09</t>
  </si>
  <si>
    <t>CD5LZ-33</t>
  </si>
  <si>
    <t>CD5LZ-35</t>
  </si>
  <si>
    <t>26-11-23</t>
  </si>
  <si>
    <t>VENT PIPE GASKET</t>
  </si>
  <si>
    <t>H6A-17-039</t>
  </si>
  <si>
    <t>405-09</t>
  </si>
  <si>
    <t>CARBURETOR AIR FILTER</t>
  </si>
  <si>
    <t>XB1-510-14x20x1.5</t>
  </si>
  <si>
    <t>TS-1</t>
  </si>
  <si>
    <t>SPEED REGULATOR</t>
  </si>
  <si>
    <t>QHQ-14A</t>
  </si>
  <si>
    <t>CARBURETOR</t>
  </si>
  <si>
    <t>BRANCH PIPE</t>
  </si>
  <si>
    <t>Q/3A149.6-3.4-A-45</t>
  </si>
  <si>
    <t>RUBBER RING SEAL</t>
  </si>
  <si>
    <t>PLUG</t>
  </si>
  <si>
    <t>HB1-403G-N8</t>
  </si>
  <si>
    <t>TOWER SUPPORT</t>
  </si>
  <si>
    <t>SUPPORT</t>
  </si>
  <si>
    <t>HB1-20G-M5-30</t>
  </si>
  <si>
    <t>SCREW</t>
  </si>
  <si>
    <t>BM5-GB-54-45</t>
  </si>
  <si>
    <t>ROCKER ARM</t>
  </si>
  <si>
    <t>FIXED PIN</t>
  </si>
  <si>
    <t>2.5x15GB91-67</t>
  </si>
  <si>
    <t>PROPELLER NUT SPLIT PIN</t>
  </si>
  <si>
    <t>LEFT MAIN EXHAUST PIPE</t>
  </si>
  <si>
    <t xml:space="preserve">CLAMP </t>
  </si>
  <si>
    <t>CLAMP</t>
  </si>
  <si>
    <t>RIGHT MAIN EXHAUST PIPE</t>
  </si>
  <si>
    <t>GASOLINE HAND PUMP</t>
  </si>
  <si>
    <t>BM6GB54-HPB59-1</t>
  </si>
  <si>
    <t>ZY-1500</t>
  </si>
  <si>
    <t>VIBRATOR TYPE VOLTAGE REGULATOR BOX</t>
  </si>
  <si>
    <t>FJ28-0.17A</t>
  </si>
  <si>
    <t>INDICATION LIGHT BULB</t>
  </si>
  <si>
    <t>IJ-534-1/24(220W)</t>
  </si>
  <si>
    <t>LANDING LIGHT BULB</t>
  </si>
  <si>
    <t>AKP2-1</t>
  </si>
  <si>
    <t>LANDING GEAR POSITION MICRO 
SWITCH</t>
  </si>
  <si>
    <t>AJK-1</t>
  </si>
  <si>
    <t>AUTOMATIC CUT OUT SWITCH</t>
  </si>
  <si>
    <t>ZKC-10</t>
  </si>
  <si>
    <t>ZKC-2</t>
  </si>
  <si>
    <t>H2-7211-00</t>
  </si>
  <si>
    <t>A/C BATTERY BOX</t>
  </si>
  <si>
    <t>7HK182</t>
  </si>
  <si>
    <t>LEAD ACID BATTERY</t>
  </si>
  <si>
    <t>ZF-1.5</t>
  </si>
  <si>
    <t>ELECTRIC GENERATOR</t>
  </si>
  <si>
    <t>LBQ-3</t>
  </si>
  <si>
    <t>WAVE FILTER</t>
  </si>
  <si>
    <t>GB-50</t>
  </si>
  <si>
    <t>INERTIA FUSE</t>
  </si>
  <si>
    <t>TB-2</t>
  </si>
  <si>
    <t>TROUBLE SIGNAL LIGHT FUSE FOR
GENERATOR</t>
  </si>
  <si>
    <t>DHK-1</t>
  </si>
  <si>
    <t>MAGNETO CHANGE OVER SWITCH</t>
  </si>
  <si>
    <t>DH-2</t>
  </si>
  <si>
    <t>STARTING COIL</t>
  </si>
  <si>
    <t>L/R MAIN LANDING GEAR DOWN/UP
LIMITING POSITION SWITCH</t>
  </si>
  <si>
    <t>JK-2-1</t>
  </si>
  <si>
    <t>IGNITION CHANGE-OVER SWITCH</t>
  </si>
  <si>
    <t>HD-3(RED)</t>
  </si>
  <si>
    <t>LEFT WINGTIP LIGHT</t>
  </si>
  <si>
    <t>HD-3(GREEN)</t>
  </si>
  <si>
    <t>RIGHT WINGTIP LIGHT</t>
  </si>
  <si>
    <t>SIGNAL LIGHT</t>
  </si>
  <si>
    <t>SBL-53</t>
  </si>
  <si>
    <t>INVERTER</t>
  </si>
  <si>
    <t>SBL-40</t>
  </si>
  <si>
    <t>IND: OF PRESS: &amp; TEMP: GAUGE</t>
  </si>
  <si>
    <t>BDP-2B</t>
  </si>
  <si>
    <t>GYRO HORIZON</t>
  </si>
  <si>
    <t>ZAY-2</t>
  </si>
  <si>
    <t>VOLT METER</t>
  </si>
  <si>
    <t>LC-2</t>
  </si>
  <si>
    <t>MAGNETIC COMPASS</t>
  </si>
  <si>
    <t>FL-3</t>
  </si>
  <si>
    <t>COMPASS AMPLIFIER</t>
  </si>
  <si>
    <t>ZWG-1</t>
  </si>
  <si>
    <t>C.H.T INDICATOR</t>
  </si>
  <si>
    <t>301</t>
  </si>
  <si>
    <t>AC CLOCK</t>
  </si>
  <si>
    <t>TH-3</t>
  </si>
  <si>
    <t>DIRECTIONAL GYRO</t>
  </si>
  <si>
    <t>ZZ-30-1C</t>
  </si>
  <si>
    <t>TACHOMETER INDICATOR</t>
  </si>
  <si>
    <t>GZ-14</t>
  </si>
  <si>
    <t>TACHOMETER TRANSMITTER</t>
  </si>
  <si>
    <t>GWR-1</t>
  </si>
  <si>
    <t>RESISTIVE TEMP: PROBLE</t>
  </si>
  <si>
    <t>ZH-4</t>
  </si>
  <si>
    <t>HEADING INDICATOR</t>
  </si>
  <si>
    <t>BYJ-1</t>
  </si>
  <si>
    <t>MANIFOLD PRESS: GAUGE</t>
  </si>
  <si>
    <t xml:space="preserve">GUR-21 I </t>
  </si>
  <si>
    <t>TRANSMITTER OF FUEL LEVEL GAUGE</t>
  </si>
  <si>
    <t>GUR-21 II</t>
  </si>
  <si>
    <t>K3</t>
  </si>
  <si>
    <t>VHF CONTROL</t>
  </si>
  <si>
    <t>WL-5</t>
  </si>
  <si>
    <t>ADF</t>
  </si>
  <si>
    <t>ADF CONTROL</t>
  </si>
  <si>
    <t>HEAD PHONE</t>
  </si>
  <si>
    <t>AN24-2H</t>
  </si>
  <si>
    <t>TRANSMIT BUTTON</t>
  </si>
  <si>
    <t>JT-2A</t>
  </si>
  <si>
    <t>INTER PHONE AMPLIFIER</t>
  </si>
  <si>
    <t>VACCUM TUBE SPARE BOX</t>
  </si>
  <si>
    <t>AN-24H</t>
  </si>
  <si>
    <t>PRESS TO TALK TRANSMIT BUTTON</t>
  </si>
  <si>
    <t>TKR123-K-3</t>
  </si>
  <si>
    <t>VHF CONTROL BOX</t>
  </si>
  <si>
    <t>J-907A</t>
  </si>
  <si>
    <t>INTERCOM AMPLIFIER</t>
  </si>
  <si>
    <t>INTER COM CONTROL BOX</t>
  </si>
  <si>
    <t>WL-5 BKI</t>
  </si>
  <si>
    <t>ADF CONTROL BOX</t>
  </si>
  <si>
    <t>WL-5B</t>
  </si>
  <si>
    <t>ADF RECEIVER</t>
  </si>
  <si>
    <t>ZHW-13</t>
  </si>
  <si>
    <t>ADF INDICATOR</t>
  </si>
  <si>
    <t>WL5BADF
ANTENNA</t>
  </si>
  <si>
    <t>ADF ANTENNA</t>
  </si>
  <si>
    <t>WS-FKI-15K(OHM)</t>
  </si>
  <si>
    <t>VOLUME CONTROL FROM ADF 
CONTROL UNIT</t>
  </si>
  <si>
    <t>PE 387</t>
  </si>
  <si>
    <t>CLMP (ADF INDICATOR TUBE)</t>
  </si>
  <si>
    <t>LEATHER CAP</t>
  </si>
  <si>
    <t xml:space="preserve">GB-91 (1.5x20) </t>
  </si>
  <si>
    <t>(1.5x20) SPLIT PIN</t>
  </si>
  <si>
    <t>GB-91 (2x20)</t>
  </si>
  <si>
    <t>(2x20) SPLIT PIN</t>
  </si>
  <si>
    <t>GB-91 (2x35)</t>
  </si>
  <si>
    <t>(2x35) SPLIT PIN</t>
  </si>
  <si>
    <t xml:space="preserve">GB-91 (2.5x15) </t>
  </si>
  <si>
    <t>(2.5x15) SPLIT PIN</t>
  </si>
  <si>
    <t xml:space="preserve">GB-91 (2.5x35) </t>
  </si>
  <si>
    <t>(2.5x35) SPLIT PIN</t>
  </si>
  <si>
    <t xml:space="preserve">GB-91 (3x25) </t>
  </si>
  <si>
    <t>(3x25) SPLIT PIN</t>
  </si>
  <si>
    <t>GB-91 (3x40)</t>
  </si>
  <si>
    <t>(3x40) SPLIT PIN</t>
  </si>
  <si>
    <t>GB-91 (3x50)</t>
  </si>
  <si>
    <t>(3x50) SPLIT PIN</t>
  </si>
  <si>
    <t>GB-91 (3x70)</t>
  </si>
  <si>
    <t>(3x70) SPLIT PIN</t>
  </si>
  <si>
    <t>MS20995C20</t>
  </si>
  <si>
    <t>(.020") CORROSION RESISTANT STEEL
LOCKING WIRE</t>
  </si>
  <si>
    <t>MS20995C25</t>
  </si>
  <si>
    <t>(.025") CORROSION RESISTANT STEEL
LOCKING WIRE</t>
  </si>
  <si>
    <t>MS20995C32</t>
  </si>
  <si>
    <t>(.032") CORROSION RESISTANT STEEL
LOCKING WIRE</t>
  </si>
  <si>
    <t>CLEAR DOPE</t>
  </si>
  <si>
    <t>705</t>
  </si>
  <si>
    <t>SCRATCH CARD (4")</t>
  </si>
  <si>
    <t>M</t>
  </si>
  <si>
    <t>RED DYE PINETRANT (400ML)</t>
  </si>
  <si>
    <t>9PR50</t>
  </si>
  <si>
    <t>C.N.F (400ML)</t>
  </si>
  <si>
    <t>9D1B</t>
  </si>
  <si>
    <t>D.N.F (400ML)</t>
  </si>
  <si>
    <t>FRENCH CHALK POWDER</t>
  </si>
  <si>
    <t>NO:931</t>
  </si>
  <si>
    <t>GREASE</t>
  </si>
  <si>
    <t>NO:932</t>
  </si>
  <si>
    <t>NO:933</t>
  </si>
  <si>
    <t>INDUSTRIAL VASELINE</t>
  </si>
  <si>
    <t>LUBRICATION OIL</t>
  </si>
  <si>
    <t>4016115-33104</t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</si>
  <si>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-5113-00-1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</si>
  <si>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-5114-00-A-3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</si>
  <si>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-5400-00-1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</si>
  <si>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-7720-40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</si>
  <si>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-7710-60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</si>
  <si>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-5545-00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</si>
  <si>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-5500-70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</si>
  <si>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-5500-80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</si>
  <si>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-5500-90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</si>
  <si>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-5510-00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</si>
  <si>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-5522-00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</si>
  <si>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-5524-00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</si>
  <si>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-5526-00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</si>
  <si>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-5531-00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</si>
  <si>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-5500-10/127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</si>
  <si>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-5502-10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</si>
  <si>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-5503-04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</si>
  <si>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-5503-06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</si>
  <si>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-5503-05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</si>
  <si>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-4210-17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</si>
  <si>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-4211-13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</si>
  <si>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-4130-53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</si>
  <si>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-4220-14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</si>
  <si>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-4110-24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</si>
  <si>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-4230-40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</si>
  <si>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-4130-50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</si>
  <si>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-5545-00/3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</si>
  <si>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-4150-07A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</si>
  <si>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-5110-30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</si>
  <si>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-4211-10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</si>
  <si>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-4210-50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</si>
  <si>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-4250-00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</si>
  <si>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-4150-00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</si>
  <si>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-5710-00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</si>
  <si>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-4112-00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</si>
  <si>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-5503-00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</si>
  <si>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-4150-03A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</si>
  <si>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-4220-00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</si>
  <si>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-4220-01</t>
    </r>
    <r>
      <rPr>
        <sz val="11"/>
        <color theme="1"/>
        <rFont val="宋体"/>
        <family val="2"/>
        <scheme val="minor"/>
      </rPr>
      <t/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</si>
  <si>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-4120-00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</si>
  <si>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-4120-20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</si>
  <si>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-6121-120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</si>
  <si>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-6210-02/1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</si>
  <si>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-6100-300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</si>
  <si>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-6100-100/3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</si>
  <si>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-6201-00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</si>
  <si>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-6400-06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</si>
  <si>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-6811-500/3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</si>
  <si>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-6400-07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</si>
  <si>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-6811-02/3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</si>
  <si>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-6811-02/1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</si>
  <si>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-6901-320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</si>
  <si>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-6811-500/1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</si>
  <si>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-6100-200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</si>
  <si>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-6100-100/1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</si>
  <si>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-6341-200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</si>
  <si>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-6341-300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</si>
  <si>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-6400-04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</si>
  <si>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-6203-1105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</si>
  <si>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-6811-100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</si>
  <si>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-6811-400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</si>
  <si>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-6812-100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</si>
  <si>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-6812-400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</si>
  <si>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-61-21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</si>
  <si>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-6211-17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</si>
  <si>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-6203-1146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</si>
  <si>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-6402-00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</si>
  <si>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-6500-50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</si>
  <si>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-6500-30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</si>
  <si>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-6904-00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</si>
  <si>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-6100-700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</si>
  <si>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-6200-100/5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</si>
  <si>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-6200-100/3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</si>
  <si>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-6812-00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</si>
  <si>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-6811-600/3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</si>
  <si>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-6812-300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</si>
  <si>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-6812-500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</si>
  <si>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-6811-500/2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</si>
  <si>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-6811-02/2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</si>
  <si>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-6812-200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</si>
  <si>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-6811-01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</si>
  <si>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-6811-600/1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</si>
  <si>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-6811-00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</si>
  <si>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-6811-600/2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</si>
  <si>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-6811-300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</si>
  <si>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-6130-00</t>
    </r>
  </si>
  <si>
    <t>CQ-409</t>
    <phoneticPr fontId="8" type="noConversion"/>
  </si>
  <si>
    <t>-</t>
    <phoneticPr fontId="8" type="noConversion"/>
  </si>
  <si>
    <t>ZSD-1</t>
    <phoneticPr fontId="8" type="noConversion"/>
  </si>
  <si>
    <t>217</t>
    <phoneticPr fontId="8" type="noConversion"/>
  </si>
  <si>
    <t>ANTI RUST OIL</t>
    <phoneticPr fontId="8" type="noConversion"/>
  </si>
  <si>
    <t>NO:8</t>
    <phoneticPr fontId="8" type="noConversion"/>
  </si>
  <si>
    <t>2012库价格</t>
  </si>
  <si>
    <t>备注</t>
  </si>
  <si>
    <t>LIT:</t>
    <phoneticPr fontId="8" type="noConversion"/>
  </si>
  <si>
    <t>DZ-5</t>
    <phoneticPr fontId="8" type="noConversion"/>
  </si>
  <si>
    <t>HB1-403G-M8</t>
    <phoneticPr fontId="8" type="noConversion"/>
  </si>
  <si>
    <t>HB1-703G4x14x12</t>
    <phoneticPr fontId="8" type="noConversion"/>
  </si>
  <si>
    <t>ZWY-1</t>
    <phoneticPr fontId="8" type="noConversion"/>
  </si>
  <si>
    <t>LS2-70</t>
    <phoneticPr fontId="8" type="noConversion"/>
  </si>
  <si>
    <t>271无税</t>
    <phoneticPr fontId="3" type="noConversion"/>
  </si>
  <si>
    <t>170/军品</t>
  </si>
  <si>
    <t>最低</t>
  </si>
  <si>
    <t>最高</t>
  </si>
  <si>
    <t>对比</t>
  </si>
  <si>
    <t>报价</t>
  </si>
  <si>
    <t>利润率</t>
  </si>
  <si>
    <t>24#单价为2014年价格</t>
  </si>
  <si>
    <t>23# OFFER P/N: HB1-510-14x20x1.5</t>
  </si>
  <si>
    <t>价差总和</t>
  </si>
  <si>
    <t>|最高最低价差|</t>
  </si>
  <si>
    <t>99# (+单项证书费US$10)</t>
  </si>
  <si>
    <t>99(US$)</t>
  </si>
  <si>
    <t>REMARK</t>
  </si>
  <si>
    <t>890(JT-7A)</t>
    <phoneticPr fontId="8" type="noConversion"/>
  </si>
  <si>
    <t>750(ZAV-2)</t>
    <phoneticPr fontId="8" type="noConversion"/>
  </si>
  <si>
    <t>OFFER P/N: HB1-510-14x20x1.5</t>
  </si>
  <si>
    <t>43单价修改为同17机型</t>
  </si>
  <si>
    <t>件号有无错？</t>
  </si>
  <si>
    <t>25# JT-7A</t>
  </si>
  <si>
    <t>25#: ZAV-2</t>
  </si>
  <si>
    <t>48(报的是H2-4120-02)</t>
  </si>
  <si>
    <t>26回复单价应该为￥1260, 25#回复只供1EA，超过按￥4400，超过4-10件单价不低于￥4100</t>
  </si>
  <si>
    <t>26#回复单价没有问题；25#回复单价为订货价格，没有错误</t>
  </si>
  <si>
    <t>25#回复价格没有错误；14年10月跟26#订货的单价是￥38</t>
  </si>
  <si>
    <t>23# 回复：件号错。 件号改为HB1-202G M5-30</t>
  </si>
  <si>
    <t>QUOTE: HB1-202G M5-30</t>
  </si>
  <si>
    <t>Please advised Part Number.</t>
  </si>
  <si>
    <t>26#(报的是H2-4120-02) Bolt</t>
  </si>
  <si>
    <t>90# 15年3月系统单价，要确定轴长和轴套</t>
  </si>
  <si>
    <t>报价两位</t>
  </si>
  <si>
    <t>第一次报价</t>
  </si>
  <si>
    <t>HB1-202G-M5-30</t>
  </si>
  <si>
    <t>问56#</t>
  </si>
  <si>
    <t>市场采购</t>
  </si>
  <si>
    <t>WL-5B-K1, 问56#</t>
  </si>
  <si>
    <t>25#供的件号是什么？</t>
  </si>
  <si>
    <t>120（要确定轴长）</t>
  </si>
  <si>
    <t>供应商代码</t>
    <phoneticPr fontId="8" type="noConversion"/>
  </si>
  <si>
    <t>供应商询价单号</t>
    <phoneticPr fontId="8" type="noConversion"/>
  </si>
  <si>
    <t>到货周期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</si>
</sst>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vertAlign val="subscript"/>
      <sz val="10"/>
      <name val="Arial"/>
      <family val="2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3" fillId="0" borderId="0"/>
  </cellStyleXfs>
  <cellXfs count="9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49" fontId="2" fillId="0" borderId="1" xfId="0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0" fontId="4" fillId="3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49" fontId="9" fillId="0" borderId="0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5" fillId="0" borderId="0" xfId="0" applyFont="1"/>
    <xf numFmtId="0" fontId="5" fillId="4" borderId="1" xfId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center"/>
    </xf>
    <xf numFmtId="9" fontId="9" fillId="0" borderId="0" xfId="0" applyNumberFormat="1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9" fillId="0" borderId="0" xfId="0" applyNumberFormat="1" applyFo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9" fontId="4" fillId="0" borderId="0" xfId="0" applyNumberFormat="1" applyFont="1" applyFill="1"/>
    <xf numFmtId="2" fontId="9" fillId="0" borderId="0" xfId="0" applyNumberFormat="1" applyFont="1" applyFill="1"/>
    <xf numFmtId="2" fontId="4" fillId="0" borderId="0" xfId="0" applyNumberFormat="1" applyFont="1" applyFill="1"/>
    <xf numFmtId="0" fontId="9" fillId="0" borderId="0" xfId="0" applyFont="1" applyFill="1"/>
    <xf numFmtId="0" fontId="5" fillId="0" borderId="0" xfId="3" applyFont="1" applyAlignment="1">
      <alignment horizontal="center"/>
    </xf>
    <xf numFmtId="0" fontId="13" fillId="0" borderId="0" xfId="3"/>
    <xf numFmtId="0" fontId="4" fillId="5" borderId="0" xfId="0" applyFont="1" applyFill="1"/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vertical="center" wrapText="1"/>
    </xf>
    <xf numFmtId="0" fontId="5" fillId="7" borderId="1" xfId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/>
    </xf>
    <xf numFmtId="0" fontId="5" fillId="7" borderId="0" xfId="3" applyFont="1" applyFill="1" applyAlignment="1">
      <alignment horizontal="center"/>
    </xf>
    <xf numFmtId="0" fontId="4" fillId="7" borderId="0" xfId="0" applyFont="1" applyFill="1"/>
    <xf numFmtId="0" fontId="5" fillId="7" borderId="0" xfId="0" applyFont="1" applyFill="1"/>
    <xf numFmtId="9" fontId="4" fillId="7" borderId="0" xfId="0" applyNumberFormat="1" applyFont="1" applyFill="1"/>
    <xf numFmtId="2" fontId="4" fillId="7" borderId="0" xfId="0" applyNumberFormat="1" applyFont="1" applyFill="1"/>
    <xf numFmtId="0" fontId="2" fillId="5" borderId="0" xfId="3" applyFont="1" applyFill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4" fillId="6" borderId="0" xfId="0" applyFont="1" applyFill="1"/>
    <xf numFmtId="49" fontId="2" fillId="8" borderId="1" xfId="0" applyNumberFormat="1" applyFont="1" applyFill="1" applyBorder="1" applyAlignment="1">
      <alignment vertical="center" wrapText="1"/>
    </xf>
    <xf numFmtId="49" fontId="9" fillId="8" borderId="1" xfId="0" applyNumberFormat="1" applyFont="1" applyFill="1" applyBorder="1" applyAlignment="1">
      <alignment vertical="center" wrapText="1"/>
    </xf>
    <xf numFmtId="0" fontId="2" fillId="0" borderId="0" xfId="3" applyFont="1" applyFill="1" applyAlignment="1">
      <alignment horizontal="center"/>
    </xf>
    <xf numFmtId="0" fontId="10" fillId="8" borderId="0" xfId="0" applyFont="1" applyFill="1"/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0" fontId="9" fillId="0" borderId="0" xfId="0" applyFont="1" applyFill="1" applyBorder="1" applyAlignment="1">
      <alignment horizontal="left" vertical="center"/>
    </xf>
    <xf numFmtId="0" fontId="4" fillId="8" borderId="0" xfId="0" applyFont="1" applyFill="1"/>
    <xf numFmtId="0" fontId="4" fillId="8" borderId="1" xfId="0" applyFont="1" applyFill="1" applyBorder="1" applyAlignment="1">
      <alignment vertical="center"/>
    </xf>
    <xf numFmtId="0" fontId="5" fillId="9" borderId="0" xfId="3" applyFont="1" applyFill="1" applyAlignment="1">
      <alignment horizontal="center"/>
    </xf>
    <xf numFmtId="0" fontId="5" fillId="9" borderId="0" xfId="0" applyFont="1" applyFill="1"/>
    <xf numFmtId="0" fontId="4" fillId="9" borderId="0" xfId="0" applyFont="1" applyFill="1"/>
    <xf numFmtId="0" fontId="4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9" fontId="10" fillId="0" borderId="0" xfId="0" applyNumberFormat="1" applyFont="1" applyAlignment="1">
      <alignment horizontal="center"/>
    </xf>
  </cellXfs>
  <cellStyles count="4">
    <cellStyle name="Normal" xfId="0" builtinId="0"/>
    <cellStyle name="Normal 3" xfId="2"/>
    <cellStyle name="Normal_A-5 (6)" xfId="1"/>
    <cellStyle name="常规 2" xfId="3"/>
  </cellStyles>
  <dxfs count="1">
    <dxf>
      <fill>
        <patternFill patternType="solid">
          <fgColor rgb="FFE26B0A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264</xdr:row>
      <xdr:rowOff>0</xdr:rowOff>
    </xdr:from>
    <xdr:ext cx="194454" cy="324090"/>
    <xdr:sp macro="" textlink="">
      <xdr:nvSpPr>
        <xdr:cNvPr id="4" name="TextBox 92"/>
        <xdr:cNvSpPr txBox="1"/>
      </xdr:nvSpPr>
      <xdr:spPr>
        <a:xfrm>
          <a:off x="704850" y="800100"/>
          <a:ext cx="194454" cy="3240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264</xdr:row>
      <xdr:rowOff>0</xdr:rowOff>
    </xdr:from>
    <xdr:ext cx="194454" cy="324090"/>
    <xdr:sp macro="" textlink="">
      <xdr:nvSpPr>
        <xdr:cNvPr id="5" name="TextBox 93"/>
        <xdr:cNvSpPr txBox="1"/>
      </xdr:nvSpPr>
      <xdr:spPr>
        <a:xfrm>
          <a:off x="704850" y="800100"/>
          <a:ext cx="194454" cy="3240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264</xdr:row>
      <xdr:rowOff>0</xdr:rowOff>
    </xdr:from>
    <xdr:ext cx="194454" cy="324090"/>
    <xdr:sp macro="" textlink="">
      <xdr:nvSpPr>
        <xdr:cNvPr id="6" name="TextBox 94"/>
        <xdr:cNvSpPr txBox="1"/>
      </xdr:nvSpPr>
      <xdr:spPr>
        <a:xfrm>
          <a:off x="704850" y="600075"/>
          <a:ext cx="194454" cy="3240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264</xdr:row>
      <xdr:rowOff>0</xdr:rowOff>
    </xdr:from>
    <xdr:ext cx="194454" cy="324090"/>
    <xdr:sp macro="" textlink="">
      <xdr:nvSpPr>
        <xdr:cNvPr id="7" name="TextBox 1"/>
        <xdr:cNvSpPr txBox="1"/>
      </xdr:nvSpPr>
      <xdr:spPr>
        <a:xfrm>
          <a:off x="361950" y="714375"/>
          <a:ext cx="194454" cy="3240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264</xdr:row>
      <xdr:rowOff>0</xdr:rowOff>
    </xdr:from>
    <xdr:ext cx="194454" cy="324090"/>
    <xdr:sp macro="" textlink="">
      <xdr:nvSpPr>
        <xdr:cNvPr id="8" name="TextBox 2"/>
        <xdr:cNvSpPr txBox="1"/>
      </xdr:nvSpPr>
      <xdr:spPr>
        <a:xfrm>
          <a:off x="361950" y="714375"/>
          <a:ext cx="194454" cy="3240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264</xdr:row>
      <xdr:rowOff>0</xdr:rowOff>
    </xdr:from>
    <xdr:ext cx="184731" cy="264560"/>
    <xdr:sp macro="" textlink="">
      <xdr:nvSpPr>
        <xdr:cNvPr id="9" name="TextBox 3"/>
        <xdr:cNvSpPr txBox="1"/>
      </xdr:nvSpPr>
      <xdr:spPr>
        <a:xfrm>
          <a:off x="952500" y="80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264</xdr:row>
      <xdr:rowOff>0</xdr:rowOff>
    </xdr:from>
    <xdr:ext cx="184731" cy="264560"/>
    <xdr:sp macro="" textlink="">
      <xdr:nvSpPr>
        <xdr:cNvPr id="10" name="TextBox 4"/>
        <xdr:cNvSpPr txBox="1"/>
      </xdr:nvSpPr>
      <xdr:spPr>
        <a:xfrm>
          <a:off x="952500" y="80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2</xdr:row>
      <xdr:rowOff>0</xdr:rowOff>
    </xdr:from>
    <xdr:ext cx="194454" cy="324090"/>
    <xdr:sp macro="" textlink="">
      <xdr:nvSpPr>
        <xdr:cNvPr id="18" name="TextBox 16"/>
        <xdr:cNvSpPr txBox="1"/>
      </xdr:nvSpPr>
      <xdr:spPr>
        <a:xfrm>
          <a:off x="1733550" y="40338375"/>
          <a:ext cx="194454" cy="3240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2</xdr:row>
      <xdr:rowOff>0</xdr:rowOff>
    </xdr:from>
    <xdr:ext cx="194454" cy="324090"/>
    <xdr:sp macro="" textlink="">
      <xdr:nvSpPr>
        <xdr:cNvPr id="19" name="TextBox 92"/>
        <xdr:cNvSpPr txBox="1"/>
      </xdr:nvSpPr>
      <xdr:spPr>
        <a:xfrm>
          <a:off x="1733550" y="40338375"/>
          <a:ext cx="194454" cy="3240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2</xdr:row>
      <xdr:rowOff>0</xdr:rowOff>
    </xdr:from>
    <xdr:ext cx="194454" cy="324090"/>
    <xdr:sp macro="" textlink="">
      <xdr:nvSpPr>
        <xdr:cNvPr id="20" name="TextBox 93"/>
        <xdr:cNvSpPr txBox="1"/>
      </xdr:nvSpPr>
      <xdr:spPr>
        <a:xfrm>
          <a:off x="1733550" y="40338375"/>
          <a:ext cx="194454" cy="3240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2</xdr:row>
      <xdr:rowOff>0</xdr:rowOff>
    </xdr:from>
    <xdr:ext cx="194454" cy="324090"/>
    <xdr:sp macro="" textlink="">
      <xdr:nvSpPr>
        <xdr:cNvPr id="21" name="TextBox 1"/>
        <xdr:cNvSpPr txBox="1"/>
      </xdr:nvSpPr>
      <xdr:spPr>
        <a:xfrm>
          <a:off x="1733550" y="132597525"/>
          <a:ext cx="194454" cy="3240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2</xdr:row>
      <xdr:rowOff>0</xdr:rowOff>
    </xdr:from>
    <xdr:ext cx="194454" cy="324090"/>
    <xdr:sp macro="" textlink="">
      <xdr:nvSpPr>
        <xdr:cNvPr id="22" name="TextBox 2"/>
        <xdr:cNvSpPr txBox="1"/>
      </xdr:nvSpPr>
      <xdr:spPr>
        <a:xfrm>
          <a:off x="1733550" y="132597525"/>
          <a:ext cx="194454" cy="3240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2</xdr:row>
      <xdr:rowOff>0</xdr:rowOff>
    </xdr:from>
    <xdr:ext cx="184731" cy="264560"/>
    <xdr:sp macro="" textlink="">
      <xdr:nvSpPr>
        <xdr:cNvPr id="23" name="TextBox 3"/>
        <xdr:cNvSpPr txBox="1"/>
      </xdr:nvSpPr>
      <xdr:spPr>
        <a:xfrm>
          <a:off x="1733550" y="132597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2</xdr:row>
      <xdr:rowOff>0</xdr:rowOff>
    </xdr:from>
    <xdr:ext cx="184731" cy="264560"/>
    <xdr:sp macro="" textlink="">
      <xdr:nvSpPr>
        <xdr:cNvPr id="24" name="TextBox 4"/>
        <xdr:cNvSpPr txBox="1"/>
      </xdr:nvSpPr>
      <xdr:spPr>
        <a:xfrm>
          <a:off x="1733550" y="132597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72"/>
  <sheetViews>
    <sheetView tabSelected="1" topLeftCell="Y265" zoomScaleNormal="100" workbookViewId="0">
      <pane xSplit="20625" ySplit="555" topLeftCell="AH1" activePane="bottomLeft"/>
      <selection activeCell="AJ265" sqref="AJ1:AJ1048576"/>
      <selection pane="topRight" activeCell="AH1" sqref="AH1:AH1048576"/>
      <selection pane="bottomLeft" activeCell="AJ3" sqref="AJ3"/>
      <selection pane="bottomRight" activeCell="AH1" sqref="AH1"/>
    </sheetView>
  </sheetViews>
  <sheetFormatPr defaultColWidth="9.125" defaultRowHeight="12.75" x14ac:dyDescent="0.2"/>
  <cols>
    <col min="1" max="1" width="13.75" style="2" bestFit="1" customWidth="1"/>
    <col min="2" max="2" width="5.875" style="7" customWidth="1"/>
    <col min="3" max="3" width="5" style="7" customWidth="1"/>
    <col min="4" max="4" width="18.625" style="2" customWidth="1"/>
    <col min="5" max="5" width="42.875" style="2" bestFit="1" customWidth="1"/>
    <col min="6" max="6" width="9.125" style="2"/>
    <col min="7" max="7" width="9.25" style="2" bestFit="1" customWidth="1"/>
    <col min="8" max="11" width="9.25" style="2" customWidth="1"/>
    <col min="12" max="14" width="9.125" style="2" customWidth="1"/>
    <col min="15" max="15" width="9.125" style="2"/>
    <col min="16" max="27" width="9.125" style="2" customWidth="1"/>
    <col min="28" max="29" width="9.125" style="2"/>
    <col min="30" max="30" width="9.125" style="41"/>
    <col min="31" max="32" width="9.125" style="2"/>
    <col min="33" max="34" width="9.125" style="41"/>
    <col min="35" max="36" width="13.875" style="41" customWidth="1"/>
    <col min="37" max="37" width="9.125" style="45"/>
    <col min="38" max="39" width="9.125" style="87"/>
    <col min="40" max="40" width="9.125" style="45"/>
    <col min="41" max="16384" width="9.125" style="2"/>
  </cols>
  <sheetData>
    <row r="2" spans="1:41" s="7" customFormat="1" x14ac:dyDescent="0.2">
      <c r="A2" s="1" t="s">
        <v>5</v>
      </c>
      <c r="B2" s="1" t="s">
        <v>0</v>
      </c>
      <c r="C2" s="1" t="s">
        <v>9</v>
      </c>
      <c r="D2" s="1" t="s">
        <v>1</v>
      </c>
      <c r="E2" s="1" t="s">
        <v>2</v>
      </c>
      <c r="F2" s="1" t="s">
        <v>3</v>
      </c>
      <c r="G2" s="1" t="s">
        <v>4</v>
      </c>
      <c r="H2" s="7" t="s">
        <v>456</v>
      </c>
      <c r="I2" s="14" t="s">
        <v>455</v>
      </c>
      <c r="J2" s="15">
        <v>12</v>
      </c>
      <c r="K2" s="7">
        <v>21</v>
      </c>
      <c r="L2" s="7">
        <v>23</v>
      </c>
      <c r="M2" s="14">
        <v>24</v>
      </c>
      <c r="N2" s="7">
        <v>25</v>
      </c>
      <c r="O2" s="37">
        <v>26</v>
      </c>
      <c r="P2" s="7">
        <v>43</v>
      </c>
      <c r="Q2" s="14">
        <v>44</v>
      </c>
      <c r="R2" s="14">
        <v>47</v>
      </c>
      <c r="S2" s="7">
        <v>48</v>
      </c>
      <c r="T2" s="7">
        <v>49</v>
      </c>
      <c r="U2" s="14">
        <v>56</v>
      </c>
      <c r="V2" s="7">
        <v>90</v>
      </c>
      <c r="W2" s="7">
        <v>91</v>
      </c>
      <c r="X2" s="7">
        <v>93</v>
      </c>
      <c r="Y2" s="7" t="s">
        <v>475</v>
      </c>
      <c r="Z2" s="7">
        <v>241</v>
      </c>
      <c r="AA2" s="38" t="s">
        <v>463</v>
      </c>
      <c r="AB2" s="7" t="s">
        <v>465</v>
      </c>
      <c r="AC2" s="7" t="s">
        <v>466</v>
      </c>
      <c r="AD2" s="42" t="s">
        <v>467</v>
      </c>
      <c r="AE2" s="7" t="s">
        <v>473</v>
      </c>
      <c r="AF2" s="7" t="s">
        <v>472</v>
      </c>
      <c r="AG2" s="42" t="s">
        <v>469</v>
      </c>
      <c r="AH2" s="96" t="s">
        <v>501</v>
      </c>
      <c r="AI2" s="96" t="s">
        <v>502</v>
      </c>
      <c r="AJ2" s="96" t="s">
        <v>503</v>
      </c>
      <c r="AK2" s="44" t="s">
        <v>468</v>
      </c>
      <c r="AL2" s="86" t="s">
        <v>493</v>
      </c>
      <c r="AM2" s="86" t="s">
        <v>494</v>
      </c>
      <c r="AN2" s="44" t="s">
        <v>476</v>
      </c>
      <c r="AO2" s="7" t="s">
        <v>456</v>
      </c>
    </row>
    <row r="3" spans="1:41" ht="14.25" x14ac:dyDescent="0.2">
      <c r="A3" s="8" t="s">
        <v>362</v>
      </c>
      <c r="B3" s="9">
        <v>2</v>
      </c>
      <c r="C3" s="94">
        <v>1</v>
      </c>
      <c r="D3" s="3" t="s">
        <v>449</v>
      </c>
      <c r="E3" s="3" t="s">
        <v>16</v>
      </c>
      <c r="F3" s="4" t="s">
        <v>6</v>
      </c>
      <c r="G3" s="10">
        <v>5</v>
      </c>
      <c r="H3" s="12"/>
      <c r="I3" s="33"/>
      <c r="J3" s="12"/>
      <c r="L3"/>
      <c r="N3" s="59">
        <v>240</v>
      </c>
      <c r="O3" s="13">
        <v>420</v>
      </c>
      <c r="P3" s="35"/>
      <c r="Q3" s="93">
        <v>251</v>
      </c>
      <c r="V3"/>
      <c r="AA3" s="39"/>
      <c r="AB3" s="2">
        <f t="shared" ref="AB3:AB65" si="0">MIN(J3:AA3)</f>
        <v>240</v>
      </c>
      <c r="AC3" s="2">
        <f t="shared" ref="AC3:AC65" si="1">MAX(J3:AA3)</f>
        <v>420</v>
      </c>
      <c r="AD3" s="41">
        <f t="shared" ref="AD3:AD65" si="2">AB3/AC3</f>
        <v>0.5714285714285714</v>
      </c>
      <c r="AE3" s="2">
        <f t="shared" ref="AE3:AE65" si="3">AC3-AB3</f>
        <v>180</v>
      </c>
      <c r="AF3" s="2">
        <f t="shared" ref="AF3:AF65" si="4">AE3*G3</f>
        <v>900</v>
      </c>
      <c r="AG3" s="41">
        <v>0.18</v>
      </c>
      <c r="AK3" s="45">
        <f>Q3/5.9/(1-AG3)</f>
        <v>51.880942538238934</v>
      </c>
      <c r="AL3" s="87">
        <f t="shared" ref="AL3:AL66" si="5">ROUND(AK3,2)</f>
        <v>51.88</v>
      </c>
      <c r="AM3" s="87">
        <v>51.88</v>
      </c>
    </row>
    <row r="4" spans="1:41" ht="14.25" x14ac:dyDescent="0.2">
      <c r="A4" s="8" t="s">
        <v>362</v>
      </c>
      <c r="B4" s="6">
        <v>3</v>
      </c>
      <c r="C4" s="6">
        <v>2</v>
      </c>
      <c r="D4" s="3" t="s">
        <v>17</v>
      </c>
      <c r="E4" s="5" t="s">
        <v>18</v>
      </c>
      <c r="F4" s="4" t="s">
        <v>6</v>
      </c>
      <c r="G4" s="10">
        <v>10</v>
      </c>
      <c r="H4" s="12"/>
      <c r="I4" s="33"/>
      <c r="J4" s="12"/>
      <c r="L4"/>
      <c r="N4" s="59">
        <v>495</v>
      </c>
      <c r="O4" s="13">
        <v>410</v>
      </c>
      <c r="P4" s="35">
        <v>410</v>
      </c>
      <c r="AA4" s="39"/>
      <c r="AB4" s="2">
        <f t="shared" si="0"/>
        <v>410</v>
      </c>
      <c r="AC4" s="2">
        <f t="shared" si="1"/>
        <v>495</v>
      </c>
      <c r="AD4" s="41">
        <f t="shared" si="2"/>
        <v>0.82828282828282829</v>
      </c>
      <c r="AE4" s="2">
        <f t="shared" si="3"/>
        <v>85</v>
      </c>
      <c r="AF4" s="2">
        <f t="shared" si="4"/>
        <v>850</v>
      </c>
      <c r="AG4" s="43">
        <v>0.3</v>
      </c>
      <c r="AH4" s="43"/>
      <c r="AI4" s="43"/>
      <c r="AJ4" s="43"/>
      <c r="AK4" s="46">
        <f>P4/5.9/(1-AG4)</f>
        <v>99.273607748184006</v>
      </c>
      <c r="AL4" s="87">
        <f t="shared" si="5"/>
        <v>99.27</v>
      </c>
      <c r="AM4" s="87">
        <v>99.27</v>
      </c>
    </row>
    <row r="5" spans="1:41" ht="14.25" x14ac:dyDescent="0.2">
      <c r="A5" s="8" t="s">
        <v>362</v>
      </c>
      <c r="B5" s="9">
        <v>4</v>
      </c>
      <c r="C5" s="6">
        <v>3</v>
      </c>
      <c r="D5" s="3" t="s">
        <v>19</v>
      </c>
      <c r="E5" s="5" t="s">
        <v>18</v>
      </c>
      <c r="F5" s="4" t="s">
        <v>6</v>
      </c>
      <c r="G5" s="10">
        <v>10</v>
      </c>
      <c r="H5" s="12"/>
      <c r="I5" s="33"/>
      <c r="J5" s="12"/>
      <c r="L5"/>
      <c r="N5" s="59">
        <v>495</v>
      </c>
      <c r="O5" s="13">
        <v>410</v>
      </c>
      <c r="P5" s="35">
        <v>360</v>
      </c>
      <c r="AA5" s="39"/>
      <c r="AB5" s="2">
        <f t="shared" si="0"/>
        <v>360</v>
      </c>
      <c r="AC5" s="2">
        <f t="shared" si="1"/>
        <v>495</v>
      </c>
      <c r="AD5" s="41">
        <f t="shared" si="2"/>
        <v>0.72727272727272729</v>
      </c>
      <c r="AE5" s="2">
        <f t="shared" si="3"/>
        <v>135</v>
      </c>
      <c r="AF5" s="2">
        <f t="shared" si="4"/>
        <v>1350</v>
      </c>
      <c r="AG5" s="43">
        <v>0.3</v>
      </c>
      <c r="AH5" s="43"/>
      <c r="AI5" s="43"/>
      <c r="AJ5" s="43"/>
      <c r="AK5" s="46">
        <f>P5/5.9/(1-AG5)</f>
        <v>87.167070217917669</v>
      </c>
      <c r="AL5" s="87">
        <f t="shared" si="5"/>
        <v>87.17</v>
      </c>
      <c r="AM5" s="87">
        <v>87.17</v>
      </c>
    </row>
    <row r="6" spans="1:41" ht="14.25" x14ac:dyDescent="0.2">
      <c r="A6" s="8" t="s">
        <v>362</v>
      </c>
      <c r="B6" s="6">
        <v>5</v>
      </c>
      <c r="C6" s="6">
        <v>4</v>
      </c>
      <c r="D6" s="3" t="s">
        <v>17</v>
      </c>
      <c r="E6" s="5" t="s">
        <v>18</v>
      </c>
      <c r="F6" s="4" t="s">
        <v>6</v>
      </c>
      <c r="G6" s="10">
        <v>10</v>
      </c>
      <c r="H6" s="12"/>
      <c r="I6" s="33"/>
      <c r="J6" s="12"/>
      <c r="L6"/>
      <c r="N6" s="59">
        <v>495</v>
      </c>
      <c r="O6" s="13">
        <v>410</v>
      </c>
      <c r="P6" s="35">
        <v>410</v>
      </c>
      <c r="AA6" s="39"/>
      <c r="AB6" s="2">
        <f t="shared" si="0"/>
        <v>410</v>
      </c>
      <c r="AC6" s="2">
        <f t="shared" si="1"/>
        <v>495</v>
      </c>
      <c r="AD6" s="41">
        <f t="shared" si="2"/>
        <v>0.82828282828282829</v>
      </c>
      <c r="AE6" s="2">
        <f t="shared" si="3"/>
        <v>85</v>
      </c>
      <c r="AF6" s="2">
        <f t="shared" si="4"/>
        <v>850</v>
      </c>
      <c r="AG6" s="43">
        <v>0.3</v>
      </c>
      <c r="AH6" s="43"/>
      <c r="AI6" s="43"/>
      <c r="AJ6" s="43"/>
      <c r="AK6" s="46">
        <f>P6/5.9/(1-AG6)</f>
        <v>99.273607748184006</v>
      </c>
      <c r="AL6" s="87">
        <f t="shared" si="5"/>
        <v>99.27</v>
      </c>
      <c r="AM6" s="87">
        <v>99.27</v>
      </c>
    </row>
    <row r="7" spans="1:41" ht="15.75" x14ac:dyDescent="0.2">
      <c r="A7" s="8" t="s">
        <v>362</v>
      </c>
      <c r="B7" s="9">
        <v>6</v>
      </c>
      <c r="C7" s="94">
        <v>5</v>
      </c>
      <c r="D7" s="3" t="s">
        <v>363</v>
      </c>
      <c r="E7" s="3" t="s">
        <v>20</v>
      </c>
      <c r="F7" s="4" t="s">
        <v>6</v>
      </c>
      <c r="G7" s="10">
        <v>5</v>
      </c>
      <c r="H7" s="12"/>
      <c r="I7" s="33"/>
      <c r="J7" s="12"/>
      <c r="L7"/>
      <c r="N7" s="59">
        <v>75</v>
      </c>
      <c r="O7" s="93">
        <v>48</v>
      </c>
      <c r="P7" s="35"/>
      <c r="AA7" s="39"/>
      <c r="AB7" s="2">
        <f t="shared" si="0"/>
        <v>48</v>
      </c>
      <c r="AC7" s="2">
        <f t="shared" si="1"/>
        <v>75</v>
      </c>
      <c r="AD7" s="41">
        <f t="shared" si="2"/>
        <v>0.64</v>
      </c>
      <c r="AE7" s="2">
        <f t="shared" si="3"/>
        <v>27</v>
      </c>
      <c r="AF7" s="2">
        <f t="shared" si="4"/>
        <v>135</v>
      </c>
      <c r="AG7" s="41">
        <v>0.23</v>
      </c>
      <c r="AK7" s="45">
        <f>O7/5.9/(1-AG7)</f>
        <v>10.565705480959718</v>
      </c>
      <c r="AL7" s="87">
        <f t="shared" si="5"/>
        <v>10.57</v>
      </c>
      <c r="AM7" s="87">
        <v>10.57</v>
      </c>
    </row>
    <row r="8" spans="1:41" ht="15.75" x14ac:dyDescent="0.2">
      <c r="A8" s="8" t="s">
        <v>362</v>
      </c>
      <c r="B8" s="6">
        <v>7</v>
      </c>
      <c r="C8" s="94">
        <v>6</v>
      </c>
      <c r="D8" s="3" t="s">
        <v>364</v>
      </c>
      <c r="E8" s="3" t="s">
        <v>20</v>
      </c>
      <c r="F8" s="4" t="s">
        <v>6</v>
      </c>
      <c r="G8" s="10">
        <v>5</v>
      </c>
      <c r="H8" s="12"/>
      <c r="I8" s="33"/>
      <c r="J8" s="12"/>
      <c r="L8"/>
      <c r="N8" s="59">
        <v>75</v>
      </c>
      <c r="O8" s="93">
        <v>48</v>
      </c>
      <c r="P8" s="35"/>
      <c r="AA8" s="39"/>
      <c r="AB8" s="2">
        <f t="shared" si="0"/>
        <v>48</v>
      </c>
      <c r="AC8" s="2">
        <f t="shared" si="1"/>
        <v>75</v>
      </c>
      <c r="AD8" s="41">
        <f t="shared" si="2"/>
        <v>0.64</v>
      </c>
      <c r="AE8" s="2">
        <f t="shared" si="3"/>
        <v>27</v>
      </c>
      <c r="AF8" s="2">
        <f t="shared" si="4"/>
        <v>135</v>
      </c>
      <c r="AG8" s="41">
        <v>0.23</v>
      </c>
      <c r="AK8" s="45">
        <f>O8/5.9/(1-AG8)</f>
        <v>10.565705480959718</v>
      </c>
      <c r="AL8" s="87">
        <f t="shared" si="5"/>
        <v>10.57</v>
      </c>
      <c r="AM8" s="87">
        <v>10.57</v>
      </c>
    </row>
    <row r="9" spans="1:41" ht="15.75" x14ac:dyDescent="0.2">
      <c r="A9" s="8" t="s">
        <v>362</v>
      </c>
      <c r="B9" s="9">
        <v>8</v>
      </c>
      <c r="C9" s="94">
        <v>7</v>
      </c>
      <c r="D9" s="3" t="s">
        <v>365</v>
      </c>
      <c r="E9" s="3" t="s">
        <v>20</v>
      </c>
      <c r="F9" s="4" t="s">
        <v>6</v>
      </c>
      <c r="G9" s="10">
        <v>10</v>
      </c>
      <c r="H9" s="12"/>
      <c r="I9" s="33"/>
      <c r="J9" s="12"/>
      <c r="L9"/>
      <c r="N9" s="59">
        <v>75</v>
      </c>
      <c r="O9" s="93">
        <v>48</v>
      </c>
      <c r="P9" s="35"/>
      <c r="AA9" s="39"/>
      <c r="AB9" s="2">
        <f t="shared" si="0"/>
        <v>48</v>
      </c>
      <c r="AC9" s="2">
        <f t="shared" si="1"/>
        <v>75</v>
      </c>
      <c r="AD9" s="41">
        <f t="shared" si="2"/>
        <v>0.64</v>
      </c>
      <c r="AE9" s="2">
        <f t="shared" si="3"/>
        <v>27</v>
      </c>
      <c r="AF9" s="2">
        <f t="shared" si="4"/>
        <v>270</v>
      </c>
      <c r="AG9" s="41">
        <v>0.23</v>
      </c>
      <c r="AK9" s="45">
        <f>O9/5.9/(1-AG9)</f>
        <v>10.565705480959718</v>
      </c>
      <c r="AL9" s="87">
        <f t="shared" si="5"/>
        <v>10.57</v>
      </c>
      <c r="AM9" s="87">
        <v>10.57</v>
      </c>
    </row>
    <row r="10" spans="1:41" ht="15.75" x14ac:dyDescent="0.2">
      <c r="A10" s="8" t="s">
        <v>362</v>
      </c>
      <c r="B10" s="6">
        <v>9</v>
      </c>
      <c r="C10" s="6">
        <v>8</v>
      </c>
      <c r="D10" s="3" t="s">
        <v>366</v>
      </c>
      <c r="E10" s="3" t="s">
        <v>21</v>
      </c>
      <c r="F10" s="4" t="s">
        <v>6</v>
      </c>
      <c r="G10" s="10">
        <v>5</v>
      </c>
      <c r="H10" s="12"/>
      <c r="I10" s="33"/>
      <c r="J10" s="12"/>
      <c r="L10"/>
      <c r="N10" s="59">
        <v>2400</v>
      </c>
      <c r="O10" s="13">
        <v>1960</v>
      </c>
      <c r="P10" s="35"/>
      <c r="AA10" s="39"/>
      <c r="AB10" s="2">
        <f t="shared" si="0"/>
        <v>1960</v>
      </c>
      <c r="AC10" s="2">
        <f t="shared" si="1"/>
        <v>2400</v>
      </c>
      <c r="AD10" s="41">
        <f t="shared" si="2"/>
        <v>0.81666666666666665</v>
      </c>
      <c r="AE10" s="2">
        <f t="shared" si="3"/>
        <v>440</v>
      </c>
      <c r="AF10" s="2">
        <f t="shared" si="4"/>
        <v>2200</v>
      </c>
      <c r="AG10" s="41">
        <v>0.3</v>
      </c>
      <c r="AK10" s="45">
        <f>O10/5.9/(1-AG10)</f>
        <v>474.57627118644069</v>
      </c>
      <c r="AL10" s="87">
        <f t="shared" si="5"/>
        <v>474.58</v>
      </c>
      <c r="AM10" s="87">
        <v>474.58</v>
      </c>
    </row>
    <row r="11" spans="1:41" ht="15.75" x14ac:dyDescent="0.2">
      <c r="A11" s="8" t="s">
        <v>362</v>
      </c>
      <c r="B11" s="9">
        <v>10</v>
      </c>
      <c r="C11" s="6">
        <v>9</v>
      </c>
      <c r="D11" s="3" t="s">
        <v>367</v>
      </c>
      <c r="E11" s="3" t="s">
        <v>22</v>
      </c>
      <c r="F11" s="4" t="s">
        <v>6</v>
      </c>
      <c r="G11" s="10">
        <v>1</v>
      </c>
      <c r="H11" s="12"/>
      <c r="I11" s="33"/>
      <c r="J11" s="12"/>
      <c r="L11"/>
      <c r="N11" s="59">
        <v>1625</v>
      </c>
      <c r="O11" s="13">
        <v>1460</v>
      </c>
      <c r="P11" s="35"/>
      <c r="AA11" s="39"/>
      <c r="AB11" s="2">
        <f t="shared" si="0"/>
        <v>1460</v>
      </c>
      <c r="AC11" s="2">
        <f t="shared" si="1"/>
        <v>1625</v>
      </c>
      <c r="AD11" s="41">
        <f t="shared" si="2"/>
        <v>0.89846153846153842</v>
      </c>
      <c r="AE11" s="2">
        <f t="shared" si="3"/>
        <v>165</v>
      </c>
      <c r="AF11" s="2">
        <f t="shared" si="4"/>
        <v>165</v>
      </c>
      <c r="AG11" s="41">
        <v>0.3</v>
      </c>
      <c r="AK11" s="45">
        <f>O11/5.9/(1-AG11)</f>
        <v>353.51089588377721</v>
      </c>
      <c r="AL11" s="87">
        <f t="shared" si="5"/>
        <v>353.51</v>
      </c>
      <c r="AM11" s="87">
        <v>353.51</v>
      </c>
    </row>
    <row r="12" spans="1:41" ht="14.25" x14ac:dyDescent="0.2">
      <c r="A12" s="8" t="s">
        <v>362</v>
      </c>
      <c r="B12" s="6">
        <v>11</v>
      </c>
      <c r="C12" s="6">
        <v>10</v>
      </c>
      <c r="D12" s="3" t="s">
        <v>23</v>
      </c>
      <c r="E12" s="3" t="s">
        <v>24</v>
      </c>
      <c r="F12" s="4" t="s">
        <v>6</v>
      </c>
      <c r="G12" s="10">
        <v>11</v>
      </c>
      <c r="H12" s="12"/>
      <c r="I12" s="34"/>
      <c r="J12" s="12"/>
      <c r="L12"/>
      <c r="N12" s="59">
        <v>970</v>
      </c>
      <c r="O12" s="13">
        <v>1260</v>
      </c>
      <c r="P12" s="35">
        <v>885</v>
      </c>
      <c r="V12"/>
      <c r="AA12" s="40"/>
      <c r="AB12" s="2">
        <f t="shared" si="0"/>
        <v>885</v>
      </c>
      <c r="AC12" s="2">
        <f t="shared" si="1"/>
        <v>1260</v>
      </c>
      <c r="AD12" s="41">
        <f t="shared" si="2"/>
        <v>0.70238095238095233</v>
      </c>
      <c r="AE12" s="2">
        <f t="shared" si="3"/>
        <v>375</v>
      </c>
      <c r="AF12" s="2">
        <f t="shared" si="4"/>
        <v>4125</v>
      </c>
      <c r="AG12" s="43">
        <v>0.3</v>
      </c>
      <c r="AH12" s="43"/>
      <c r="AI12" s="43"/>
      <c r="AJ12" s="43"/>
      <c r="AK12" s="46">
        <f>P12/5.9/(1-AG12)</f>
        <v>214.28571428571431</v>
      </c>
      <c r="AL12" s="87">
        <f t="shared" si="5"/>
        <v>214.29</v>
      </c>
      <c r="AM12" s="87">
        <v>214.29</v>
      </c>
    </row>
    <row r="13" spans="1:41" ht="14.25" x14ac:dyDescent="0.2">
      <c r="A13" s="8" t="s">
        <v>362</v>
      </c>
      <c r="B13" s="9">
        <v>12</v>
      </c>
      <c r="C13" s="6">
        <v>11</v>
      </c>
      <c r="D13" s="3" t="s">
        <v>25</v>
      </c>
      <c r="E13" s="3" t="s">
        <v>26</v>
      </c>
      <c r="F13" s="4" t="s">
        <v>6</v>
      </c>
      <c r="G13" s="10">
        <v>5</v>
      </c>
      <c r="H13" s="12"/>
      <c r="I13" s="34"/>
      <c r="J13" s="12"/>
      <c r="L13"/>
      <c r="N13" s="59">
        <v>560</v>
      </c>
      <c r="O13" s="13">
        <v>1180</v>
      </c>
      <c r="P13" s="35">
        <v>485</v>
      </c>
      <c r="V13"/>
      <c r="AA13" s="40"/>
      <c r="AB13" s="2">
        <f t="shared" si="0"/>
        <v>485</v>
      </c>
      <c r="AC13" s="2">
        <f t="shared" si="1"/>
        <v>1180</v>
      </c>
      <c r="AD13" s="41">
        <f t="shared" si="2"/>
        <v>0.41101694915254239</v>
      </c>
      <c r="AE13" s="2">
        <f t="shared" si="3"/>
        <v>695</v>
      </c>
      <c r="AF13" s="2">
        <f t="shared" si="4"/>
        <v>3475</v>
      </c>
      <c r="AG13" s="43">
        <v>0.3</v>
      </c>
      <c r="AH13" s="43"/>
      <c r="AI13" s="43"/>
      <c r="AJ13" s="43"/>
      <c r="AK13" s="46">
        <f>P13/5.9/(1-AG13)</f>
        <v>117.43341404358354</v>
      </c>
      <c r="AL13" s="87">
        <f t="shared" si="5"/>
        <v>117.43</v>
      </c>
      <c r="AM13" s="87">
        <v>117.43</v>
      </c>
    </row>
    <row r="14" spans="1:41" ht="14.25" x14ac:dyDescent="0.2">
      <c r="A14" s="8" t="s">
        <v>362</v>
      </c>
      <c r="B14" s="6">
        <v>13</v>
      </c>
      <c r="C14" s="6">
        <v>12</v>
      </c>
      <c r="D14" s="3" t="s">
        <v>27</v>
      </c>
      <c r="E14" s="3" t="s">
        <v>26</v>
      </c>
      <c r="F14" s="4" t="s">
        <v>6</v>
      </c>
      <c r="G14" s="10">
        <v>5</v>
      </c>
      <c r="H14" s="12"/>
      <c r="I14" s="34"/>
      <c r="J14" s="12"/>
      <c r="L14"/>
      <c r="N14" s="59">
        <v>630</v>
      </c>
      <c r="O14" s="13">
        <v>1160</v>
      </c>
      <c r="P14" s="35">
        <v>470</v>
      </c>
      <c r="V14"/>
      <c r="AA14" s="40"/>
      <c r="AB14" s="2">
        <f t="shared" si="0"/>
        <v>470</v>
      </c>
      <c r="AC14" s="2">
        <f t="shared" si="1"/>
        <v>1160</v>
      </c>
      <c r="AD14" s="41">
        <f t="shared" si="2"/>
        <v>0.40517241379310343</v>
      </c>
      <c r="AE14" s="2">
        <f t="shared" si="3"/>
        <v>690</v>
      </c>
      <c r="AF14" s="2">
        <f t="shared" si="4"/>
        <v>3450</v>
      </c>
      <c r="AG14" s="43">
        <v>0.3</v>
      </c>
      <c r="AH14" s="43"/>
      <c r="AI14" s="43"/>
      <c r="AJ14" s="43"/>
      <c r="AK14" s="46">
        <f>P14/5.9/(1-AG14)</f>
        <v>113.80145278450364</v>
      </c>
      <c r="AL14" s="87">
        <f t="shared" si="5"/>
        <v>113.8</v>
      </c>
      <c r="AM14" s="87">
        <v>113.8</v>
      </c>
    </row>
    <row r="15" spans="1:41" ht="14.25" x14ac:dyDescent="0.2">
      <c r="A15" s="8" t="s">
        <v>362</v>
      </c>
      <c r="B15" s="9">
        <v>14</v>
      </c>
      <c r="C15" s="94">
        <v>13</v>
      </c>
      <c r="D15" s="3" t="s">
        <v>28</v>
      </c>
      <c r="E15" s="3" t="s">
        <v>29</v>
      </c>
      <c r="F15" s="4" t="s">
        <v>6</v>
      </c>
      <c r="G15" s="10">
        <v>5</v>
      </c>
      <c r="H15" s="12"/>
      <c r="I15" s="34"/>
      <c r="J15" s="12"/>
      <c r="L15"/>
      <c r="N15" s="60"/>
      <c r="O15" s="93">
        <v>730</v>
      </c>
      <c r="P15" s="35"/>
      <c r="AA15" s="40"/>
      <c r="AB15" s="2">
        <f t="shared" si="0"/>
        <v>730</v>
      </c>
      <c r="AC15" s="2">
        <f t="shared" si="1"/>
        <v>730</v>
      </c>
      <c r="AD15" s="41">
        <f t="shared" si="2"/>
        <v>1</v>
      </c>
      <c r="AE15" s="2">
        <f t="shared" si="3"/>
        <v>0</v>
      </c>
      <c r="AF15" s="2">
        <f t="shared" si="4"/>
        <v>0</v>
      </c>
      <c r="AG15" s="41">
        <v>0.23</v>
      </c>
      <c r="AK15" s="45">
        <f t="shared" ref="AK15:AK21" si="6">O15/5.9/(1-AG15)</f>
        <v>160.68677085626237</v>
      </c>
      <c r="AL15" s="87">
        <f t="shared" si="5"/>
        <v>160.69</v>
      </c>
      <c r="AM15" s="87">
        <v>160.69</v>
      </c>
    </row>
    <row r="16" spans="1:41" ht="15.75" x14ac:dyDescent="0.2">
      <c r="A16" s="8" t="s">
        <v>362</v>
      </c>
      <c r="B16" s="6">
        <v>15</v>
      </c>
      <c r="C16" s="94">
        <v>14</v>
      </c>
      <c r="D16" s="3" t="s">
        <v>368</v>
      </c>
      <c r="E16" s="3" t="s">
        <v>30</v>
      </c>
      <c r="F16" s="4" t="s">
        <v>6</v>
      </c>
      <c r="G16" s="10">
        <v>8</v>
      </c>
      <c r="H16" s="12"/>
      <c r="I16" s="34"/>
      <c r="J16" s="12"/>
      <c r="L16"/>
      <c r="N16" s="59">
        <v>790</v>
      </c>
      <c r="O16" s="93">
        <v>520</v>
      </c>
      <c r="P16" s="35"/>
      <c r="AA16" s="40"/>
      <c r="AB16" s="2">
        <f t="shared" si="0"/>
        <v>520</v>
      </c>
      <c r="AC16" s="2">
        <f t="shared" si="1"/>
        <v>790</v>
      </c>
      <c r="AD16" s="41">
        <f t="shared" si="2"/>
        <v>0.65822784810126578</v>
      </c>
      <c r="AE16" s="2">
        <f t="shared" si="3"/>
        <v>270</v>
      </c>
      <c r="AF16" s="2">
        <f t="shared" si="4"/>
        <v>2160</v>
      </c>
      <c r="AG16" s="41">
        <v>0.23</v>
      </c>
      <c r="AK16" s="45">
        <f t="shared" si="6"/>
        <v>114.4618093770636</v>
      </c>
      <c r="AL16" s="87">
        <f t="shared" si="5"/>
        <v>114.46</v>
      </c>
      <c r="AM16" s="87">
        <v>114.46</v>
      </c>
    </row>
    <row r="17" spans="1:41" ht="15.75" x14ac:dyDescent="0.2">
      <c r="A17" s="8" t="s">
        <v>362</v>
      </c>
      <c r="B17" s="9">
        <v>16</v>
      </c>
      <c r="C17" s="6">
        <v>15</v>
      </c>
      <c r="D17" s="3" t="s">
        <v>369</v>
      </c>
      <c r="E17" s="3" t="s">
        <v>31</v>
      </c>
      <c r="F17" s="4" t="s">
        <v>6</v>
      </c>
      <c r="G17" s="10">
        <v>3</v>
      </c>
      <c r="H17" s="12"/>
      <c r="I17" s="33"/>
      <c r="J17" s="12"/>
      <c r="L17"/>
      <c r="N17" s="59">
        <v>746</v>
      </c>
      <c r="O17" s="13">
        <v>620</v>
      </c>
      <c r="P17" s="35"/>
      <c r="AA17" s="39"/>
      <c r="AB17" s="2">
        <f t="shared" si="0"/>
        <v>620</v>
      </c>
      <c r="AC17" s="2">
        <f t="shared" si="1"/>
        <v>746</v>
      </c>
      <c r="AD17" s="41">
        <f t="shared" si="2"/>
        <v>0.83109919571045576</v>
      </c>
      <c r="AE17" s="2">
        <f t="shared" si="3"/>
        <v>126</v>
      </c>
      <c r="AF17" s="2">
        <f t="shared" si="4"/>
        <v>378</v>
      </c>
      <c r="AG17" s="41">
        <v>0.3</v>
      </c>
      <c r="AK17" s="45">
        <f t="shared" si="6"/>
        <v>150.12106537530266</v>
      </c>
      <c r="AL17" s="87">
        <f t="shared" si="5"/>
        <v>150.12</v>
      </c>
      <c r="AM17" s="87">
        <v>150.12</v>
      </c>
    </row>
    <row r="18" spans="1:41" ht="15.75" x14ac:dyDescent="0.2">
      <c r="A18" s="8" t="s">
        <v>362</v>
      </c>
      <c r="B18" s="6">
        <v>17</v>
      </c>
      <c r="C18" s="6">
        <v>16</v>
      </c>
      <c r="D18" s="3" t="s">
        <v>370</v>
      </c>
      <c r="E18" s="3" t="s">
        <v>31</v>
      </c>
      <c r="F18" s="4" t="s">
        <v>6</v>
      </c>
      <c r="G18" s="10">
        <v>8</v>
      </c>
      <c r="H18" s="12"/>
      <c r="I18" s="33"/>
      <c r="J18" s="12"/>
      <c r="L18"/>
      <c r="N18" s="59">
        <v>690</v>
      </c>
      <c r="O18" s="13">
        <v>620</v>
      </c>
      <c r="P18" s="35"/>
      <c r="AA18" s="39"/>
      <c r="AB18" s="2">
        <f t="shared" si="0"/>
        <v>620</v>
      </c>
      <c r="AC18" s="2">
        <f t="shared" si="1"/>
        <v>690</v>
      </c>
      <c r="AD18" s="41">
        <f t="shared" si="2"/>
        <v>0.89855072463768115</v>
      </c>
      <c r="AE18" s="2">
        <f t="shared" si="3"/>
        <v>70</v>
      </c>
      <c r="AF18" s="2">
        <f t="shared" si="4"/>
        <v>560</v>
      </c>
      <c r="AG18" s="41">
        <v>0.3</v>
      </c>
      <c r="AK18" s="45">
        <f t="shared" si="6"/>
        <v>150.12106537530266</v>
      </c>
      <c r="AL18" s="87">
        <f t="shared" si="5"/>
        <v>150.12</v>
      </c>
      <c r="AM18" s="87">
        <v>150.12</v>
      </c>
    </row>
    <row r="19" spans="1:41" ht="25.5" x14ac:dyDescent="0.2">
      <c r="A19" s="8" t="s">
        <v>362</v>
      </c>
      <c r="B19" s="9">
        <v>18</v>
      </c>
      <c r="C19" s="6">
        <v>17</v>
      </c>
      <c r="D19" s="3" t="s">
        <v>371</v>
      </c>
      <c r="E19" s="3" t="s">
        <v>32</v>
      </c>
      <c r="F19" s="4" t="s">
        <v>6</v>
      </c>
      <c r="G19" s="10">
        <v>8</v>
      </c>
      <c r="H19" s="12"/>
      <c r="I19" s="33"/>
      <c r="J19" s="12"/>
      <c r="L19"/>
      <c r="N19" s="59">
        <v>770</v>
      </c>
      <c r="O19" s="13">
        <v>740</v>
      </c>
      <c r="P19" s="35"/>
      <c r="AA19" s="39"/>
      <c r="AB19" s="2">
        <f t="shared" si="0"/>
        <v>740</v>
      </c>
      <c r="AC19" s="2">
        <f t="shared" si="1"/>
        <v>770</v>
      </c>
      <c r="AD19" s="41">
        <f t="shared" si="2"/>
        <v>0.96103896103896103</v>
      </c>
      <c r="AE19" s="2">
        <f t="shared" si="3"/>
        <v>30</v>
      </c>
      <c r="AF19" s="2">
        <f t="shared" si="4"/>
        <v>240</v>
      </c>
      <c r="AG19" s="41">
        <v>0.3</v>
      </c>
      <c r="AK19" s="45">
        <f t="shared" si="6"/>
        <v>179.17675544794187</v>
      </c>
      <c r="AL19" s="87">
        <f t="shared" si="5"/>
        <v>179.18</v>
      </c>
      <c r="AM19" s="87">
        <v>179.18</v>
      </c>
    </row>
    <row r="20" spans="1:41" ht="15.75" x14ac:dyDescent="0.2">
      <c r="A20" s="8" t="s">
        <v>362</v>
      </c>
      <c r="B20" s="6">
        <v>19</v>
      </c>
      <c r="C20" s="6">
        <v>18</v>
      </c>
      <c r="D20" s="3" t="s">
        <v>372</v>
      </c>
      <c r="E20" s="3" t="s">
        <v>33</v>
      </c>
      <c r="F20" s="4" t="s">
        <v>6</v>
      </c>
      <c r="G20" s="10">
        <v>5</v>
      </c>
      <c r="H20" s="12"/>
      <c r="I20" s="33"/>
      <c r="J20" s="12"/>
      <c r="L20"/>
      <c r="N20" s="59">
        <v>470</v>
      </c>
      <c r="O20" s="13">
        <v>620</v>
      </c>
      <c r="P20" s="35"/>
      <c r="AA20" s="39"/>
      <c r="AB20" s="2">
        <f t="shared" si="0"/>
        <v>470</v>
      </c>
      <c r="AC20" s="2">
        <f t="shared" si="1"/>
        <v>620</v>
      </c>
      <c r="AD20" s="41">
        <f t="shared" si="2"/>
        <v>0.75806451612903225</v>
      </c>
      <c r="AE20" s="2">
        <f t="shared" si="3"/>
        <v>150</v>
      </c>
      <c r="AF20" s="2">
        <f t="shared" si="4"/>
        <v>750</v>
      </c>
      <c r="AG20" s="41">
        <v>0.23</v>
      </c>
      <c r="AK20" s="45">
        <f t="shared" si="6"/>
        <v>136.4736957957297</v>
      </c>
      <c r="AL20" s="87">
        <f t="shared" si="5"/>
        <v>136.47</v>
      </c>
      <c r="AM20" s="87">
        <v>136.47</v>
      </c>
    </row>
    <row r="21" spans="1:41" ht="15.75" x14ac:dyDescent="0.2">
      <c r="A21" s="8" t="s">
        <v>362</v>
      </c>
      <c r="B21" s="9">
        <v>20</v>
      </c>
      <c r="C21" s="6">
        <v>19</v>
      </c>
      <c r="D21" s="3" t="s">
        <v>373</v>
      </c>
      <c r="E21" s="3" t="s">
        <v>34</v>
      </c>
      <c r="F21" s="4" t="s">
        <v>6</v>
      </c>
      <c r="G21" s="10">
        <v>10</v>
      </c>
      <c r="H21" s="12"/>
      <c r="I21" s="33"/>
      <c r="J21" s="12"/>
      <c r="L21"/>
      <c r="N21" s="59">
        <v>490</v>
      </c>
      <c r="O21" s="13">
        <v>620</v>
      </c>
      <c r="P21" s="35"/>
      <c r="AA21" s="39"/>
      <c r="AB21" s="2">
        <f t="shared" si="0"/>
        <v>490</v>
      </c>
      <c r="AC21" s="2">
        <f t="shared" si="1"/>
        <v>620</v>
      </c>
      <c r="AD21" s="41">
        <f t="shared" si="2"/>
        <v>0.79032258064516125</v>
      </c>
      <c r="AE21" s="2">
        <f t="shared" si="3"/>
        <v>130</v>
      </c>
      <c r="AF21" s="2">
        <f t="shared" si="4"/>
        <v>1300</v>
      </c>
      <c r="AG21" s="41">
        <v>0.23</v>
      </c>
      <c r="AK21" s="45">
        <f t="shared" si="6"/>
        <v>136.4736957957297</v>
      </c>
      <c r="AL21" s="87">
        <f t="shared" si="5"/>
        <v>136.47</v>
      </c>
      <c r="AM21" s="87">
        <v>136.47</v>
      </c>
    </row>
    <row r="22" spans="1:41" ht="14.25" x14ac:dyDescent="0.2">
      <c r="A22" s="8" t="s">
        <v>362</v>
      </c>
      <c r="B22" s="6">
        <v>21</v>
      </c>
      <c r="C22" s="94">
        <v>20</v>
      </c>
      <c r="D22" s="3" t="s">
        <v>35</v>
      </c>
      <c r="E22" s="3" t="s">
        <v>36</v>
      </c>
      <c r="F22" s="4" t="s">
        <v>6</v>
      </c>
      <c r="G22" s="10">
        <v>2</v>
      </c>
      <c r="H22" s="12"/>
      <c r="I22" s="33"/>
      <c r="J22" s="12"/>
      <c r="L22"/>
      <c r="N22" s="59">
        <v>210</v>
      </c>
      <c r="O22" s="13">
        <v>480</v>
      </c>
      <c r="P22" s="92">
        <v>105</v>
      </c>
      <c r="V22"/>
      <c r="W22" s="2">
        <v>100</v>
      </c>
      <c r="AA22" s="39"/>
      <c r="AB22" s="2">
        <f t="shared" si="0"/>
        <v>100</v>
      </c>
      <c r="AC22" s="2">
        <f t="shared" si="1"/>
        <v>480</v>
      </c>
      <c r="AD22" s="41">
        <f t="shared" si="2"/>
        <v>0.20833333333333334</v>
      </c>
      <c r="AE22" s="2">
        <f t="shared" si="3"/>
        <v>380</v>
      </c>
      <c r="AF22" s="2">
        <f t="shared" si="4"/>
        <v>760</v>
      </c>
      <c r="AG22" s="43">
        <v>0.3</v>
      </c>
      <c r="AH22" s="43"/>
      <c r="AI22" s="43"/>
      <c r="AJ22" s="43"/>
      <c r="AK22" s="46">
        <f>P22/5.9/(1-AG22)</f>
        <v>25.423728813559325</v>
      </c>
      <c r="AL22" s="87">
        <f t="shared" si="5"/>
        <v>25.42</v>
      </c>
      <c r="AM22" s="87">
        <v>25.42</v>
      </c>
      <c r="AO22" s="2" t="s">
        <v>480</v>
      </c>
    </row>
    <row r="23" spans="1:41" ht="15.75" x14ac:dyDescent="0.2">
      <c r="A23" s="8" t="s">
        <v>362</v>
      </c>
      <c r="B23" s="9">
        <v>22</v>
      </c>
      <c r="C23" s="6">
        <v>21</v>
      </c>
      <c r="D23" s="3" t="s">
        <v>374</v>
      </c>
      <c r="E23" s="3" t="s">
        <v>37</v>
      </c>
      <c r="F23" s="4" t="s">
        <v>6</v>
      </c>
      <c r="G23" s="10">
        <v>2</v>
      </c>
      <c r="H23" s="12"/>
      <c r="I23" s="33"/>
      <c r="J23" s="12"/>
      <c r="L23"/>
      <c r="N23" s="59">
        <v>485</v>
      </c>
      <c r="O23" s="13">
        <v>460</v>
      </c>
      <c r="P23" s="35"/>
      <c r="AA23" s="39"/>
      <c r="AB23" s="2">
        <f t="shared" si="0"/>
        <v>460</v>
      </c>
      <c r="AC23" s="2">
        <f t="shared" si="1"/>
        <v>485</v>
      </c>
      <c r="AD23" s="41">
        <f t="shared" si="2"/>
        <v>0.94845360824742264</v>
      </c>
      <c r="AE23" s="2">
        <f t="shared" si="3"/>
        <v>25</v>
      </c>
      <c r="AF23" s="2">
        <f t="shared" si="4"/>
        <v>50</v>
      </c>
      <c r="AG23" s="41">
        <v>0.3</v>
      </c>
      <c r="AK23" s="45">
        <f>O23/5.9/(1-AG23)</f>
        <v>111.38014527845037</v>
      </c>
      <c r="AL23" s="87">
        <f t="shared" si="5"/>
        <v>111.38</v>
      </c>
      <c r="AM23" s="87">
        <v>111.38</v>
      </c>
    </row>
    <row r="24" spans="1:41" ht="15.75" x14ac:dyDescent="0.2">
      <c r="A24" s="8" t="s">
        <v>362</v>
      </c>
      <c r="B24" s="6">
        <v>23</v>
      </c>
      <c r="C24" s="6">
        <v>22</v>
      </c>
      <c r="D24" s="3" t="s">
        <v>374</v>
      </c>
      <c r="E24" s="3" t="s">
        <v>37</v>
      </c>
      <c r="F24" s="4" t="s">
        <v>6</v>
      </c>
      <c r="G24" s="10">
        <v>4</v>
      </c>
      <c r="H24" s="12"/>
      <c r="I24" s="33"/>
      <c r="J24" s="12"/>
      <c r="L24"/>
      <c r="N24" s="59">
        <v>485</v>
      </c>
      <c r="O24" s="13">
        <v>460</v>
      </c>
      <c r="P24" s="35"/>
      <c r="AA24" s="39"/>
      <c r="AB24" s="2">
        <f t="shared" si="0"/>
        <v>460</v>
      </c>
      <c r="AC24" s="2">
        <f t="shared" si="1"/>
        <v>485</v>
      </c>
      <c r="AD24" s="41">
        <f t="shared" si="2"/>
        <v>0.94845360824742264</v>
      </c>
      <c r="AE24" s="2">
        <f t="shared" si="3"/>
        <v>25</v>
      </c>
      <c r="AF24" s="2">
        <f t="shared" si="4"/>
        <v>100</v>
      </c>
      <c r="AG24" s="41">
        <v>0.3</v>
      </c>
      <c r="AK24" s="45">
        <f>O24/5.9/(1-AG24)</f>
        <v>111.38014527845037</v>
      </c>
      <c r="AL24" s="87">
        <f t="shared" si="5"/>
        <v>111.38</v>
      </c>
      <c r="AM24" s="87">
        <v>111.38</v>
      </c>
    </row>
    <row r="25" spans="1:41" ht="25.5" x14ac:dyDescent="0.2">
      <c r="A25" s="8" t="s">
        <v>362</v>
      </c>
      <c r="B25" s="9">
        <v>24</v>
      </c>
      <c r="C25" s="94">
        <v>23</v>
      </c>
      <c r="D25" s="3" t="s">
        <v>375</v>
      </c>
      <c r="E25" s="3" t="s">
        <v>38</v>
      </c>
      <c r="F25" s="4" t="s">
        <v>6</v>
      </c>
      <c r="G25" s="10">
        <v>2</v>
      </c>
      <c r="H25" s="12"/>
      <c r="I25" s="33"/>
      <c r="J25" s="12"/>
      <c r="L25"/>
      <c r="N25" s="59">
        <v>370</v>
      </c>
      <c r="O25" s="93">
        <v>480</v>
      </c>
      <c r="P25" s="35"/>
      <c r="AA25" s="39"/>
      <c r="AB25" s="2">
        <f t="shared" si="0"/>
        <v>370</v>
      </c>
      <c r="AC25" s="2">
        <f t="shared" si="1"/>
        <v>480</v>
      </c>
      <c r="AD25" s="41">
        <f t="shared" si="2"/>
        <v>0.77083333333333337</v>
      </c>
      <c r="AE25" s="2">
        <f t="shared" si="3"/>
        <v>110</v>
      </c>
      <c r="AF25" s="2">
        <f t="shared" si="4"/>
        <v>220</v>
      </c>
      <c r="AG25" s="41">
        <v>0.23</v>
      </c>
      <c r="AK25" s="45">
        <f>O25/5.9/(1-AG25)</f>
        <v>105.65705480959717</v>
      </c>
      <c r="AL25" s="87">
        <f t="shared" si="5"/>
        <v>105.66</v>
      </c>
      <c r="AM25" s="87">
        <v>105.66</v>
      </c>
    </row>
    <row r="26" spans="1:41" ht="15.75" x14ac:dyDescent="0.2">
      <c r="A26" s="8" t="s">
        <v>362</v>
      </c>
      <c r="B26" s="6">
        <v>25</v>
      </c>
      <c r="C26" s="94">
        <v>24</v>
      </c>
      <c r="D26" s="3" t="s">
        <v>376</v>
      </c>
      <c r="E26" s="3" t="s">
        <v>39</v>
      </c>
      <c r="F26" s="4" t="s">
        <v>6</v>
      </c>
      <c r="G26" s="10">
        <v>2</v>
      </c>
      <c r="H26" s="12"/>
      <c r="I26" s="33"/>
      <c r="J26" s="12"/>
      <c r="L26"/>
      <c r="N26" s="91">
        <v>410</v>
      </c>
      <c r="O26" s="13">
        <v>430</v>
      </c>
      <c r="P26" s="35"/>
      <c r="AA26" s="39"/>
      <c r="AB26" s="2">
        <f t="shared" si="0"/>
        <v>410</v>
      </c>
      <c r="AC26" s="2">
        <f t="shared" si="1"/>
        <v>430</v>
      </c>
      <c r="AD26" s="41">
        <f t="shared" si="2"/>
        <v>0.95348837209302328</v>
      </c>
      <c r="AE26" s="2">
        <f t="shared" si="3"/>
        <v>20</v>
      </c>
      <c r="AF26" s="2">
        <f t="shared" si="4"/>
        <v>40</v>
      </c>
      <c r="AG26" s="41">
        <v>0.3</v>
      </c>
      <c r="AK26" s="45">
        <f>N26/5.9/(1-AG26)</f>
        <v>99.273607748184006</v>
      </c>
      <c r="AL26" s="87">
        <f t="shared" si="5"/>
        <v>99.27</v>
      </c>
      <c r="AM26" s="87">
        <v>99.27</v>
      </c>
    </row>
    <row r="27" spans="1:41" ht="15.75" x14ac:dyDescent="0.2">
      <c r="A27" s="8" t="s">
        <v>362</v>
      </c>
      <c r="B27" s="9">
        <v>26</v>
      </c>
      <c r="C27" s="94">
        <v>25</v>
      </c>
      <c r="D27" s="3" t="s">
        <v>377</v>
      </c>
      <c r="E27" s="3" t="s">
        <v>40</v>
      </c>
      <c r="F27" s="4" t="s">
        <v>6</v>
      </c>
      <c r="G27" s="10">
        <v>5</v>
      </c>
      <c r="H27" s="12"/>
      <c r="I27" s="33"/>
      <c r="J27" s="12"/>
      <c r="L27"/>
      <c r="N27" s="59">
        <v>195</v>
      </c>
      <c r="O27" s="93">
        <v>98</v>
      </c>
      <c r="P27" s="35"/>
      <c r="AA27" s="39"/>
      <c r="AB27" s="2">
        <f t="shared" si="0"/>
        <v>98</v>
      </c>
      <c r="AC27" s="2">
        <f t="shared" si="1"/>
        <v>195</v>
      </c>
      <c r="AD27" s="41">
        <f t="shared" si="2"/>
        <v>0.50256410256410255</v>
      </c>
      <c r="AE27" s="2">
        <f t="shared" si="3"/>
        <v>97</v>
      </c>
      <c r="AF27" s="2">
        <f t="shared" si="4"/>
        <v>485</v>
      </c>
      <c r="AG27" s="41">
        <v>0.23</v>
      </c>
      <c r="AK27" s="45">
        <f t="shared" ref="AK27:AK51" si="7">O27/5.9/(1-AG27)</f>
        <v>21.571648690292754</v>
      </c>
      <c r="AL27" s="87">
        <f t="shared" si="5"/>
        <v>21.57</v>
      </c>
      <c r="AM27" s="87">
        <v>21.57</v>
      </c>
    </row>
    <row r="28" spans="1:41" ht="14.25" x14ac:dyDescent="0.2">
      <c r="A28" s="8" t="s">
        <v>362</v>
      </c>
      <c r="B28" s="6">
        <v>27</v>
      </c>
      <c r="C28" s="6">
        <v>26</v>
      </c>
      <c r="D28" s="3" t="s">
        <v>41</v>
      </c>
      <c r="E28" s="3" t="s">
        <v>42</v>
      </c>
      <c r="F28" s="4" t="s">
        <v>6</v>
      </c>
      <c r="G28" s="10">
        <v>1</v>
      </c>
      <c r="H28" s="12"/>
      <c r="I28" s="33">
        <v>929</v>
      </c>
      <c r="J28" s="12"/>
      <c r="L28"/>
      <c r="N28" s="59">
        <v>2900</v>
      </c>
      <c r="O28" s="81">
        <v>1260</v>
      </c>
      <c r="P28" s="35"/>
      <c r="V28"/>
      <c r="AA28" s="39"/>
      <c r="AB28" s="2">
        <f t="shared" si="0"/>
        <v>1260</v>
      </c>
      <c r="AC28" s="2">
        <f t="shared" si="1"/>
        <v>2900</v>
      </c>
      <c r="AD28" s="41">
        <f t="shared" si="2"/>
        <v>0.43448275862068964</v>
      </c>
      <c r="AE28" s="2">
        <f t="shared" si="3"/>
        <v>1640</v>
      </c>
      <c r="AF28" s="2">
        <f t="shared" si="4"/>
        <v>1640</v>
      </c>
      <c r="AG28" s="41">
        <v>0.23</v>
      </c>
      <c r="AK28" s="45">
        <f t="shared" si="7"/>
        <v>277.34976887519258</v>
      </c>
      <c r="AL28" s="87">
        <f t="shared" si="5"/>
        <v>277.35000000000002</v>
      </c>
      <c r="AM28" s="87">
        <v>277.35000000000002</v>
      </c>
      <c r="AO28" s="2" t="s">
        <v>485</v>
      </c>
    </row>
    <row r="29" spans="1:41" ht="15.75" x14ac:dyDescent="0.2">
      <c r="A29" s="8" t="s">
        <v>362</v>
      </c>
      <c r="B29" s="9">
        <v>28</v>
      </c>
      <c r="C29" s="6">
        <v>27</v>
      </c>
      <c r="D29" s="3" t="s">
        <v>378</v>
      </c>
      <c r="E29" s="3" t="s">
        <v>43</v>
      </c>
      <c r="F29" s="4" t="s">
        <v>6</v>
      </c>
      <c r="G29" s="10">
        <v>7</v>
      </c>
      <c r="H29" s="12"/>
      <c r="I29" s="33"/>
      <c r="J29" s="12"/>
      <c r="L29"/>
      <c r="N29" s="59">
        <v>85</v>
      </c>
      <c r="O29" s="13">
        <v>110</v>
      </c>
      <c r="P29" s="35"/>
      <c r="AA29" s="39"/>
      <c r="AB29" s="2">
        <f t="shared" si="0"/>
        <v>85</v>
      </c>
      <c r="AC29" s="2">
        <f t="shared" si="1"/>
        <v>110</v>
      </c>
      <c r="AD29" s="41">
        <f t="shared" si="2"/>
        <v>0.77272727272727271</v>
      </c>
      <c r="AE29" s="2">
        <f t="shared" si="3"/>
        <v>25</v>
      </c>
      <c r="AF29" s="2">
        <f t="shared" si="4"/>
        <v>175</v>
      </c>
      <c r="AG29" s="41">
        <v>0.23</v>
      </c>
      <c r="AK29" s="45">
        <f t="shared" si="7"/>
        <v>24.213075060532688</v>
      </c>
      <c r="AL29" s="87">
        <f t="shared" si="5"/>
        <v>24.21</v>
      </c>
      <c r="AM29" s="87">
        <v>24.21</v>
      </c>
    </row>
    <row r="30" spans="1:41" ht="15.75" x14ac:dyDescent="0.2">
      <c r="A30" s="8" t="s">
        <v>362</v>
      </c>
      <c r="B30" s="6">
        <v>29</v>
      </c>
      <c r="C30" s="6">
        <v>28</v>
      </c>
      <c r="D30" s="3" t="s">
        <v>379</v>
      </c>
      <c r="E30" s="3" t="s">
        <v>44</v>
      </c>
      <c r="F30" s="4" t="s">
        <v>6</v>
      </c>
      <c r="G30" s="10">
        <v>40</v>
      </c>
      <c r="H30" s="12"/>
      <c r="I30" s="33"/>
      <c r="J30" s="12"/>
      <c r="L30"/>
      <c r="N30" s="59">
        <v>22</v>
      </c>
      <c r="O30" s="13">
        <v>16</v>
      </c>
      <c r="P30" s="35"/>
      <c r="AA30" s="39"/>
      <c r="AB30" s="2">
        <f t="shared" si="0"/>
        <v>16</v>
      </c>
      <c r="AC30" s="2">
        <f t="shared" si="1"/>
        <v>22</v>
      </c>
      <c r="AD30" s="41">
        <f t="shared" si="2"/>
        <v>0.72727272727272729</v>
      </c>
      <c r="AE30" s="2">
        <f t="shared" si="3"/>
        <v>6</v>
      </c>
      <c r="AF30" s="2">
        <f t="shared" si="4"/>
        <v>240</v>
      </c>
      <c r="AG30" s="41">
        <v>0.23</v>
      </c>
      <c r="AK30" s="45">
        <f t="shared" si="7"/>
        <v>3.5219018269865727</v>
      </c>
      <c r="AL30" s="87">
        <f t="shared" si="5"/>
        <v>3.52</v>
      </c>
      <c r="AM30" s="87">
        <v>3.52</v>
      </c>
    </row>
    <row r="31" spans="1:41" ht="15.75" x14ac:dyDescent="0.2">
      <c r="A31" s="8" t="s">
        <v>362</v>
      </c>
      <c r="B31" s="9">
        <v>30</v>
      </c>
      <c r="C31" s="94">
        <v>29</v>
      </c>
      <c r="D31" s="3" t="s">
        <v>380</v>
      </c>
      <c r="E31" s="3" t="s">
        <v>45</v>
      </c>
      <c r="F31" s="4" t="s">
        <v>6</v>
      </c>
      <c r="G31" s="10">
        <v>20</v>
      </c>
      <c r="H31" s="12"/>
      <c r="I31" s="33"/>
      <c r="J31" s="12"/>
      <c r="L31"/>
      <c r="N31" s="59">
        <v>24</v>
      </c>
      <c r="O31" s="93">
        <v>18</v>
      </c>
      <c r="P31" s="35"/>
      <c r="AA31" s="39"/>
      <c r="AB31" s="2">
        <f t="shared" si="0"/>
        <v>18</v>
      </c>
      <c r="AC31" s="2">
        <f t="shared" si="1"/>
        <v>24</v>
      </c>
      <c r="AD31" s="41">
        <f t="shared" si="2"/>
        <v>0.75</v>
      </c>
      <c r="AE31" s="2">
        <f t="shared" si="3"/>
        <v>6</v>
      </c>
      <c r="AF31" s="2">
        <f t="shared" si="4"/>
        <v>120</v>
      </c>
      <c r="AG31" s="41">
        <v>0.23</v>
      </c>
      <c r="AK31" s="45">
        <f t="shared" si="7"/>
        <v>3.9621395553598941</v>
      </c>
      <c r="AL31" s="87">
        <f t="shared" si="5"/>
        <v>3.96</v>
      </c>
      <c r="AM31" s="87">
        <v>3.96</v>
      </c>
    </row>
    <row r="32" spans="1:41" ht="15.75" x14ac:dyDescent="0.2">
      <c r="A32" s="8" t="s">
        <v>362</v>
      </c>
      <c r="B32" s="6">
        <v>31</v>
      </c>
      <c r="C32" s="6">
        <v>30</v>
      </c>
      <c r="D32" s="3" t="s">
        <v>381</v>
      </c>
      <c r="E32" s="3" t="s">
        <v>46</v>
      </c>
      <c r="F32" s="4" t="s">
        <v>6</v>
      </c>
      <c r="G32" s="10">
        <v>40</v>
      </c>
      <c r="H32" s="12"/>
      <c r="I32" s="33"/>
      <c r="J32" s="12"/>
      <c r="L32"/>
      <c r="N32" s="59">
        <v>27</v>
      </c>
      <c r="O32" s="13">
        <v>22</v>
      </c>
      <c r="P32" s="35"/>
      <c r="AA32" s="39"/>
      <c r="AB32" s="2">
        <f t="shared" si="0"/>
        <v>22</v>
      </c>
      <c r="AC32" s="2">
        <f t="shared" si="1"/>
        <v>27</v>
      </c>
      <c r="AD32" s="41">
        <f t="shared" si="2"/>
        <v>0.81481481481481477</v>
      </c>
      <c r="AE32" s="2">
        <f t="shared" si="3"/>
        <v>5</v>
      </c>
      <c r="AF32" s="2">
        <f t="shared" si="4"/>
        <v>200</v>
      </c>
      <c r="AG32" s="41">
        <v>0.3</v>
      </c>
      <c r="AK32" s="45">
        <f t="shared" si="7"/>
        <v>5.3268765133171918</v>
      </c>
      <c r="AL32" s="87">
        <f t="shared" si="5"/>
        <v>5.33</v>
      </c>
      <c r="AM32" s="87">
        <v>5.33</v>
      </c>
    </row>
    <row r="33" spans="1:39" ht="15.75" x14ac:dyDescent="0.2">
      <c r="A33" s="8" t="s">
        <v>362</v>
      </c>
      <c r="B33" s="9">
        <v>32</v>
      </c>
      <c r="C33" s="94">
        <v>31</v>
      </c>
      <c r="D33" s="3" t="s">
        <v>382</v>
      </c>
      <c r="E33" s="3" t="s">
        <v>47</v>
      </c>
      <c r="F33" s="4" t="s">
        <v>6</v>
      </c>
      <c r="G33" s="10">
        <v>15</v>
      </c>
      <c r="H33" s="12"/>
      <c r="I33" s="33"/>
      <c r="J33" s="12"/>
      <c r="L33"/>
      <c r="N33" s="59">
        <v>63</v>
      </c>
      <c r="O33" s="93">
        <v>36</v>
      </c>
      <c r="P33" s="35"/>
      <c r="AA33" s="39"/>
      <c r="AB33" s="2">
        <f t="shared" si="0"/>
        <v>36</v>
      </c>
      <c r="AC33" s="2">
        <f t="shared" si="1"/>
        <v>63</v>
      </c>
      <c r="AD33" s="41">
        <f t="shared" si="2"/>
        <v>0.5714285714285714</v>
      </c>
      <c r="AE33" s="2">
        <f t="shared" si="3"/>
        <v>27</v>
      </c>
      <c r="AF33" s="2">
        <f t="shared" si="4"/>
        <v>405</v>
      </c>
      <c r="AG33" s="41">
        <v>0.23</v>
      </c>
      <c r="AK33" s="45">
        <f t="shared" si="7"/>
        <v>7.9242791107197883</v>
      </c>
      <c r="AL33" s="87">
        <f t="shared" si="5"/>
        <v>7.92</v>
      </c>
      <c r="AM33" s="87">
        <v>7.92</v>
      </c>
    </row>
    <row r="34" spans="1:39" ht="15.75" x14ac:dyDescent="0.2">
      <c r="A34" s="8" t="s">
        <v>362</v>
      </c>
      <c r="B34" s="6">
        <v>33</v>
      </c>
      <c r="C34" s="6">
        <v>32</v>
      </c>
      <c r="D34" s="3" t="s">
        <v>383</v>
      </c>
      <c r="E34" s="3" t="s">
        <v>48</v>
      </c>
      <c r="F34" s="4" t="s">
        <v>6</v>
      </c>
      <c r="G34" s="10">
        <v>7</v>
      </c>
      <c r="H34" s="12"/>
      <c r="I34" s="33"/>
      <c r="J34" s="12"/>
      <c r="L34"/>
      <c r="N34" s="59">
        <v>630</v>
      </c>
      <c r="O34" s="13">
        <v>680</v>
      </c>
      <c r="P34" s="35"/>
      <c r="AA34" s="39"/>
      <c r="AB34" s="2">
        <f t="shared" si="0"/>
        <v>630</v>
      </c>
      <c r="AC34" s="2">
        <f t="shared" si="1"/>
        <v>680</v>
      </c>
      <c r="AD34" s="41">
        <f t="shared" si="2"/>
        <v>0.92647058823529416</v>
      </c>
      <c r="AE34" s="2">
        <f t="shared" si="3"/>
        <v>50</v>
      </c>
      <c r="AF34" s="2">
        <f t="shared" si="4"/>
        <v>350</v>
      </c>
      <c r="AG34" s="41">
        <v>0.25</v>
      </c>
      <c r="AK34" s="45">
        <f t="shared" si="7"/>
        <v>153.67231638418079</v>
      </c>
      <c r="AL34" s="87">
        <f t="shared" si="5"/>
        <v>153.66999999999999</v>
      </c>
      <c r="AM34" s="87">
        <v>153.66999999999999</v>
      </c>
    </row>
    <row r="35" spans="1:39" ht="15.75" x14ac:dyDescent="0.2">
      <c r="A35" s="8" t="s">
        <v>362</v>
      </c>
      <c r="B35" s="9">
        <v>34</v>
      </c>
      <c r="C35" s="94">
        <v>33</v>
      </c>
      <c r="D35" s="3" t="s">
        <v>384</v>
      </c>
      <c r="E35" s="3" t="s">
        <v>47</v>
      </c>
      <c r="F35" s="4" t="s">
        <v>6</v>
      </c>
      <c r="G35" s="10">
        <v>5</v>
      </c>
      <c r="H35" s="12"/>
      <c r="I35" s="33"/>
      <c r="J35" s="12"/>
      <c r="L35"/>
      <c r="N35" s="59">
        <v>42</v>
      </c>
      <c r="O35" s="93">
        <v>38</v>
      </c>
      <c r="P35" s="35"/>
      <c r="AA35" s="39"/>
      <c r="AB35" s="2">
        <f t="shared" si="0"/>
        <v>38</v>
      </c>
      <c r="AC35" s="2">
        <f t="shared" si="1"/>
        <v>42</v>
      </c>
      <c r="AD35" s="41">
        <f t="shared" si="2"/>
        <v>0.90476190476190477</v>
      </c>
      <c r="AE35" s="2">
        <f t="shared" si="3"/>
        <v>4</v>
      </c>
      <c r="AF35" s="2">
        <f t="shared" si="4"/>
        <v>20</v>
      </c>
      <c r="AG35" s="41">
        <v>0.3</v>
      </c>
      <c r="AK35" s="45">
        <f t="shared" si="7"/>
        <v>9.2009685230024214</v>
      </c>
      <c r="AL35" s="87">
        <f t="shared" si="5"/>
        <v>9.1999999999999993</v>
      </c>
      <c r="AM35" s="87">
        <v>9.1999999999999993</v>
      </c>
    </row>
    <row r="36" spans="1:39" ht="15.75" x14ac:dyDescent="0.2">
      <c r="A36" s="8" t="s">
        <v>362</v>
      </c>
      <c r="B36" s="6">
        <v>35</v>
      </c>
      <c r="C36" s="94">
        <v>34</v>
      </c>
      <c r="D36" s="3" t="s">
        <v>385</v>
      </c>
      <c r="E36" s="3" t="s">
        <v>49</v>
      </c>
      <c r="F36" s="4" t="s">
        <v>6</v>
      </c>
      <c r="G36" s="10">
        <v>5</v>
      </c>
      <c r="H36" s="12"/>
      <c r="I36" s="33"/>
      <c r="J36" s="12"/>
      <c r="L36"/>
      <c r="N36" s="59">
        <v>105</v>
      </c>
      <c r="O36" s="93">
        <v>98</v>
      </c>
      <c r="P36" s="35"/>
      <c r="AA36" s="39"/>
      <c r="AB36" s="2">
        <f t="shared" si="0"/>
        <v>98</v>
      </c>
      <c r="AC36" s="2">
        <f t="shared" si="1"/>
        <v>105</v>
      </c>
      <c r="AD36" s="41">
        <f t="shared" si="2"/>
        <v>0.93333333333333335</v>
      </c>
      <c r="AE36" s="2">
        <f t="shared" si="3"/>
        <v>7</v>
      </c>
      <c r="AF36" s="2">
        <f t="shared" si="4"/>
        <v>35</v>
      </c>
      <c r="AG36" s="41">
        <v>0.23</v>
      </c>
      <c r="AK36" s="45">
        <f t="shared" si="7"/>
        <v>21.571648690292754</v>
      </c>
      <c r="AL36" s="87">
        <f t="shared" si="5"/>
        <v>21.57</v>
      </c>
      <c r="AM36" s="87">
        <v>21.57</v>
      </c>
    </row>
    <row r="37" spans="1:39" ht="15.75" x14ac:dyDescent="0.2">
      <c r="A37" s="8" t="s">
        <v>362</v>
      </c>
      <c r="B37" s="9">
        <v>36</v>
      </c>
      <c r="C37" s="94">
        <v>35</v>
      </c>
      <c r="D37" s="3" t="s">
        <v>386</v>
      </c>
      <c r="E37" s="3" t="s">
        <v>50</v>
      </c>
      <c r="F37" s="4" t="s">
        <v>6</v>
      </c>
      <c r="G37" s="10">
        <v>7</v>
      </c>
      <c r="H37" s="12"/>
      <c r="I37" s="33"/>
      <c r="J37" s="12"/>
      <c r="L37"/>
      <c r="N37" s="59">
        <v>32</v>
      </c>
      <c r="O37" s="93">
        <v>28</v>
      </c>
      <c r="P37" s="35"/>
      <c r="AA37" s="39"/>
      <c r="AB37" s="2">
        <f t="shared" si="0"/>
        <v>28</v>
      </c>
      <c r="AC37" s="2">
        <f t="shared" si="1"/>
        <v>32</v>
      </c>
      <c r="AD37" s="41">
        <f t="shared" si="2"/>
        <v>0.875</v>
      </c>
      <c r="AE37" s="2">
        <f t="shared" si="3"/>
        <v>4</v>
      </c>
      <c r="AF37" s="2">
        <f t="shared" si="4"/>
        <v>28</v>
      </c>
      <c r="AG37" s="41">
        <v>0.3</v>
      </c>
      <c r="AK37" s="45">
        <f t="shared" si="7"/>
        <v>6.7796610169491522</v>
      </c>
      <c r="AL37" s="87">
        <f t="shared" si="5"/>
        <v>6.78</v>
      </c>
      <c r="AM37" s="87">
        <v>6.78</v>
      </c>
    </row>
    <row r="38" spans="1:39" ht="14.25" x14ac:dyDescent="0.2">
      <c r="A38" s="8" t="s">
        <v>362</v>
      </c>
      <c r="B38" s="6">
        <v>37</v>
      </c>
      <c r="C38" s="94">
        <v>36</v>
      </c>
      <c r="D38" s="3" t="s">
        <v>51</v>
      </c>
      <c r="E38" s="3" t="s">
        <v>52</v>
      </c>
      <c r="F38" s="4" t="s">
        <v>6</v>
      </c>
      <c r="G38" s="10">
        <v>7</v>
      </c>
      <c r="H38" s="12"/>
      <c r="I38" s="33"/>
      <c r="J38" s="12"/>
      <c r="L38"/>
      <c r="N38" s="59">
        <v>25</v>
      </c>
      <c r="O38" s="93">
        <v>38</v>
      </c>
      <c r="P38" s="35"/>
      <c r="AA38" s="39"/>
      <c r="AB38" s="2">
        <f t="shared" si="0"/>
        <v>25</v>
      </c>
      <c r="AC38" s="2">
        <f t="shared" si="1"/>
        <v>38</v>
      </c>
      <c r="AD38" s="41">
        <f t="shared" si="2"/>
        <v>0.65789473684210531</v>
      </c>
      <c r="AE38" s="2">
        <f t="shared" si="3"/>
        <v>13</v>
      </c>
      <c r="AF38" s="2">
        <f t="shared" si="4"/>
        <v>91</v>
      </c>
      <c r="AG38" s="41">
        <v>0.23</v>
      </c>
      <c r="AK38" s="45">
        <f t="shared" si="7"/>
        <v>8.3645168390931097</v>
      </c>
      <c r="AL38" s="87">
        <f t="shared" si="5"/>
        <v>8.36</v>
      </c>
      <c r="AM38" s="87">
        <v>8.36</v>
      </c>
    </row>
    <row r="39" spans="1:39" ht="15.75" x14ac:dyDescent="0.2">
      <c r="A39" s="8" t="s">
        <v>362</v>
      </c>
      <c r="B39" s="9">
        <v>38</v>
      </c>
      <c r="C39" s="6">
        <v>37</v>
      </c>
      <c r="D39" s="3" t="s">
        <v>387</v>
      </c>
      <c r="E39" s="3" t="s">
        <v>53</v>
      </c>
      <c r="F39" s="4" t="s">
        <v>6</v>
      </c>
      <c r="G39" s="10">
        <v>2</v>
      </c>
      <c r="H39" s="12"/>
      <c r="I39" s="33"/>
      <c r="J39" s="12"/>
      <c r="L39"/>
      <c r="N39" s="59">
        <v>842</v>
      </c>
      <c r="O39" s="13">
        <v>860</v>
      </c>
      <c r="P39" s="35"/>
      <c r="AA39" s="39"/>
      <c r="AB39" s="2">
        <f t="shared" si="0"/>
        <v>842</v>
      </c>
      <c r="AC39" s="2">
        <f t="shared" si="1"/>
        <v>860</v>
      </c>
      <c r="AD39" s="41">
        <f t="shared" si="2"/>
        <v>0.97906976744186047</v>
      </c>
      <c r="AE39" s="2">
        <f t="shared" si="3"/>
        <v>18</v>
      </c>
      <c r="AF39" s="2">
        <f t="shared" si="4"/>
        <v>36</v>
      </c>
      <c r="AG39" s="41">
        <v>0.3</v>
      </c>
      <c r="AK39" s="45">
        <f t="shared" si="7"/>
        <v>208.23244552058114</v>
      </c>
      <c r="AL39" s="87">
        <f t="shared" si="5"/>
        <v>208.23</v>
      </c>
      <c r="AM39" s="87">
        <v>208.23</v>
      </c>
    </row>
    <row r="40" spans="1:39" ht="15.75" x14ac:dyDescent="0.2">
      <c r="A40" s="8" t="s">
        <v>362</v>
      </c>
      <c r="B40" s="6">
        <v>39</v>
      </c>
      <c r="C40" s="6">
        <v>38</v>
      </c>
      <c r="D40" s="3" t="s">
        <v>388</v>
      </c>
      <c r="E40" s="3" t="s">
        <v>54</v>
      </c>
      <c r="F40" s="4" t="s">
        <v>6</v>
      </c>
      <c r="G40" s="10">
        <v>5</v>
      </c>
      <c r="H40" s="12"/>
      <c r="I40" s="33"/>
      <c r="J40" s="12"/>
      <c r="L40"/>
      <c r="N40" s="59">
        <v>900</v>
      </c>
      <c r="O40" s="13">
        <v>860</v>
      </c>
      <c r="P40" s="35"/>
      <c r="AA40" s="39"/>
      <c r="AB40" s="2">
        <f t="shared" si="0"/>
        <v>860</v>
      </c>
      <c r="AC40" s="2">
        <f t="shared" si="1"/>
        <v>900</v>
      </c>
      <c r="AD40" s="41">
        <f t="shared" si="2"/>
        <v>0.9555555555555556</v>
      </c>
      <c r="AE40" s="2">
        <f t="shared" si="3"/>
        <v>40</v>
      </c>
      <c r="AF40" s="2">
        <f t="shared" si="4"/>
        <v>200</v>
      </c>
      <c r="AG40" s="41">
        <v>0.3</v>
      </c>
      <c r="AK40" s="45">
        <f t="shared" si="7"/>
        <v>208.23244552058114</v>
      </c>
      <c r="AL40" s="87">
        <f t="shared" si="5"/>
        <v>208.23</v>
      </c>
      <c r="AM40" s="87">
        <v>208.23</v>
      </c>
    </row>
    <row r="41" spans="1:39" ht="14.25" x14ac:dyDescent="0.2">
      <c r="A41" s="8" t="s">
        <v>362</v>
      </c>
      <c r="B41" s="9">
        <v>40</v>
      </c>
      <c r="C41" s="94">
        <v>39</v>
      </c>
      <c r="D41" s="3" t="s">
        <v>55</v>
      </c>
      <c r="E41" s="3" t="s">
        <v>56</v>
      </c>
      <c r="F41" s="4" t="s">
        <v>6</v>
      </c>
      <c r="G41" s="10">
        <v>7</v>
      </c>
      <c r="H41" s="12"/>
      <c r="I41" s="33"/>
      <c r="J41" s="12"/>
      <c r="L41"/>
      <c r="N41" s="59">
        <v>27</v>
      </c>
      <c r="O41" s="93">
        <v>18</v>
      </c>
      <c r="P41" s="35"/>
      <c r="AA41" s="39"/>
      <c r="AB41" s="2">
        <f t="shared" si="0"/>
        <v>18</v>
      </c>
      <c r="AC41" s="2">
        <f t="shared" si="1"/>
        <v>27</v>
      </c>
      <c r="AD41" s="41">
        <f t="shared" si="2"/>
        <v>0.66666666666666663</v>
      </c>
      <c r="AE41" s="2">
        <f t="shared" si="3"/>
        <v>9</v>
      </c>
      <c r="AF41" s="2">
        <f t="shared" si="4"/>
        <v>63</v>
      </c>
      <c r="AG41" s="41">
        <v>0.23</v>
      </c>
      <c r="AK41" s="45">
        <f t="shared" si="7"/>
        <v>3.9621395553598941</v>
      </c>
      <c r="AL41" s="87">
        <f t="shared" si="5"/>
        <v>3.96</v>
      </c>
      <c r="AM41" s="87">
        <v>3.96</v>
      </c>
    </row>
    <row r="42" spans="1:39" ht="14.25" x14ac:dyDescent="0.2">
      <c r="A42" s="8" t="s">
        <v>362</v>
      </c>
      <c r="B42" s="6">
        <v>41</v>
      </c>
      <c r="C42" s="94">
        <v>40</v>
      </c>
      <c r="D42" s="3" t="s">
        <v>57</v>
      </c>
      <c r="E42" s="3" t="s">
        <v>58</v>
      </c>
      <c r="F42" s="4" t="s">
        <v>6</v>
      </c>
      <c r="G42" s="10">
        <v>10</v>
      </c>
      <c r="H42" s="12"/>
      <c r="I42" s="33"/>
      <c r="J42" s="12"/>
      <c r="L42"/>
      <c r="N42" s="59">
        <v>27</v>
      </c>
      <c r="O42" s="93">
        <v>18</v>
      </c>
      <c r="P42" s="35"/>
      <c r="AA42" s="39"/>
      <c r="AB42" s="2">
        <f t="shared" si="0"/>
        <v>18</v>
      </c>
      <c r="AC42" s="2">
        <f t="shared" si="1"/>
        <v>27</v>
      </c>
      <c r="AD42" s="41">
        <f t="shared" si="2"/>
        <v>0.66666666666666663</v>
      </c>
      <c r="AE42" s="2">
        <f t="shared" si="3"/>
        <v>9</v>
      </c>
      <c r="AF42" s="2">
        <f t="shared" si="4"/>
        <v>90</v>
      </c>
      <c r="AG42" s="41">
        <v>0.23</v>
      </c>
      <c r="AK42" s="45">
        <f t="shared" si="7"/>
        <v>3.9621395553598941</v>
      </c>
      <c r="AL42" s="87">
        <f t="shared" si="5"/>
        <v>3.96</v>
      </c>
      <c r="AM42" s="87">
        <v>3.96</v>
      </c>
    </row>
    <row r="43" spans="1:39" ht="14.25" x14ac:dyDescent="0.2">
      <c r="A43" s="8" t="s">
        <v>362</v>
      </c>
      <c r="B43" s="9">
        <v>42</v>
      </c>
      <c r="C43" s="6">
        <v>41</v>
      </c>
      <c r="D43" s="3" t="s">
        <v>59</v>
      </c>
      <c r="E43" s="3" t="s">
        <v>60</v>
      </c>
      <c r="F43" s="4" t="s">
        <v>6</v>
      </c>
      <c r="G43" s="10">
        <v>3</v>
      </c>
      <c r="H43" s="12"/>
      <c r="I43" s="33"/>
      <c r="J43" s="12"/>
      <c r="L43"/>
      <c r="N43" s="60"/>
      <c r="O43" s="13">
        <v>1820</v>
      </c>
      <c r="P43" s="35"/>
      <c r="AA43" s="39"/>
      <c r="AB43" s="2">
        <f t="shared" si="0"/>
        <v>1820</v>
      </c>
      <c r="AC43" s="2">
        <f t="shared" si="1"/>
        <v>1820</v>
      </c>
      <c r="AD43" s="41">
        <f t="shared" si="2"/>
        <v>1</v>
      </c>
      <c r="AE43" s="2">
        <f t="shared" si="3"/>
        <v>0</v>
      </c>
      <c r="AF43" s="2">
        <f t="shared" si="4"/>
        <v>0</v>
      </c>
      <c r="AG43" s="41">
        <v>0.23</v>
      </c>
      <c r="AK43" s="45">
        <f t="shared" si="7"/>
        <v>400.61633281972263</v>
      </c>
      <c r="AL43" s="87">
        <f t="shared" si="5"/>
        <v>400.62</v>
      </c>
      <c r="AM43" s="87">
        <v>400.62</v>
      </c>
    </row>
    <row r="44" spans="1:39" ht="15.75" x14ac:dyDescent="0.2">
      <c r="A44" s="8" t="s">
        <v>362</v>
      </c>
      <c r="B44" s="6">
        <v>43</v>
      </c>
      <c r="C44" s="94">
        <v>42</v>
      </c>
      <c r="D44" s="3" t="s">
        <v>389</v>
      </c>
      <c r="E44" s="3" t="s">
        <v>61</v>
      </c>
      <c r="F44" s="4" t="s">
        <v>6</v>
      </c>
      <c r="G44" s="10">
        <v>50</v>
      </c>
      <c r="H44" s="12"/>
      <c r="I44" s="33"/>
      <c r="J44" s="12"/>
      <c r="L44"/>
      <c r="N44" s="59">
        <v>20</v>
      </c>
      <c r="O44" s="93">
        <v>10</v>
      </c>
      <c r="P44" s="35"/>
      <c r="AA44" s="39"/>
      <c r="AB44" s="2">
        <f t="shared" si="0"/>
        <v>10</v>
      </c>
      <c r="AC44" s="2">
        <f t="shared" si="1"/>
        <v>20</v>
      </c>
      <c r="AD44" s="41">
        <f t="shared" si="2"/>
        <v>0.5</v>
      </c>
      <c r="AE44" s="2">
        <f t="shared" si="3"/>
        <v>10</v>
      </c>
      <c r="AF44" s="2">
        <f t="shared" si="4"/>
        <v>500</v>
      </c>
      <c r="AG44" s="41">
        <v>0.23</v>
      </c>
      <c r="AK44" s="45">
        <f t="shared" si="7"/>
        <v>2.201188641866608</v>
      </c>
      <c r="AL44" s="87">
        <f t="shared" si="5"/>
        <v>2.2000000000000002</v>
      </c>
      <c r="AM44" s="87">
        <v>2.2000000000000002</v>
      </c>
    </row>
    <row r="45" spans="1:39" ht="15.75" x14ac:dyDescent="0.2">
      <c r="A45" s="8" t="s">
        <v>362</v>
      </c>
      <c r="B45" s="9">
        <v>44</v>
      </c>
      <c r="C45" s="94">
        <v>43</v>
      </c>
      <c r="D45" s="3" t="s">
        <v>390</v>
      </c>
      <c r="E45" s="3" t="s">
        <v>58</v>
      </c>
      <c r="F45" s="4" t="s">
        <v>6</v>
      </c>
      <c r="G45" s="10">
        <v>5</v>
      </c>
      <c r="H45" s="12"/>
      <c r="I45" s="33"/>
      <c r="J45" s="12"/>
      <c r="L45"/>
      <c r="N45" s="59">
        <v>65</v>
      </c>
      <c r="O45" s="93">
        <v>18</v>
      </c>
      <c r="P45" s="35"/>
      <c r="AA45" s="39"/>
      <c r="AB45" s="2">
        <f t="shared" si="0"/>
        <v>18</v>
      </c>
      <c r="AC45" s="2">
        <f t="shared" si="1"/>
        <v>65</v>
      </c>
      <c r="AD45" s="41">
        <f t="shared" si="2"/>
        <v>0.27692307692307694</v>
      </c>
      <c r="AE45" s="2">
        <f t="shared" si="3"/>
        <v>47</v>
      </c>
      <c r="AF45" s="2">
        <f t="shared" si="4"/>
        <v>235</v>
      </c>
      <c r="AG45" s="41">
        <v>0.23</v>
      </c>
      <c r="AK45" s="45">
        <f t="shared" si="7"/>
        <v>3.9621395553598941</v>
      </c>
      <c r="AL45" s="87">
        <f t="shared" si="5"/>
        <v>3.96</v>
      </c>
      <c r="AM45" s="87">
        <v>3.96</v>
      </c>
    </row>
    <row r="46" spans="1:39" ht="14.25" x14ac:dyDescent="0.2">
      <c r="A46" s="8" t="s">
        <v>362</v>
      </c>
      <c r="B46" s="6">
        <v>45</v>
      </c>
      <c r="C46" s="94">
        <v>44</v>
      </c>
      <c r="D46" s="3" t="s">
        <v>62</v>
      </c>
      <c r="E46" s="3" t="s">
        <v>63</v>
      </c>
      <c r="F46" s="4" t="s">
        <v>6</v>
      </c>
      <c r="G46" s="10">
        <v>2</v>
      </c>
      <c r="H46" s="12"/>
      <c r="I46" s="33"/>
      <c r="J46" s="12"/>
      <c r="L46"/>
      <c r="N46" s="59">
        <v>70</v>
      </c>
      <c r="O46" s="93">
        <v>39</v>
      </c>
      <c r="P46" s="35"/>
      <c r="AA46" s="39"/>
      <c r="AB46" s="2">
        <f t="shared" si="0"/>
        <v>39</v>
      </c>
      <c r="AC46" s="2">
        <f t="shared" si="1"/>
        <v>70</v>
      </c>
      <c r="AD46" s="41">
        <f t="shared" si="2"/>
        <v>0.55714285714285716</v>
      </c>
      <c r="AE46" s="2">
        <f t="shared" si="3"/>
        <v>31</v>
      </c>
      <c r="AF46" s="2">
        <f t="shared" si="4"/>
        <v>62</v>
      </c>
      <c r="AG46" s="41">
        <v>0.23</v>
      </c>
      <c r="AK46" s="45">
        <f t="shared" si="7"/>
        <v>8.5846357032797691</v>
      </c>
      <c r="AL46" s="87">
        <f t="shared" si="5"/>
        <v>8.58</v>
      </c>
      <c r="AM46" s="87">
        <v>8.58</v>
      </c>
    </row>
    <row r="47" spans="1:39" ht="14.25" x14ac:dyDescent="0.2">
      <c r="A47" s="8" t="s">
        <v>362</v>
      </c>
      <c r="B47" s="9">
        <v>46</v>
      </c>
      <c r="C47" s="94">
        <v>45</v>
      </c>
      <c r="D47" s="3" t="s">
        <v>64</v>
      </c>
      <c r="E47" s="3" t="s">
        <v>63</v>
      </c>
      <c r="F47" s="4" t="s">
        <v>6</v>
      </c>
      <c r="G47" s="10">
        <v>2</v>
      </c>
      <c r="H47" s="12"/>
      <c r="I47" s="33"/>
      <c r="J47" s="12"/>
      <c r="L47"/>
      <c r="N47" s="59">
        <v>70</v>
      </c>
      <c r="O47" s="93">
        <v>39</v>
      </c>
      <c r="P47" s="35"/>
      <c r="AA47" s="39"/>
      <c r="AB47" s="2">
        <f t="shared" si="0"/>
        <v>39</v>
      </c>
      <c r="AC47" s="2">
        <f t="shared" si="1"/>
        <v>70</v>
      </c>
      <c r="AD47" s="41">
        <f t="shared" si="2"/>
        <v>0.55714285714285716</v>
      </c>
      <c r="AE47" s="2">
        <f t="shared" si="3"/>
        <v>31</v>
      </c>
      <c r="AF47" s="2">
        <f t="shared" si="4"/>
        <v>62</v>
      </c>
      <c r="AG47" s="41">
        <v>0.23</v>
      </c>
      <c r="AK47" s="45">
        <f t="shared" si="7"/>
        <v>8.5846357032797691</v>
      </c>
      <c r="AL47" s="87">
        <f t="shared" si="5"/>
        <v>8.58</v>
      </c>
      <c r="AM47" s="87">
        <v>8.58</v>
      </c>
    </row>
    <row r="48" spans="1:39" ht="14.25" x14ac:dyDescent="0.2">
      <c r="A48" s="8" t="s">
        <v>362</v>
      </c>
      <c r="B48" s="6">
        <v>47</v>
      </c>
      <c r="C48" s="94">
        <v>46</v>
      </c>
      <c r="D48" s="3" t="s">
        <v>65</v>
      </c>
      <c r="E48" s="3" t="s">
        <v>63</v>
      </c>
      <c r="F48" s="4" t="s">
        <v>6</v>
      </c>
      <c r="G48" s="10">
        <v>2</v>
      </c>
      <c r="H48" s="12"/>
      <c r="I48" s="33"/>
      <c r="J48" s="12"/>
      <c r="L48"/>
      <c r="N48" s="59">
        <v>70</v>
      </c>
      <c r="O48" s="93">
        <v>39</v>
      </c>
      <c r="P48" s="35"/>
      <c r="AA48" s="39"/>
      <c r="AB48" s="2">
        <f t="shared" si="0"/>
        <v>39</v>
      </c>
      <c r="AC48" s="2">
        <f t="shared" si="1"/>
        <v>70</v>
      </c>
      <c r="AD48" s="41">
        <f t="shared" si="2"/>
        <v>0.55714285714285716</v>
      </c>
      <c r="AE48" s="2">
        <f t="shared" si="3"/>
        <v>31</v>
      </c>
      <c r="AF48" s="2">
        <f t="shared" si="4"/>
        <v>62</v>
      </c>
      <c r="AG48" s="41">
        <v>0.23</v>
      </c>
      <c r="AK48" s="45">
        <f t="shared" si="7"/>
        <v>8.5846357032797691</v>
      </c>
      <c r="AL48" s="87">
        <f t="shared" si="5"/>
        <v>8.58</v>
      </c>
      <c r="AM48" s="87">
        <v>8.58</v>
      </c>
    </row>
    <row r="49" spans="1:39" ht="14.25" x14ac:dyDescent="0.2">
      <c r="A49" s="8" t="s">
        <v>362</v>
      </c>
      <c r="B49" s="9">
        <v>48</v>
      </c>
      <c r="C49" s="94">
        <v>47</v>
      </c>
      <c r="D49" s="3" t="s">
        <v>66</v>
      </c>
      <c r="E49" s="3" t="s">
        <v>63</v>
      </c>
      <c r="F49" s="4" t="s">
        <v>6</v>
      </c>
      <c r="G49" s="10">
        <v>2</v>
      </c>
      <c r="H49" s="12"/>
      <c r="I49" s="33"/>
      <c r="J49" s="12"/>
      <c r="L49"/>
      <c r="N49" s="59">
        <v>70</v>
      </c>
      <c r="O49" s="93">
        <v>39</v>
      </c>
      <c r="P49" s="35"/>
      <c r="AA49" s="39"/>
      <c r="AB49" s="2">
        <f t="shared" si="0"/>
        <v>39</v>
      </c>
      <c r="AC49" s="2">
        <f t="shared" si="1"/>
        <v>70</v>
      </c>
      <c r="AD49" s="41">
        <f t="shared" si="2"/>
        <v>0.55714285714285716</v>
      </c>
      <c r="AE49" s="2">
        <f t="shared" si="3"/>
        <v>31</v>
      </c>
      <c r="AF49" s="2">
        <f t="shared" si="4"/>
        <v>62</v>
      </c>
      <c r="AG49" s="41">
        <v>0.23</v>
      </c>
      <c r="AK49" s="45">
        <f t="shared" si="7"/>
        <v>8.5846357032797691</v>
      </c>
      <c r="AL49" s="87">
        <f t="shared" si="5"/>
        <v>8.58</v>
      </c>
      <c r="AM49" s="87">
        <v>8.58</v>
      </c>
    </row>
    <row r="50" spans="1:39" ht="14.25" x14ac:dyDescent="0.2">
      <c r="A50" s="8" t="s">
        <v>362</v>
      </c>
      <c r="B50" s="6">
        <v>49</v>
      </c>
      <c r="C50" s="94">
        <v>48</v>
      </c>
      <c r="D50" s="3" t="s">
        <v>67</v>
      </c>
      <c r="E50" s="3" t="s">
        <v>63</v>
      </c>
      <c r="F50" s="4" t="s">
        <v>6</v>
      </c>
      <c r="G50" s="10">
        <v>2</v>
      </c>
      <c r="H50" s="12"/>
      <c r="I50" s="33"/>
      <c r="J50" s="12"/>
      <c r="L50"/>
      <c r="N50" s="59">
        <v>70</v>
      </c>
      <c r="O50" s="93">
        <v>39</v>
      </c>
      <c r="P50" s="35"/>
      <c r="AA50" s="39"/>
      <c r="AB50" s="2">
        <f t="shared" si="0"/>
        <v>39</v>
      </c>
      <c r="AC50" s="2">
        <f t="shared" si="1"/>
        <v>70</v>
      </c>
      <c r="AD50" s="41">
        <f t="shared" si="2"/>
        <v>0.55714285714285716</v>
      </c>
      <c r="AE50" s="2">
        <f t="shared" si="3"/>
        <v>31</v>
      </c>
      <c r="AF50" s="2">
        <f t="shared" si="4"/>
        <v>62</v>
      </c>
      <c r="AG50" s="41">
        <v>0.23</v>
      </c>
      <c r="AK50" s="45">
        <f t="shared" si="7"/>
        <v>8.5846357032797691</v>
      </c>
      <c r="AL50" s="87">
        <f t="shared" si="5"/>
        <v>8.58</v>
      </c>
      <c r="AM50" s="87">
        <v>8.58</v>
      </c>
    </row>
    <row r="51" spans="1:39" ht="25.5" x14ac:dyDescent="0.2">
      <c r="A51" s="62" t="s">
        <v>362</v>
      </c>
      <c r="B51" s="63">
        <v>50</v>
      </c>
      <c r="C51" s="64">
        <v>49</v>
      </c>
      <c r="D51" s="65" t="s">
        <v>68</v>
      </c>
      <c r="E51" s="65" t="s">
        <v>63</v>
      </c>
      <c r="F51" s="66" t="s">
        <v>6</v>
      </c>
      <c r="G51" s="64">
        <v>2</v>
      </c>
      <c r="H51" s="67" t="s">
        <v>481</v>
      </c>
      <c r="I51" s="33"/>
      <c r="J51" s="12"/>
      <c r="L51"/>
      <c r="N51" s="59">
        <v>70</v>
      </c>
      <c r="O51" s="13">
        <v>460</v>
      </c>
      <c r="P51" s="35"/>
      <c r="AA51" s="39"/>
      <c r="AB51" s="2">
        <f t="shared" si="0"/>
        <v>70</v>
      </c>
      <c r="AC51" s="2">
        <f t="shared" si="1"/>
        <v>460</v>
      </c>
      <c r="AD51" s="41">
        <f t="shared" si="2"/>
        <v>0.15217391304347827</v>
      </c>
      <c r="AE51" s="2">
        <f t="shared" si="3"/>
        <v>390</v>
      </c>
      <c r="AF51" s="2">
        <f t="shared" si="4"/>
        <v>780</v>
      </c>
      <c r="AG51" s="41">
        <v>0.23</v>
      </c>
      <c r="AK51" s="45">
        <f t="shared" si="7"/>
        <v>101.25467752586397</v>
      </c>
      <c r="AL51" s="87">
        <f t="shared" si="5"/>
        <v>101.25</v>
      </c>
      <c r="AM51" s="87">
        <v>101.25</v>
      </c>
    </row>
    <row r="52" spans="1:39" ht="14.25" x14ac:dyDescent="0.2">
      <c r="A52" s="8" t="s">
        <v>362</v>
      </c>
      <c r="B52" s="6">
        <v>51</v>
      </c>
      <c r="C52" s="94">
        <v>50</v>
      </c>
      <c r="D52" s="3" t="s">
        <v>69</v>
      </c>
      <c r="E52" s="3" t="s">
        <v>70</v>
      </c>
      <c r="F52" s="4" t="s">
        <v>6</v>
      </c>
      <c r="G52" s="10">
        <v>10</v>
      </c>
      <c r="H52" s="12"/>
      <c r="I52" s="33"/>
      <c r="J52" s="12"/>
      <c r="L52"/>
      <c r="N52" s="59">
        <v>140</v>
      </c>
      <c r="O52" s="13">
        <v>860</v>
      </c>
      <c r="P52" s="92">
        <v>245</v>
      </c>
      <c r="V52"/>
      <c r="AA52" s="39"/>
      <c r="AB52" s="2">
        <f t="shared" si="0"/>
        <v>140</v>
      </c>
      <c r="AC52" s="2">
        <f t="shared" si="1"/>
        <v>860</v>
      </c>
      <c r="AD52" s="41">
        <f t="shared" si="2"/>
        <v>0.16279069767441862</v>
      </c>
      <c r="AE52" s="2">
        <f t="shared" si="3"/>
        <v>720</v>
      </c>
      <c r="AF52" s="2">
        <f t="shared" si="4"/>
        <v>7200</v>
      </c>
      <c r="AG52" s="43">
        <v>0.05</v>
      </c>
      <c r="AH52" s="43"/>
      <c r="AI52" s="43"/>
      <c r="AJ52" s="43"/>
      <c r="AK52" s="46">
        <f>P52/5.9/(1-AG52)</f>
        <v>43.710972346119533</v>
      </c>
      <c r="AL52" s="87">
        <f t="shared" si="5"/>
        <v>43.71</v>
      </c>
      <c r="AM52" s="87">
        <v>43.71</v>
      </c>
    </row>
    <row r="53" spans="1:39" ht="15.75" x14ac:dyDescent="0.2">
      <c r="A53" s="8" t="s">
        <v>362</v>
      </c>
      <c r="B53" s="9">
        <v>52</v>
      </c>
      <c r="C53" s="94">
        <v>51</v>
      </c>
      <c r="D53" s="3" t="s">
        <v>391</v>
      </c>
      <c r="E53" s="3" t="s">
        <v>71</v>
      </c>
      <c r="F53" s="4" t="s">
        <v>6</v>
      </c>
      <c r="G53" s="10">
        <v>10</v>
      </c>
      <c r="H53" s="12"/>
      <c r="I53" s="33"/>
      <c r="J53" s="12"/>
      <c r="L53"/>
      <c r="N53" s="59">
        <v>64</v>
      </c>
      <c r="O53" s="93">
        <v>38</v>
      </c>
      <c r="P53" s="35"/>
      <c r="AA53" s="39"/>
      <c r="AB53" s="2">
        <f t="shared" si="0"/>
        <v>38</v>
      </c>
      <c r="AC53" s="2">
        <f t="shared" si="1"/>
        <v>64</v>
      </c>
      <c r="AD53" s="41">
        <f t="shared" si="2"/>
        <v>0.59375</v>
      </c>
      <c r="AE53" s="2">
        <f t="shared" si="3"/>
        <v>26</v>
      </c>
      <c r="AF53" s="2">
        <f t="shared" si="4"/>
        <v>260</v>
      </c>
      <c r="AG53" s="41">
        <v>0.23</v>
      </c>
      <c r="AK53" s="45">
        <f t="shared" ref="AK53:AK63" si="8">O53/5.9/(1-AG53)</f>
        <v>8.3645168390931097</v>
      </c>
      <c r="AL53" s="87">
        <f t="shared" si="5"/>
        <v>8.36</v>
      </c>
      <c r="AM53" s="87">
        <v>8.36</v>
      </c>
    </row>
    <row r="54" spans="1:39" ht="15.75" x14ac:dyDescent="0.2">
      <c r="A54" s="8" t="s">
        <v>362</v>
      </c>
      <c r="B54" s="6">
        <v>53</v>
      </c>
      <c r="C54" s="94">
        <v>52</v>
      </c>
      <c r="D54" s="3" t="s">
        <v>392</v>
      </c>
      <c r="E54" s="3" t="s">
        <v>72</v>
      </c>
      <c r="F54" s="4" t="s">
        <v>6</v>
      </c>
      <c r="G54" s="10">
        <v>2</v>
      </c>
      <c r="H54" s="12"/>
      <c r="I54" s="33"/>
      <c r="J54" s="12"/>
      <c r="L54"/>
      <c r="N54" s="59">
        <v>3300</v>
      </c>
      <c r="O54" s="93">
        <v>1650</v>
      </c>
      <c r="P54" s="35"/>
      <c r="AA54" s="39"/>
      <c r="AB54" s="2">
        <f t="shared" si="0"/>
        <v>1650</v>
      </c>
      <c r="AC54" s="2">
        <f t="shared" si="1"/>
        <v>3300</v>
      </c>
      <c r="AD54" s="41">
        <f t="shared" si="2"/>
        <v>0.5</v>
      </c>
      <c r="AE54" s="2">
        <f t="shared" si="3"/>
        <v>1650</v>
      </c>
      <c r="AF54" s="2">
        <f t="shared" si="4"/>
        <v>3300</v>
      </c>
      <c r="AG54" s="41">
        <v>0.23</v>
      </c>
      <c r="AK54" s="45">
        <f t="shared" si="8"/>
        <v>363.19612590799034</v>
      </c>
      <c r="AL54" s="87">
        <f t="shared" si="5"/>
        <v>363.2</v>
      </c>
      <c r="AM54" s="87">
        <v>363.2</v>
      </c>
    </row>
    <row r="55" spans="1:39" ht="15.75" x14ac:dyDescent="0.2">
      <c r="A55" s="8" t="s">
        <v>362</v>
      </c>
      <c r="B55" s="9">
        <v>54</v>
      </c>
      <c r="C55" s="6">
        <v>53</v>
      </c>
      <c r="D55" s="3" t="s">
        <v>393</v>
      </c>
      <c r="E55" s="3" t="s">
        <v>73</v>
      </c>
      <c r="F55" s="4" t="s">
        <v>6</v>
      </c>
      <c r="G55" s="10">
        <v>1</v>
      </c>
      <c r="H55" s="12"/>
      <c r="I55" s="33"/>
      <c r="J55" s="12"/>
      <c r="L55"/>
      <c r="N55" s="59">
        <v>5100</v>
      </c>
      <c r="O55" s="13">
        <v>3600</v>
      </c>
      <c r="P55" s="35"/>
      <c r="AA55" s="39"/>
      <c r="AB55" s="2">
        <f t="shared" si="0"/>
        <v>3600</v>
      </c>
      <c r="AC55" s="2">
        <f t="shared" si="1"/>
        <v>5100</v>
      </c>
      <c r="AD55" s="41">
        <f t="shared" si="2"/>
        <v>0.70588235294117652</v>
      </c>
      <c r="AE55" s="2">
        <f t="shared" si="3"/>
        <v>1500</v>
      </c>
      <c r="AF55" s="2">
        <f t="shared" si="4"/>
        <v>1500</v>
      </c>
      <c r="AG55" s="41">
        <v>0.23</v>
      </c>
      <c r="AK55" s="45">
        <f t="shared" si="8"/>
        <v>792.42791107197888</v>
      </c>
      <c r="AL55" s="87">
        <f t="shared" si="5"/>
        <v>792.43</v>
      </c>
      <c r="AM55" s="87">
        <v>792.43</v>
      </c>
    </row>
    <row r="56" spans="1:39" ht="15.75" x14ac:dyDescent="0.2">
      <c r="A56" s="8" t="s">
        <v>362</v>
      </c>
      <c r="B56" s="6">
        <v>55</v>
      </c>
      <c r="C56" s="6">
        <v>54</v>
      </c>
      <c r="D56" s="3" t="s">
        <v>394</v>
      </c>
      <c r="E56" s="3" t="s">
        <v>74</v>
      </c>
      <c r="F56" s="4" t="s">
        <v>6</v>
      </c>
      <c r="G56" s="10">
        <v>1</v>
      </c>
      <c r="H56" s="12"/>
      <c r="I56" s="33"/>
      <c r="J56" s="12"/>
      <c r="L56"/>
      <c r="N56" s="59">
        <v>2900</v>
      </c>
      <c r="O56" s="13">
        <v>5200</v>
      </c>
      <c r="P56" s="35"/>
      <c r="AA56" s="39"/>
      <c r="AB56" s="2">
        <f t="shared" si="0"/>
        <v>2900</v>
      </c>
      <c r="AC56" s="2">
        <f t="shared" si="1"/>
        <v>5200</v>
      </c>
      <c r="AD56" s="41">
        <f t="shared" si="2"/>
        <v>0.55769230769230771</v>
      </c>
      <c r="AE56" s="2">
        <f t="shared" si="3"/>
        <v>2300</v>
      </c>
      <c r="AF56" s="2">
        <f t="shared" si="4"/>
        <v>2300</v>
      </c>
      <c r="AG56" s="41">
        <v>0.23</v>
      </c>
      <c r="AK56" s="45">
        <f t="shared" si="8"/>
        <v>1144.6180937706361</v>
      </c>
      <c r="AL56" s="87">
        <f t="shared" si="5"/>
        <v>1144.6199999999999</v>
      </c>
      <c r="AM56" s="87">
        <v>1144.6199999999999</v>
      </c>
    </row>
    <row r="57" spans="1:39" ht="15.75" x14ac:dyDescent="0.2">
      <c r="A57" s="8" t="s">
        <v>362</v>
      </c>
      <c r="B57" s="9">
        <v>56</v>
      </c>
      <c r="C57" s="6">
        <v>55</v>
      </c>
      <c r="D57" s="3" t="s">
        <v>395</v>
      </c>
      <c r="E57" s="3" t="s">
        <v>75</v>
      </c>
      <c r="F57" s="4" t="s">
        <v>6</v>
      </c>
      <c r="G57" s="10">
        <v>1</v>
      </c>
      <c r="H57" s="12"/>
      <c r="I57" s="33"/>
      <c r="J57" s="12"/>
      <c r="L57"/>
      <c r="N57" s="59">
        <v>3900</v>
      </c>
      <c r="O57" s="13">
        <v>4800</v>
      </c>
      <c r="P57" s="35"/>
      <c r="AA57" s="39"/>
      <c r="AB57" s="2">
        <f t="shared" si="0"/>
        <v>3900</v>
      </c>
      <c r="AC57" s="2">
        <f t="shared" si="1"/>
        <v>4800</v>
      </c>
      <c r="AD57" s="41">
        <f t="shared" si="2"/>
        <v>0.8125</v>
      </c>
      <c r="AE57" s="2">
        <f t="shared" si="3"/>
        <v>900</v>
      </c>
      <c r="AF57" s="2">
        <f t="shared" si="4"/>
        <v>900</v>
      </c>
      <c r="AG57" s="41">
        <v>0.15</v>
      </c>
      <c r="AK57" s="45">
        <f t="shared" si="8"/>
        <v>957.12861415752741</v>
      </c>
      <c r="AL57" s="87">
        <f t="shared" si="5"/>
        <v>957.13</v>
      </c>
      <c r="AM57" s="87">
        <v>957.13</v>
      </c>
    </row>
    <row r="58" spans="1:39" ht="15.75" x14ac:dyDescent="0.2">
      <c r="A58" s="8" t="s">
        <v>362</v>
      </c>
      <c r="B58" s="6">
        <v>57</v>
      </c>
      <c r="C58" s="6">
        <v>56</v>
      </c>
      <c r="D58" s="3" t="s">
        <v>396</v>
      </c>
      <c r="E58" s="3" t="s">
        <v>76</v>
      </c>
      <c r="F58" s="4" t="s">
        <v>6</v>
      </c>
      <c r="G58" s="10">
        <v>1</v>
      </c>
      <c r="H58" s="12"/>
      <c r="I58" s="33"/>
      <c r="J58" s="12"/>
      <c r="L58"/>
      <c r="N58" s="59">
        <v>1950</v>
      </c>
      <c r="O58" s="13">
        <v>3200</v>
      </c>
      <c r="P58" s="35"/>
      <c r="AA58" s="39"/>
      <c r="AB58" s="2">
        <f t="shared" si="0"/>
        <v>1950</v>
      </c>
      <c r="AC58" s="2">
        <f t="shared" si="1"/>
        <v>3200</v>
      </c>
      <c r="AD58" s="41">
        <f t="shared" si="2"/>
        <v>0.609375</v>
      </c>
      <c r="AE58" s="2">
        <f t="shared" si="3"/>
        <v>1250</v>
      </c>
      <c r="AF58" s="2">
        <f t="shared" si="4"/>
        <v>1250</v>
      </c>
      <c r="AG58" s="41">
        <v>0.23</v>
      </c>
      <c r="AK58" s="45">
        <f t="shared" si="8"/>
        <v>704.38036539731445</v>
      </c>
      <c r="AL58" s="87">
        <f t="shared" si="5"/>
        <v>704.38</v>
      </c>
      <c r="AM58" s="87">
        <v>704.38</v>
      </c>
    </row>
    <row r="59" spans="1:39" ht="15.75" x14ac:dyDescent="0.2">
      <c r="A59" s="8" t="s">
        <v>362</v>
      </c>
      <c r="B59" s="9">
        <v>58</v>
      </c>
      <c r="C59" s="6">
        <v>57</v>
      </c>
      <c r="D59" s="3" t="s">
        <v>397</v>
      </c>
      <c r="E59" s="3" t="s">
        <v>77</v>
      </c>
      <c r="F59" s="4" t="s">
        <v>6</v>
      </c>
      <c r="G59" s="10">
        <v>1</v>
      </c>
      <c r="H59" s="12"/>
      <c r="I59" s="33"/>
      <c r="J59" s="12"/>
      <c r="L59"/>
      <c r="N59" s="59">
        <v>4150</v>
      </c>
      <c r="O59" s="13">
        <v>3600</v>
      </c>
      <c r="P59" s="35"/>
      <c r="AA59" s="39"/>
      <c r="AB59" s="2">
        <f t="shared" si="0"/>
        <v>3600</v>
      </c>
      <c r="AC59" s="2">
        <f t="shared" si="1"/>
        <v>4150</v>
      </c>
      <c r="AD59" s="41">
        <f t="shared" si="2"/>
        <v>0.86746987951807231</v>
      </c>
      <c r="AE59" s="2">
        <f t="shared" si="3"/>
        <v>550</v>
      </c>
      <c r="AF59" s="2">
        <f t="shared" si="4"/>
        <v>550</v>
      </c>
      <c r="AG59" s="41">
        <v>0.23</v>
      </c>
      <c r="AK59" s="45">
        <f t="shared" si="8"/>
        <v>792.42791107197888</v>
      </c>
      <c r="AL59" s="87">
        <f t="shared" si="5"/>
        <v>792.43</v>
      </c>
      <c r="AM59" s="87">
        <v>792.43</v>
      </c>
    </row>
    <row r="60" spans="1:39" ht="14.25" x14ac:dyDescent="0.2">
      <c r="A60" s="8" t="s">
        <v>362</v>
      </c>
      <c r="B60" s="6">
        <v>59</v>
      </c>
      <c r="C60" s="6">
        <v>58</v>
      </c>
      <c r="D60" s="3" t="s">
        <v>78</v>
      </c>
      <c r="E60" s="3" t="s">
        <v>79</v>
      </c>
      <c r="F60" s="4" t="s">
        <v>6</v>
      </c>
      <c r="G60" s="10">
        <v>5</v>
      </c>
      <c r="H60" s="12"/>
      <c r="I60" s="33"/>
      <c r="J60" s="12"/>
      <c r="L60"/>
      <c r="N60" s="59">
        <v>110</v>
      </c>
      <c r="O60" s="13">
        <v>82</v>
      </c>
      <c r="P60" s="35"/>
      <c r="AA60" s="39"/>
      <c r="AB60" s="2">
        <f t="shared" si="0"/>
        <v>82</v>
      </c>
      <c r="AC60" s="2">
        <f t="shared" si="1"/>
        <v>110</v>
      </c>
      <c r="AD60" s="41">
        <f t="shared" si="2"/>
        <v>0.74545454545454548</v>
      </c>
      <c r="AE60" s="2">
        <f t="shared" si="3"/>
        <v>28</v>
      </c>
      <c r="AF60" s="2">
        <f t="shared" si="4"/>
        <v>140</v>
      </c>
      <c r="AG60" s="41">
        <v>0.23</v>
      </c>
      <c r="AK60" s="45">
        <f t="shared" si="8"/>
        <v>18.049746863306183</v>
      </c>
      <c r="AL60" s="87">
        <f t="shared" si="5"/>
        <v>18.05</v>
      </c>
      <c r="AM60" s="87">
        <v>18.05</v>
      </c>
    </row>
    <row r="61" spans="1:39" ht="15.75" x14ac:dyDescent="0.2">
      <c r="A61" s="8" t="s">
        <v>362</v>
      </c>
      <c r="B61" s="9">
        <v>60</v>
      </c>
      <c r="C61" s="6">
        <v>59</v>
      </c>
      <c r="D61" s="3" t="s">
        <v>398</v>
      </c>
      <c r="E61" s="3" t="s">
        <v>80</v>
      </c>
      <c r="F61" s="4" t="s">
        <v>6</v>
      </c>
      <c r="G61" s="10">
        <v>15</v>
      </c>
      <c r="H61" s="12"/>
      <c r="I61" s="33"/>
      <c r="J61" s="12"/>
      <c r="L61"/>
      <c r="N61" s="59">
        <v>230</v>
      </c>
      <c r="O61" s="13">
        <v>160</v>
      </c>
      <c r="P61" s="35"/>
      <c r="AA61" s="39"/>
      <c r="AB61" s="2">
        <f t="shared" si="0"/>
        <v>160</v>
      </c>
      <c r="AC61" s="2">
        <f t="shared" si="1"/>
        <v>230</v>
      </c>
      <c r="AD61" s="41">
        <f t="shared" si="2"/>
        <v>0.69565217391304346</v>
      </c>
      <c r="AE61" s="2">
        <f t="shared" si="3"/>
        <v>70</v>
      </c>
      <c r="AF61" s="2">
        <f t="shared" si="4"/>
        <v>1050</v>
      </c>
      <c r="AG61" s="41">
        <v>0.23</v>
      </c>
      <c r="AK61" s="45">
        <f t="shared" si="8"/>
        <v>35.219018269865728</v>
      </c>
      <c r="AL61" s="87">
        <f t="shared" si="5"/>
        <v>35.22</v>
      </c>
      <c r="AM61" s="87">
        <v>35.22</v>
      </c>
    </row>
    <row r="62" spans="1:39" ht="15.75" x14ac:dyDescent="0.2">
      <c r="A62" s="8" t="s">
        <v>362</v>
      </c>
      <c r="B62" s="6">
        <v>61</v>
      </c>
      <c r="C62" s="94">
        <v>60</v>
      </c>
      <c r="D62" s="3" t="s">
        <v>399</v>
      </c>
      <c r="E62" s="3" t="s">
        <v>81</v>
      </c>
      <c r="F62" s="4" t="s">
        <v>6</v>
      </c>
      <c r="G62" s="10">
        <v>5</v>
      </c>
      <c r="H62" s="12"/>
      <c r="I62" s="33"/>
      <c r="J62" s="12"/>
      <c r="L62"/>
      <c r="N62" s="59">
        <v>65</v>
      </c>
      <c r="O62" s="93">
        <v>18</v>
      </c>
      <c r="P62" s="35"/>
      <c r="AA62" s="39"/>
      <c r="AB62" s="2">
        <f t="shared" si="0"/>
        <v>18</v>
      </c>
      <c r="AC62" s="2">
        <f t="shared" si="1"/>
        <v>65</v>
      </c>
      <c r="AD62" s="41">
        <f t="shared" si="2"/>
        <v>0.27692307692307694</v>
      </c>
      <c r="AE62" s="2">
        <f t="shared" si="3"/>
        <v>47</v>
      </c>
      <c r="AF62" s="2">
        <f t="shared" si="4"/>
        <v>235</v>
      </c>
      <c r="AG62" s="41">
        <v>0.23</v>
      </c>
      <c r="AK62" s="45">
        <f t="shared" si="8"/>
        <v>3.9621395553598941</v>
      </c>
      <c r="AL62" s="87">
        <f t="shared" si="5"/>
        <v>3.96</v>
      </c>
      <c r="AM62" s="87">
        <v>3.96</v>
      </c>
    </row>
    <row r="63" spans="1:39" ht="14.25" x14ac:dyDescent="0.2">
      <c r="A63" s="8" t="s">
        <v>362</v>
      </c>
      <c r="B63" s="9">
        <v>62</v>
      </c>
      <c r="C63" s="6">
        <v>61</v>
      </c>
      <c r="D63" s="3" t="s">
        <v>82</v>
      </c>
      <c r="E63" s="3" t="s">
        <v>83</v>
      </c>
      <c r="F63" s="4" t="s">
        <v>6</v>
      </c>
      <c r="G63" s="10">
        <v>1</v>
      </c>
      <c r="H63" s="12"/>
      <c r="I63" s="33"/>
      <c r="J63" s="12"/>
      <c r="L63"/>
      <c r="N63" s="59">
        <v>950</v>
      </c>
      <c r="O63" s="13">
        <v>1320</v>
      </c>
      <c r="P63" s="35"/>
      <c r="V63"/>
      <c r="AA63" s="39"/>
      <c r="AB63" s="2">
        <f t="shared" si="0"/>
        <v>950</v>
      </c>
      <c r="AC63" s="2">
        <f t="shared" si="1"/>
        <v>1320</v>
      </c>
      <c r="AD63" s="41">
        <f t="shared" si="2"/>
        <v>0.71969696969696972</v>
      </c>
      <c r="AE63" s="2">
        <f t="shared" si="3"/>
        <v>370</v>
      </c>
      <c r="AF63" s="2">
        <f t="shared" si="4"/>
        <v>370</v>
      </c>
      <c r="AG63" s="41">
        <v>0.23</v>
      </c>
      <c r="AK63" s="45">
        <f t="shared" si="8"/>
        <v>290.5569007263922</v>
      </c>
      <c r="AL63" s="87">
        <f t="shared" si="5"/>
        <v>290.56</v>
      </c>
      <c r="AM63" s="87">
        <v>290.56</v>
      </c>
    </row>
    <row r="64" spans="1:39" ht="14.25" x14ac:dyDescent="0.2">
      <c r="A64" s="8" t="s">
        <v>362</v>
      </c>
      <c r="B64" s="6">
        <v>63</v>
      </c>
      <c r="C64" s="6">
        <v>62</v>
      </c>
      <c r="D64" s="3" t="s">
        <v>84</v>
      </c>
      <c r="E64" s="3" t="s">
        <v>85</v>
      </c>
      <c r="F64" s="4" t="s">
        <v>6</v>
      </c>
      <c r="G64" s="10">
        <v>1</v>
      </c>
      <c r="H64" s="12"/>
      <c r="I64" s="33"/>
      <c r="J64" s="12"/>
      <c r="L64"/>
      <c r="N64" s="59">
        <v>2100</v>
      </c>
      <c r="O64" s="13">
        <v>1680</v>
      </c>
      <c r="P64" s="35">
        <v>910</v>
      </c>
      <c r="AA64" s="39"/>
      <c r="AB64" s="2">
        <f t="shared" si="0"/>
        <v>910</v>
      </c>
      <c r="AC64" s="2">
        <f t="shared" si="1"/>
        <v>2100</v>
      </c>
      <c r="AD64" s="41">
        <f t="shared" si="2"/>
        <v>0.43333333333333335</v>
      </c>
      <c r="AE64" s="2">
        <f t="shared" si="3"/>
        <v>1190</v>
      </c>
      <c r="AF64" s="2">
        <f t="shared" si="4"/>
        <v>1190</v>
      </c>
      <c r="AG64" s="43">
        <v>0.3</v>
      </c>
      <c r="AH64" s="43"/>
      <c r="AI64" s="43"/>
      <c r="AJ64" s="43"/>
      <c r="AK64" s="46">
        <f>P64/5.9/(1-AG64)</f>
        <v>220.33898305084747</v>
      </c>
      <c r="AL64" s="87">
        <f t="shared" si="5"/>
        <v>220.34</v>
      </c>
      <c r="AM64" s="87">
        <v>220.34</v>
      </c>
    </row>
    <row r="65" spans="1:41" ht="14.25" x14ac:dyDescent="0.2">
      <c r="A65" s="8" t="s">
        <v>362</v>
      </c>
      <c r="B65" s="9">
        <v>64</v>
      </c>
      <c r="C65" s="6">
        <v>63</v>
      </c>
      <c r="D65" s="3" t="s">
        <v>86</v>
      </c>
      <c r="E65" s="3" t="s">
        <v>87</v>
      </c>
      <c r="F65" s="4" t="s">
        <v>6</v>
      </c>
      <c r="G65" s="10">
        <v>1</v>
      </c>
      <c r="H65" s="12"/>
      <c r="I65" s="33"/>
      <c r="J65" s="12"/>
      <c r="L65"/>
      <c r="N65" s="60"/>
      <c r="O65" s="13">
        <v>2100</v>
      </c>
      <c r="P65" s="35"/>
      <c r="AA65" s="39"/>
      <c r="AB65" s="2">
        <f t="shared" si="0"/>
        <v>2100</v>
      </c>
      <c r="AC65" s="2">
        <f t="shared" si="1"/>
        <v>2100</v>
      </c>
      <c r="AD65" s="41">
        <f t="shared" si="2"/>
        <v>1</v>
      </c>
      <c r="AE65" s="2">
        <f t="shared" si="3"/>
        <v>0</v>
      </c>
      <c r="AF65" s="2">
        <f t="shared" si="4"/>
        <v>0</v>
      </c>
      <c r="AG65" s="41">
        <v>0.23</v>
      </c>
      <c r="AK65" s="45">
        <f>O65/5.9/(1-AG65)</f>
        <v>462.2496147919876</v>
      </c>
      <c r="AL65" s="87">
        <f t="shared" si="5"/>
        <v>462.25</v>
      </c>
      <c r="AM65" s="87">
        <v>462.25</v>
      </c>
    </row>
    <row r="66" spans="1:41" ht="14.25" x14ac:dyDescent="0.2">
      <c r="A66" s="8" t="s">
        <v>362</v>
      </c>
      <c r="B66" s="6">
        <v>65</v>
      </c>
      <c r="C66" s="6">
        <v>64</v>
      </c>
      <c r="D66" s="3" t="s">
        <v>88</v>
      </c>
      <c r="E66" s="3" t="s">
        <v>89</v>
      </c>
      <c r="F66" s="4" t="s">
        <v>6</v>
      </c>
      <c r="G66" s="10">
        <v>1</v>
      </c>
      <c r="H66" s="12"/>
      <c r="I66" s="33"/>
      <c r="J66" s="12"/>
      <c r="L66"/>
      <c r="N66" s="60"/>
      <c r="O66" s="13">
        <v>1260</v>
      </c>
      <c r="P66" s="35">
        <v>985</v>
      </c>
      <c r="AA66" s="39"/>
      <c r="AB66" s="2">
        <f t="shared" ref="AB66:AB129" si="9">MIN(J66:AA66)</f>
        <v>985</v>
      </c>
      <c r="AC66" s="2">
        <f t="shared" ref="AC66:AC129" si="10">MAX(J66:AA66)</f>
        <v>1260</v>
      </c>
      <c r="AD66" s="41">
        <f t="shared" ref="AD66:AD129" si="11">AB66/AC66</f>
        <v>0.78174603174603174</v>
      </c>
      <c r="AE66" s="2">
        <f t="shared" ref="AE66:AE129" si="12">AC66-AB66</f>
        <v>275</v>
      </c>
      <c r="AF66" s="2">
        <f t="shared" ref="AF66:AF129" si="13">AE66*G66</f>
        <v>275</v>
      </c>
      <c r="AG66" s="43">
        <v>0.3</v>
      </c>
      <c r="AH66" s="43"/>
      <c r="AI66" s="43"/>
      <c r="AJ66" s="43"/>
      <c r="AK66" s="46">
        <f>P66/5.9/(1-AG66)</f>
        <v>238.49878934624698</v>
      </c>
      <c r="AL66" s="87">
        <f t="shared" si="5"/>
        <v>238.5</v>
      </c>
      <c r="AM66" s="87">
        <v>238.5</v>
      </c>
    </row>
    <row r="67" spans="1:41" ht="14.25" x14ac:dyDescent="0.2">
      <c r="A67" s="8" t="s">
        <v>362</v>
      </c>
      <c r="B67" s="9">
        <v>66</v>
      </c>
      <c r="C67" s="94">
        <v>65</v>
      </c>
      <c r="D67" s="3" t="s">
        <v>90</v>
      </c>
      <c r="E67" s="3" t="s">
        <v>33</v>
      </c>
      <c r="F67" s="4" t="s">
        <v>6</v>
      </c>
      <c r="G67" s="10">
        <v>1</v>
      </c>
      <c r="H67" s="12"/>
      <c r="I67" s="33"/>
      <c r="J67" s="12"/>
      <c r="L67"/>
      <c r="N67" s="59">
        <v>3400</v>
      </c>
      <c r="O67" s="13">
        <v>1320</v>
      </c>
      <c r="P67" s="92">
        <v>985</v>
      </c>
      <c r="AA67" s="39"/>
      <c r="AB67" s="2">
        <f t="shared" si="9"/>
        <v>985</v>
      </c>
      <c r="AC67" s="2">
        <f t="shared" si="10"/>
        <v>3400</v>
      </c>
      <c r="AD67" s="41">
        <f t="shared" si="11"/>
        <v>0.2897058823529412</v>
      </c>
      <c r="AE67" s="2">
        <f t="shared" si="12"/>
        <v>2415</v>
      </c>
      <c r="AF67" s="2">
        <f t="shared" si="13"/>
        <v>2415</v>
      </c>
      <c r="AG67" s="43">
        <v>0.3</v>
      </c>
      <c r="AH67" s="43"/>
      <c r="AI67" s="43"/>
      <c r="AJ67" s="43"/>
      <c r="AK67" s="46">
        <f>P67/5.9/(1-AG67)</f>
        <v>238.49878934624698</v>
      </c>
      <c r="AL67" s="87">
        <f t="shared" ref="AL67:AL130" si="14">ROUND(AK67,2)</f>
        <v>238.5</v>
      </c>
      <c r="AM67" s="87">
        <v>238.5</v>
      </c>
    </row>
    <row r="68" spans="1:41" ht="14.25" x14ac:dyDescent="0.2">
      <c r="A68" s="8" t="s">
        <v>362</v>
      </c>
      <c r="B68" s="6">
        <v>67</v>
      </c>
      <c r="C68" s="6">
        <v>66</v>
      </c>
      <c r="D68" s="3" t="s">
        <v>91</v>
      </c>
      <c r="E68" s="3" t="s">
        <v>92</v>
      </c>
      <c r="F68" s="4" t="s">
        <v>6</v>
      </c>
      <c r="G68" s="10">
        <v>1</v>
      </c>
      <c r="H68" s="12"/>
      <c r="I68" s="33"/>
      <c r="J68" s="12"/>
      <c r="L68"/>
      <c r="N68" s="59" t="s">
        <v>477</v>
      </c>
      <c r="O68" s="13">
        <v>480</v>
      </c>
      <c r="P68" s="35"/>
      <c r="AA68" s="39"/>
      <c r="AB68" s="2">
        <f t="shared" si="9"/>
        <v>480</v>
      </c>
      <c r="AC68" s="2">
        <f t="shared" si="10"/>
        <v>480</v>
      </c>
      <c r="AD68" s="41">
        <f t="shared" si="11"/>
        <v>1</v>
      </c>
      <c r="AE68" s="2">
        <f t="shared" si="12"/>
        <v>0</v>
      </c>
      <c r="AF68" s="2">
        <f t="shared" si="13"/>
        <v>0</v>
      </c>
      <c r="AG68" s="41">
        <v>0.3</v>
      </c>
      <c r="AK68" s="45">
        <f t="shared" ref="AK68:AK73" si="15">O68/5.9/(1-AG68)</f>
        <v>116.22276029055691</v>
      </c>
      <c r="AL68" s="87">
        <f t="shared" si="14"/>
        <v>116.22</v>
      </c>
      <c r="AM68" s="87">
        <v>116.22</v>
      </c>
      <c r="AO68" s="2" t="s">
        <v>482</v>
      </c>
    </row>
    <row r="69" spans="1:41" ht="14.25" x14ac:dyDescent="0.2">
      <c r="A69" s="8" t="s">
        <v>362</v>
      </c>
      <c r="B69" s="9">
        <v>68</v>
      </c>
      <c r="C69" s="6">
        <v>67</v>
      </c>
      <c r="D69" s="3" t="s">
        <v>93</v>
      </c>
      <c r="E69" s="3" t="s">
        <v>94</v>
      </c>
      <c r="F69" s="4" t="s">
        <v>6</v>
      </c>
      <c r="G69" s="10">
        <v>2</v>
      </c>
      <c r="H69" s="12"/>
      <c r="I69" s="33"/>
      <c r="J69" s="12"/>
      <c r="L69"/>
      <c r="N69" s="59">
        <v>2400</v>
      </c>
      <c r="O69" s="13">
        <v>1680</v>
      </c>
      <c r="P69" s="35"/>
      <c r="AA69" s="39"/>
      <c r="AB69" s="2">
        <f t="shared" si="9"/>
        <v>1680</v>
      </c>
      <c r="AC69" s="2">
        <f t="shared" si="10"/>
        <v>2400</v>
      </c>
      <c r="AD69" s="41">
        <f t="shared" si="11"/>
        <v>0.7</v>
      </c>
      <c r="AE69" s="2">
        <f t="shared" si="12"/>
        <v>720</v>
      </c>
      <c r="AF69" s="2">
        <f t="shared" si="13"/>
        <v>1440</v>
      </c>
      <c r="AG69" s="41">
        <v>0.23</v>
      </c>
      <c r="AK69" s="45">
        <f t="shared" si="15"/>
        <v>369.79969183359015</v>
      </c>
      <c r="AL69" s="87">
        <f t="shared" si="14"/>
        <v>369.8</v>
      </c>
      <c r="AM69" s="87">
        <v>369.8</v>
      </c>
    </row>
    <row r="70" spans="1:41" ht="15.75" x14ac:dyDescent="0.2">
      <c r="A70" s="8" t="s">
        <v>362</v>
      </c>
      <c r="B70" s="6">
        <v>69</v>
      </c>
      <c r="C70" s="94">
        <v>68</v>
      </c>
      <c r="D70" s="3" t="s">
        <v>368</v>
      </c>
      <c r="E70" s="3" t="s">
        <v>95</v>
      </c>
      <c r="F70" s="4" t="s">
        <v>6</v>
      </c>
      <c r="G70" s="10">
        <v>1</v>
      </c>
      <c r="H70" s="12"/>
      <c r="I70" s="33"/>
      <c r="J70" s="12"/>
      <c r="L70"/>
      <c r="N70" s="59">
        <v>790</v>
      </c>
      <c r="O70" s="93">
        <v>520</v>
      </c>
      <c r="P70" s="35"/>
      <c r="AA70" s="39"/>
      <c r="AB70" s="2">
        <f t="shared" si="9"/>
        <v>520</v>
      </c>
      <c r="AC70" s="2">
        <f t="shared" si="10"/>
        <v>790</v>
      </c>
      <c r="AD70" s="41">
        <f t="shared" si="11"/>
        <v>0.65822784810126578</v>
      </c>
      <c r="AE70" s="2">
        <f t="shared" si="12"/>
        <v>270</v>
      </c>
      <c r="AF70" s="2">
        <f t="shared" si="13"/>
        <v>270</v>
      </c>
      <c r="AG70" s="41">
        <v>0.23</v>
      </c>
      <c r="AK70" s="45">
        <f t="shared" si="15"/>
        <v>114.4618093770636</v>
      </c>
      <c r="AL70" s="87">
        <f t="shared" si="14"/>
        <v>114.46</v>
      </c>
      <c r="AM70" s="87">
        <v>114.46</v>
      </c>
    </row>
    <row r="71" spans="1:41" ht="25.5" x14ac:dyDescent="0.2">
      <c r="A71" s="8" t="s">
        <v>362</v>
      </c>
      <c r="B71" s="9">
        <v>70</v>
      </c>
      <c r="C71" s="6">
        <v>69</v>
      </c>
      <c r="D71" s="3" t="s">
        <v>400</v>
      </c>
      <c r="E71" s="3" t="s">
        <v>96</v>
      </c>
      <c r="F71" s="4" t="s">
        <v>6</v>
      </c>
      <c r="G71" s="10">
        <v>1</v>
      </c>
      <c r="H71" s="12"/>
      <c r="I71" s="33"/>
      <c r="J71" s="12"/>
      <c r="L71"/>
      <c r="N71" s="59">
        <v>2770</v>
      </c>
      <c r="O71" s="13">
        <v>3800</v>
      </c>
      <c r="P71" s="35"/>
      <c r="AA71" s="39"/>
      <c r="AB71" s="2">
        <f t="shared" si="9"/>
        <v>2770</v>
      </c>
      <c r="AC71" s="2">
        <f t="shared" si="10"/>
        <v>3800</v>
      </c>
      <c r="AD71" s="41">
        <f t="shared" si="11"/>
        <v>0.72894736842105268</v>
      </c>
      <c r="AE71" s="2">
        <f t="shared" si="12"/>
        <v>1030</v>
      </c>
      <c r="AF71" s="2">
        <f t="shared" si="13"/>
        <v>1030</v>
      </c>
      <c r="AG71" s="41">
        <v>0.23</v>
      </c>
      <c r="AK71" s="45">
        <f t="shared" si="15"/>
        <v>836.45168390931099</v>
      </c>
      <c r="AL71" s="87">
        <f t="shared" si="14"/>
        <v>836.45</v>
      </c>
      <c r="AM71" s="87">
        <v>836.45</v>
      </c>
    </row>
    <row r="72" spans="1:41" ht="25.5" x14ac:dyDescent="0.2">
      <c r="A72" s="8" t="s">
        <v>362</v>
      </c>
      <c r="B72" s="6">
        <v>71</v>
      </c>
      <c r="C72" s="94">
        <v>70</v>
      </c>
      <c r="D72" s="3" t="s">
        <v>401</v>
      </c>
      <c r="E72" s="3" t="s">
        <v>97</v>
      </c>
      <c r="F72" s="4" t="s">
        <v>6</v>
      </c>
      <c r="G72" s="10">
        <v>1</v>
      </c>
      <c r="H72" s="12"/>
      <c r="I72" s="33"/>
      <c r="J72" s="12"/>
      <c r="L72"/>
      <c r="N72" s="59">
        <v>110</v>
      </c>
      <c r="O72" s="93">
        <v>48</v>
      </c>
      <c r="P72" s="35"/>
      <c r="AA72" s="39"/>
      <c r="AB72" s="2">
        <f t="shared" si="9"/>
        <v>48</v>
      </c>
      <c r="AC72" s="2">
        <f t="shared" si="10"/>
        <v>110</v>
      </c>
      <c r="AD72" s="41">
        <f t="shared" si="11"/>
        <v>0.43636363636363634</v>
      </c>
      <c r="AE72" s="2">
        <f t="shared" si="12"/>
        <v>62</v>
      </c>
      <c r="AF72" s="2">
        <f t="shared" si="13"/>
        <v>62</v>
      </c>
      <c r="AG72" s="41">
        <v>0.23</v>
      </c>
      <c r="AK72" s="45">
        <f t="shared" si="15"/>
        <v>10.565705480959718</v>
      </c>
      <c r="AL72" s="87">
        <f t="shared" si="14"/>
        <v>10.57</v>
      </c>
      <c r="AM72" s="87">
        <v>10.57</v>
      </c>
    </row>
    <row r="73" spans="1:41" ht="25.5" x14ac:dyDescent="0.2">
      <c r="A73" s="8" t="s">
        <v>362</v>
      </c>
      <c r="B73" s="9">
        <v>72</v>
      </c>
      <c r="C73" s="94">
        <v>71</v>
      </c>
      <c r="D73" s="3" t="s">
        <v>402</v>
      </c>
      <c r="E73" s="3" t="s">
        <v>98</v>
      </c>
      <c r="F73" s="4" t="s">
        <v>6</v>
      </c>
      <c r="G73" s="10">
        <v>1</v>
      </c>
      <c r="H73" s="12"/>
      <c r="I73" s="33"/>
      <c r="J73" s="12"/>
      <c r="L73"/>
      <c r="N73" s="59">
        <v>4400</v>
      </c>
      <c r="O73" s="93">
        <v>2300</v>
      </c>
      <c r="P73" s="35"/>
      <c r="AA73" s="39"/>
      <c r="AB73" s="2">
        <f t="shared" si="9"/>
        <v>2300</v>
      </c>
      <c r="AC73" s="2">
        <f t="shared" si="10"/>
        <v>4400</v>
      </c>
      <c r="AD73" s="41">
        <f t="shared" si="11"/>
        <v>0.52272727272727271</v>
      </c>
      <c r="AE73" s="2">
        <f t="shared" si="12"/>
        <v>2100</v>
      </c>
      <c r="AF73" s="2">
        <f t="shared" si="13"/>
        <v>2100</v>
      </c>
      <c r="AG73" s="41">
        <v>0.23</v>
      </c>
      <c r="AK73" s="45">
        <f t="shared" si="15"/>
        <v>506.27338762931976</v>
      </c>
      <c r="AL73" s="87">
        <f t="shared" si="14"/>
        <v>506.27</v>
      </c>
      <c r="AM73" s="87">
        <v>506.27</v>
      </c>
    </row>
    <row r="74" spans="1:41" ht="25.5" x14ac:dyDescent="0.2">
      <c r="A74" s="8" t="s">
        <v>362</v>
      </c>
      <c r="B74" s="6">
        <v>73</v>
      </c>
      <c r="C74" s="6">
        <v>72</v>
      </c>
      <c r="D74" s="82" t="s">
        <v>403</v>
      </c>
      <c r="E74" s="3" t="s">
        <v>99</v>
      </c>
      <c r="F74" s="4" t="s">
        <v>6</v>
      </c>
      <c r="G74" s="10">
        <v>1</v>
      </c>
      <c r="H74" s="12"/>
      <c r="I74" s="33"/>
      <c r="J74" s="12"/>
      <c r="L74"/>
      <c r="N74" s="59">
        <v>1280</v>
      </c>
      <c r="O74" s="61" t="s">
        <v>484</v>
      </c>
      <c r="P74" s="35"/>
      <c r="AA74" s="39"/>
      <c r="AB74" s="2">
        <f t="shared" si="9"/>
        <v>1280</v>
      </c>
      <c r="AC74" s="2">
        <f t="shared" si="10"/>
        <v>1280</v>
      </c>
      <c r="AD74" s="41">
        <f t="shared" si="11"/>
        <v>1</v>
      </c>
      <c r="AE74" s="2">
        <f t="shared" si="12"/>
        <v>0</v>
      </c>
      <c r="AF74" s="2">
        <f t="shared" si="13"/>
        <v>0</v>
      </c>
      <c r="AG74" s="41">
        <v>0.23</v>
      </c>
      <c r="AK74" s="45">
        <f>N74/5.9/(1-AG74)</f>
        <v>281.75214615892583</v>
      </c>
      <c r="AL74" s="87">
        <f t="shared" si="14"/>
        <v>281.75</v>
      </c>
      <c r="AM74" s="87">
        <v>281.75</v>
      </c>
      <c r="AO74" s="61" t="s">
        <v>491</v>
      </c>
    </row>
    <row r="75" spans="1:41" ht="15.75" x14ac:dyDescent="0.2">
      <c r="A75" s="8" t="s">
        <v>362</v>
      </c>
      <c r="B75" s="9">
        <v>74</v>
      </c>
      <c r="C75" s="6">
        <v>73</v>
      </c>
      <c r="D75" s="3" t="s">
        <v>404</v>
      </c>
      <c r="E75" s="3" t="s">
        <v>100</v>
      </c>
      <c r="F75" s="4" t="s">
        <v>6</v>
      </c>
      <c r="G75" s="10">
        <v>5</v>
      </c>
      <c r="H75" s="12"/>
      <c r="I75" s="33"/>
      <c r="J75" s="12"/>
      <c r="L75"/>
      <c r="N75" s="59">
        <v>380</v>
      </c>
      <c r="O75" s="13">
        <v>380</v>
      </c>
      <c r="P75" s="35"/>
      <c r="AA75" s="39"/>
      <c r="AB75" s="2">
        <f t="shared" si="9"/>
        <v>380</v>
      </c>
      <c r="AC75" s="2">
        <f t="shared" si="10"/>
        <v>380</v>
      </c>
      <c r="AD75" s="41">
        <f t="shared" si="11"/>
        <v>1</v>
      </c>
      <c r="AE75" s="2">
        <f t="shared" si="12"/>
        <v>0</v>
      </c>
      <c r="AF75" s="2">
        <f t="shared" si="13"/>
        <v>0</v>
      </c>
      <c r="AG75" s="41">
        <v>0.3</v>
      </c>
      <c r="AK75" s="45">
        <f>O75/5.9/(1-AG75)</f>
        <v>92.009685230024203</v>
      </c>
      <c r="AL75" s="87">
        <f t="shared" si="14"/>
        <v>92.01</v>
      </c>
      <c r="AM75" s="87">
        <v>92.01</v>
      </c>
    </row>
    <row r="76" spans="1:41" ht="15.75" x14ac:dyDescent="0.2">
      <c r="A76" s="8" t="s">
        <v>362</v>
      </c>
      <c r="B76" s="6">
        <v>75</v>
      </c>
      <c r="C76" s="6">
        <v>74</v>
      </c>
      <c r="D76" s="3" t="s">
        <v>405</v>
      </c>
      <c r="E76" s="3" t="s">
        <v>100</v>
      </c>
      <c r="F76" s="4" t="s">
        <v>6</v>
      </c>
      <c r="G76" s="10">
        <v>2</v>
      </c>
      <c r="H76" s="12"/>
      <c r="I76" s="33"/>
      <c r="J76" s="12"/>
      <c r="L76"/>
      <c r="N76" s="59">
        <v>175</v>
      </c>
      <c r="O76" s="13">
        <v>68</v>
      </c>
      <c r="P76" s="35"/>
      <c r="AA76" s="39"/>
      <c r="AB76" s="2">
        <f t="shared" si="9"/>
        <v>68</v>
      </c>
      <c r="AC76" s="2">
        <f t="shared" si="10"/>
        <v>175</v>
      </c>
      <c r="AD76" s="41">
        <f t="shared" si="11"/>
        <v>0.38857142857142857</v>
      </c>
      <c r="AE76" s="2">
        <f t="shared" si="12"/>
        <v>107</v>
      </c>
      <c r="AF76" s="2">
        <f t="shared" si="13"/>
        <v>214</v>
      </c>
      <c r="AG76" s="41">
        <v>0.23</v>
      </c>
      <c r="AK76" s="45">
        <f>O76/5.9/(1-AG76)</f>
        <v>14.968082764692934</v>
      </c>
      <c r="AL76" s="87">
        <f t="shared" si="14"/>
        <v>14.97</v>
      </c>
      <c r="AM76" s="87">
        <v>14.97</v>
      </c>
    </row>
    <row r="77" spans="1:41" ht="15" customHeight="1" x14ac:dyDescent="0.2">
      <c r="A77" s="8" t="s">
        <v>362</v>
      </c>
      <c r="B77" s="9">
        <v>76</v>
      </c>
      <c r="C77" s="6">
        <v>75</v>
      </c>
      <c r="D77" s="3" t="s">
        <v>101</v>
      </c>
      <c r="E77" s="3" t="s">
        <v>100</v>
      </c>
      <c r="F77" s="4" t="s">
        <v>6</v>
      </c>
      <c r="G77" s="10">
        <v>20</v>
      </c>
      <c r="H77" s="12"/>
      <c r="I77" s="33"/>
      <c r="J77" s="12"/>
      <c r="L77" s="26"/>
      <c r="N77" s="60"/>
      <c r="O77" s="13"/>
      <c r="P77" s="35"/>
      <c r="AA77" s="39"/>
      <c r="AB77" s="2">
        <f t="shared" si="9"/>
        <v>0</v>
      </c>
      <c r="AC77" s="2">
        <f t="shared" si="10"/>
        <v>0</v>
      </c>
      <c r="AD77" s="41" t="e">
        <f t="shared" si="11"/>
        <v>#DIV/0!</v>
      </c>
      <c r="AE77" s="2">
        <f t="shared" si="12"/>
        <v>0</v>
      </c>
      <c r="AF77" s="2">
        <f t="shared" si="13"/>
        <v>0</v>
      </c>
      <c r="AL77" s="87">
        <f t="shared" si="14"/>
        <v>0</v>
      </c>
      <c r="AO77" s="26"/>
    </row>
    <row r="78" spans="1:41" ht="14.25" x14ac:dyDescent="0.2">
      <c r="A78" s="8" t="s">
        <v>362</v>
      </c>
      <c r="B78" s="6">
        <v>77</v>
      </c>
      <c r="C78" s="6">
        <v>76</v>
      </c>
      <c r="D78" s="3" t="s">
        <v>462</v>
      </c>
      <c r="E78" s="3" t="s">
        <v>102</v>
      </c>
      <c r="F78" s="4" t="s">
        <v>6</v>
      </c>
      <c r="G78" s="10">
        <v>45</v>
      </c>
      <c r="H78" s="12"/>
      <c r="I78" s="33"/>
      <c r="J78" s="12"/>
      <c r="L78"/>
      <c r="M78" s="2">
        <v>93</v>
      </c>
      <c r="N78" s="59">
        <v>32</v>
      </c>
      <c r="O78" s="13">
        <v>46</v>
      </c>
      <c r="P78" s="35">
        <v>16</v>
      </c>
      <c r="AA78" s="39"/>
      <c r="AB78" s="2">
        <f t="shared" si="9"/>
        <v>16</v>
      </c>
      <c r="AC78" s="2">
        <f t="shared" si="10"/>
        <v>93</v>
      </c>
      <c r="AD78" s="41">
        <f t="shared" si="11"/>
        <v>0.17204301075268819</v>
      </c>
      <c r="AE78" s="2">
        <f t="shared" si="12"/>
        <v>77</v>
      </c>
      <c r="AF78" s="2">
        <f t="shared" si="13"/>
        <v>3465</v>
      </c>
      <c r="AG78" s="41">
        <v>0.3</v>
      </c>
      <c r="AK78" s="45">
        <f>M78/5.9/(1-AG78)</f>
        <v>22.518159806295401</v>
      </c>
      <c r="AL78" s="87">
        <f t="shared" si="14"/>
        <v>22.52</v>
      </c>
      <c r="AM78" s="87">
        <v>22.52</v>
      </c>
      <c r="AO78" s="2" t="s">
        <v>470</v>
      </c>
    </row>
    <row r="79" spans="1:41" ht="14.25" x14ac:dyDescent="0.2">
      <c r="A79" s="8" t="s">
        <v>362</v>
      </c>
      <c r="B79" s="9">
        <v>78</v>
      </c>
      <c r="C79" s="6">
        <v>77</v>
      </c>
      <c r="D79" s="3" t="s">
        <v>103</v>
      </c>
      <c r="E79" s="3" t="s">
        <v>104</v>
      </c>
      <c r="F79" s="4" t="s">
        <v>6</v>
      </c>
      <c r="G79" s="10">
        <v>2</v>
      </c>
      <c r="H79" s="12"/>
      <c r="I79" s="33"/>
      <c r="J79" s="12"/>
      <c r="L79"/>
      <c r="N79" s="59">
        <v>8300</v>
      </c>
      <c r="O79" s="13">
        <v>9600</v>
      </c>
      <c r="P79" s="35"/>
      <c r="V79"/>
      <c r="AA79" s="39"/>
      <c r="AB79" s="2">
        <f t="shared" si="9"/>
        <v>8300</v>
      </c>
      <c r="AC79" s="2">
        <f t="shared" si="10"/>
        <v>9600</v>
      </c>
      <c r="AD79" s="41">
        <f t="shared" si="11"/>
        <v>0.86458333333333337</v>
      </c>
      <c r="AE79" s="2">
        <f t="shared" si="12"/>
        <v>1300</v>
      </c>
      <c r="AF79" s="2">
        <f t="shared" si="13"/>
        <v>2600</v>
      </c>
      <c r="AG79" s="41">
        <v>0.15</v>
      </c>
      <c r="AK79" s="45">
        <f>O79/5.9/(1-AG79)</f>
        <v>1914.2572283150548</v>
      </c>
      <c r="AL79" s="87">
        <f t="shared" si="14"/>
        <v>1914.26</v>
      </c>
      <c r="AM79" s="87">
        <v>1914.26</v>
      </c>
    </row>
    <row r="80" spans="1:41" ht="14.25" x14ac:dyDescent="0.2">
      <c r="A80" s="8" t="s">
        <v>362</v>
      </c>
      <c r="B80" s="6">
        <v>79</v>
      </c>
      <c r="C80" s="94">
        <v>78</v>
      </c>
      <c r="D80" s="3" t="s">
        <v>105</v>
      </c>
      <c r="E80" s="3" t="s">
        <v>106</v>
      </c>
      <c r="F80" s="4" t="s">
        <v>6</v>
      </c>
      <c r="G80" s="10">
        <v>1</v>
      </c>
      <c r="H80" s="12"/>
      <c r="I80" s="33"/>
      <c r="J80" s="12"/>
      <c r="L80"/>
      <c r="N80" s="59">
        <v>4600</v>
      </c>
      <c r="O80" s="93">
        <v>2860</v>
      </c>
      <c r="P80" s="35"/>
      <c r="V80"/>
      <c r="AA80" s="39"/>
      <c r="AB80" s="2">
        <f t="shared" si="9"/>
        <v>2860</v>
      </c>
      <c r="AC80" s="2">
        <f t="shared" si="10"/>
        <v>4600</v>
      </c>
      <c r="AD80" s="41">
        <f t="shared" si="11"/>
        <v>0.62173913043478257</v>
      </c>
      <c r="AE80" s="2">
        <f t="shared" si="12"/>
        <v>1740</v>
      </c>
      <c r="AF80" s="2">
        <f t="shared" si="13"/>
        <v>1740</v>
      </c>
      <c r="AG80" s="41">
        <v>0.23</v>
      </c>
      <c r="AK80" s="45">
        <f>O80/5.9/(1-AG80)</f>
        <v>629.53995157384975</v>
      </c>
      <c r="AL80" s="87">
        <f t="shared" si="14"/>
        <v>629.54</v>
      </c>
      <c r="AM80" s="87">
        <v>629.54</v>
      </c>
    </row>
    <row r="81" spans="1:41" ht="14.25" x14ac:dyDescent="0.2">
      <c r="A81" s="8" t="s">
        <v>362</v>
      </c>
      <c r="B81" s="9">
        <v>80</v>
      </c>
      <c r="C81" s="94">
        <v>79</v>
      </c>
      <c r="D81" s="3" t="s">
        <v>107</v>
      </c>
      <c r="E81" s="3" t="s">
        <v>108</v>
      </c>
      <c r="F81" s="4" t="s">
        <v>6</v>
      </c>
      <c r="G81" s="10">
        <v>1</v>
      </c>
      <c r="H81" s="12"/>
      <c r="I81" s="33"/>
      <c r="J81" s="12"/>
      <c r="L81"/>
      <c r="N81" s="59">
        <v>4400</v>
      </c>
      <c r="O81" s="93">
        <v>2660</v>
      </c>
      <c r="P81" s="35"/>
      <c r="V81"/>
      <c r="AA81" s="39"/>
      <c r="AB81" s="2">
        <f t="shared" si="9"/>
        <v>2660</v>
      </c>
      <c r="AC81" s="2">
        <f t="shared" si="10"/>
        <v>4400</v>
      </c>
      <c r="AD81" s="41">
        <f t="shared" si="11"/>
        <v>0.6045454545454545</v>
      </c>
      <c r="AE81" s="2">
        <f t="shared" si="12"/>
        <v>1740</v>
      </c>
      <c r="AF81" s="2">
        <f t="shared" si="13"/>
        <v>1740</v>
      </c>
      <c r="AG81" s="41">
        <v>0.23</v>
      </c>
      <c r="AK81" s="45">
        <f>O81/5.9/(1-AG81)</f>
        <v>585.51617873651765</v>
      </c>
      <c r="AL81" s="87">
        <f t="shared" si="14"/>
        <v>585.52</v>
      </c>
      <c r="AM81" s="87">
        <v>585.52</v>
      </c>
    </row>
    <row r="82" spans="1:41" ht="14.25" x14ac:dyDescent="0.2">
      <c r="A82" s="8" t="s">
        <v>362</v>
      </c>
      <c r="B82" s="6">
        <v>81</v>
      </c>
      <c r="C82" s="6">
        <v>80</v>
      </c>
      <c r="D82" s="3" t="s">
        <v>109</v>
      </c>
      <c r="E82" s="3" t="s">
        <v>110</v>
      </c>
      <c r="F82" s="4" t="s">
        <v>6</v>
      </c>
      <c r="G82" s="10">
        <v>1</v>
      </c>
      <c r="H82" s="12"/>
      <c r="I82" s="33"/>
      <c r="J82" s="12"/>
      <c r="L82"/>
      <c r="N82" s="59">
        <v>6500</v>
      </c>
      <c r="O82" s="13">
        <v>9600</v>
      </c>
      <c r="P82" s="35"/>
      <c r="AA82" s="39"/>
      <c r="AB82" s="2">
        <f t="shared" si="9"/>
        <v>6500</v>
      </c>
      <c r="AC82" s="2">
        <f t="shared" si="10"/>
        <v>9600</v>
      </c>
      <c r="AD82" s="41">
        <f t="shared" si="11"/>
        <v>0.67708333333333337</v>
      </c>
      <c r="AE82" s="2">
        <f t="shared" si="12"/>
        <v>3100</v>
      </c>
      <c r="AF82" s="2">
        <f t="shared" si="13"/>
        <v>3100</v>
      </c>
      <c r="AG82" s="41">
        <v>0.23</v>
      </c>
      <c r="AK82" s="45">
        <f>O82/5.9/(1-AG82)</f>
        <v>2113.1410961919437</v>
      </c>
      <c r="AL82" s="87">
        <f t="shared" si="14"/>
        <v>2113.14</v>
      </c>
      <c r="AM82" s="87">
        <v>2113.14</v>
      </c>
    </row>
    <row r="83" spans="1:41" ht="14.25" x14ac:dyDescent="0.2">
      <c r="A83" s="8" t="s">
        <v>362</v>
      </c>
      <c r="B83" s="9">
        <v>82</v>
      </c>
      <c r="C83" s="94">
        <v>81</v>
      </c>
      <c r="D83" s="3" t="s">
        <v>111</v>
      </c>
      <c r="E83" s="3" t="s">
        <v>112</v>
      </c>
      <c r="F83" s="4" t="s">
        <v>6</v>
      </c>
      <c r="G83" s="10">
        <v>25</v>
      </c>
      <c r="H83" s="12"/>
      <c r="I83" s="33"/>
      <c r="J83" s="12"/>
      <c r="L83"/>
      <c r="N83" s="91">
        <v>85</v>
      </c>
      <c r="O83" s="61">
        <v>1260</v>
      </c>
      <c r="P83" s="35"/>
      <c r="AA83" s="39"/>
      <c r="AB83" s="2">
        <f t="shared" si="9"/>
        <v>85</v>
      </c>
      <c r="AC83" s="2">
        <f t="shared" si="10"/>
        <v>1260</v>
      </c>
      <c r="AD83" s="41">
        <f t="shared" si="11"/>
        <v>6.7460317460317457E-2</v>
      </c>
      <c r="AE83" s="2">
        <f t="shared" si="12"/>
        <v>1175</v>
      </c>
      <c r="AF83" s="2">
        <f t="shared" si="13"/>
        <v>29375</v>
      </c>
      <c r="AG83" s="41">
        <v>0.23</v>
      </c>
      <c r="AK83" s="45">
        <f>N83/5.9/(1-AG83)</f>
        <v>18.710103455866165</v>
      </c>
      <c r="AL83" s="87">
        <f t="shared" si="14"/>
        <v>18.71</v>
      </c>
      <c r="AM83" s="87">
        <v>18.71</v>
      </c>
      <c r="AO83" s="2" t="s">
        <v>487</v>
      </c>
    </row>
    <row r="84" spans="1:41" ht="14.25" x14ac:dyDescent="0.2">
      <c r="A84" s="8" t="s">
        <v>362</v>
      </c>
      <c r="B84" s="6">
        <v>83</v>
      </c>
      <c r="C84" s="94">
        <v>82</v>
      </c>
      <c r="D84" s="3" t="s">
        <v>113</v>
      </c>
      <c r="E84" s="3" t="s">
        <v>114</v>
      </c>
      <c r="F84" s="4" t="s">
        <v>6</v>
      </c>
      <c r="G84" s="10">
        <v>15</v>
      </c>
      <c r="H84" s="12"/>
      <c r="I84" s="33"/>
      <c r="J84" s="12"/>
      <c r="L84"/>
      <c r="N84" s="59">
        <v>85</v>
      </c>
      <c r="O84" s="93">
        <v>16</v>
      </c>
      <c r="P84" s="35"/>
      <c r="AA84" s="39"/>
      <c r="AB84" s="2">
        <f t="shared" si="9"/>
        <v>16</v>
      </c>
      <c r="AC84" s="2">
        <f t="shared" si="10"/>
        <v>85</v>
      </c>
      <c r="AD84" s="41">
        <f t="shared" si="11"/>
        <v>0.18823529411764706</v>
      </c>
      <c r="AE84" s="2">
        <f t="shared" si="12"/>
        <v>69</v>
      </c>
      <c r="AF84" s="2">
        <f t="shared" si="13"/>
        <v>1035</v>
      </c>
      <c r="AG84" s="41">
        <v>0.23</v>
      </c>
      <c r="AK84" s="45">
        <f>O84/5.9/(1-AG84)</f>
        <v>3.5219018269865727</v>
      </c>
      <c r="AL84" s="87">
        <f t="shared" si="14"/>
        <v>3.52</v>
      </c>
      <c r="AM84" s="87">
        <v>3.52</v>
      </c>
    </row>
    <row r="85" spans="1:41" ht="14.25" x14ac:dyDescent="0.2">
      <c r="A85" s="8" t="s">
        <v>362</v>
      </c>
      <c r="B85" s="9">
        <v>84</v>
      </c>
      <c r="C85" s="6">
        <v>83</v>
      </c>
      <c r="D85" s="3" t="s">
        <v>115</v>
      </c>
      <c r="E85" s="3" t="s">
        <v>116</v>
      </c>
      <c r="F85" s="4" t="s">
        <v>6</v>
      </c>
      <c r="G85" s="10">
        <v>15</v>
      </c>
      <c r="H85" s="12"/>
      <c r="I85" s="33"/>
      <c r="J85" s="12"/>
      <c r="L85"/>
      <c r="N85" s="59">
        <v>91</v>
      </c>
      <c r="O85" s="13">
        <v>86</v>
      </c>
      <c r="P85" s="35"/>
      <c r="V85"/>
      <c r="AA85" s="39"/>
      <c r="AB85" s="2">
        <f t="shared" si="9"/>
        <v>86</v>
      </c>
      <c r="AC85" s="2">
        <f t="shared" si="10"/>
        <v>91</v>
      </c>
      <c r="AD85" s="41">
        <f t="shared" si="11"/>
        <v>0.94505494505494503</v>
      </c>
      <c r="AE85" s="2">
        <f t="shared" si="12"/>
        <v>5</v>
      </c>
      <c r="AF85" s="2">
        <f t="shared" si="13"/>
        <v>75</v>
      </c>
      <c r="AG85" s="41">
        <v>0.3</v>
      </c>
      <c r="AK85" s="45">
        <f>O85/5.9/(1-AG85)</f>
        <v>20.82324455205811</v>
      </c>
      <c r="AL85" s="87">
        <f t="shared" si="14"/>
        <v>20.82</v>
      </c>
      <c r="AM85" s="87">
        <v>20.82</v>
      </c>
    </row>
    <row r="86" spans="1:41" ht="14.25" x14ac:dyDescent="0.2">
      <c r="A86" s="8" t="s">
        <v>362</v>
      </c>
      <c r="B86" s="6">
        <v>85</v>
      </c>
      <c r="C86" s="6">
        <v>84</v>
      </c>
      <c r="D86" s="3" t="s">
        <v>117</v>
      </c>
      <c r="E86" s="3" t="s">
        <v>118</v>
      </c>
      <c r="F86" s="4" t="s">
        <v>6</v>
      </c>
      <c r="G86" s="10">
        <v>7</v>
      </c>
      <c r="H86" s="12"/>
      <c r="I86" s="33"/>
      <c r="J86" s="12"/>
      <c r="L86"/>
      <c r="N86" s="59">
        <v>210</v>
      </c>
      <c r="O86" s="13">
        <v>260</v>
      </c>
      <c r="P86" s="35"/>
      <c r="V86"/>
      <c r="AA86" s="39"/>
      <c r="AB86" s="2">
        <f t="shared" si="9"/>
        <v>210</v>
      </c>
      <c r="AC86" s="2">
        <f t="shared" si="10"/>
        <v>260</v>
      </c>
      <c r="AD86" s="41">
        <f t="shared" si="11"/>
        <v>0.80769230769230771</v>
      </c>
      <c r="AE86" s="2">
        <f t="shared" si="12"/>
        <v>50</v>
      </c>
      <c r="AF86" s="2">
        <f t="shared" si="13"/>
        <v>350</v>
      </c>
      <c r="AG86" s="41">
        <v>0.3</v>
      </c>
      <c r="AK86" s="45">
        <f>O86/5.9/(1-AG86)</f>
        <v>62.953995157384988</v>
      </c>
      <c r="AL86" s="87">
        <f t="shared" si="14"/>
        <v>62.95</v>
      </c>
      <c r="AM86" s="87">
        <v>62.95</v>
      </c>
    </row>
    <row r="87" spans="1:41" ht="14.25" x14ac:dyDescent="0.2">
      <c r="A87" s="8" t="s">
        <v>362</v>
      </c>
      <c r="B87" s="9">
        <v>86</v>
      </c>
      <c r="C87" s="94">
        <v>85</v>
      </c>
      <c r="D87" s="3" t="s">
        <v>458</v>
      </c>
      <c r="E87" s="3" t="s">
        <v>119</v>
      </c>
      <c r="F87" s="4" t="s">
        <v>6</v>
      </c>
      <c r="G87" s="10">
        <v>100</v>
      </c>
      <c r="H87" s="12"/>
      <c r="I87" s="33"/>
      <c r="J87" s="12"/>
      <c r="L87"/>
      <c r="N87" s="91">
        <v>85</v>
      </c>
      <c r="O87" s="13">
        <v>168</v>
      </c>
      <c r="P87" s="35">
        <v>254</v>
      </c>
      <c r="R87" s="2" t="s">
        <v>450</v>
      </c>
      <c r="AA87" s="39"/>
      <c r="AB87" s="2">
        <f t="shared" si="9"/>
        <v>85</v>
      </c>
      <c r="AC87" s="2">
        <f t="shared" si="10"/>
        <v>254</v>
      </c>
      <c r="AD87" s="41">
        <f t="shared" si="11"/>
        <v>0.3346456692913386</v>
      </c>
      <c r="AE87" s="2">
        <f t="shared" si="12"/>
        <v>169</v>
      </c>
      <c r="AF87" s="2">
        <f t="shared" si="13"/>
        <v>16900</v>
      </c>
      <c r="AG87" s="43">
        <v>0.3</v>
      </c>
      <c r="AH87" s="43"/>
      <c r="AI87" s="43"/>
      <c r="AJ87" s="43"/>
      <c r="AK87" s="46">
        <f>N87/5.9/(1-AG87)</f>
        <v>20.581113801452783</v>
      </c>
      <c r="AL87" s="87">
        <f t="shared" si="14"/>
        <v>20.58</v>
      </c>
      <c r="AM87" s="87">
        <v>20.58</v>
      </c>
    </row>
    <row r="88" spans="1:41" ht="14.25" x14ac:dyDescent="0.2">
      <c r="A88" s="8" t="s">
        <v>362</v>
      </c>
      <c r="B88" s="6">
        <v>87</v>
      </c>
      <c r="C88" s="6">
        <v>86</v>
      </c>
      <c r="D88" s="3" t="s">
        <v>120</v>
      </c>
      <c r="E88" s="3" t="s">
        <v>121</v>
      </c>
      <c r="F88" s="4" t="s">
        <v>6</v>
      </c>
      <c r="G88" s="10">
        <v>2</v>
      </c>
      <c r="H88" s="12"/>
      <c r="I88" s="33"/>
      <c r="J88" s="12"/>
      <c r="L88"/>
      <c r="N88" s="59">
        <v>460</v>
      </c>
      <c r="O88" s="13">
        <v>460</v>
      </c>
      <c r="P88" s="35"/>
      <c r="AA88" s="39"/>
      <c r="AB88" s="2">
        <f t="shared" si="9"/>
        <v>460</v>
      </c>
      <c r="AC88" s="2">
        <f t="shared" si="10"/>
        <v>460</v>
      </c>
      <c r="AD88" s="41">
        <f t="shared" si="11"/>
        <v>1</v>
      </c>
      <c r="AE88" s="2">
        <f t="shared" si="12"/>
        <v>0</v>
      </c>
      <c r="AF88" s="2">
        <f t="shared" si="13"/>
        <v>0</v>
      </c>
      <c r="AG88" s="41">
        <v>0.3</v>
      </c>
      <c r="AK88" s="45">
        <f>O88/5.9/(1-AG88)</f>
        <v>111.38014527845037</v>
      </c>
      <c r="AL88" s="87">
        <f t="shared" si="14"/>
        <v>111.38</v>
      </c>
      <c r="AM88" s="87">
        <v>111.38</v>
      </c>
    </row>
    <row r="89" spans="1:41" ht="15.75" x14ac:dyDescent="0.2">
      <c r="A89" s="8" t="s">
        <v>362</v>
      </c>
      <c r="B89" s="9">
        <v>88</v>
      </c>
      <c r="C89" s="6">
        <v>87</v>
      </c>
      <c r="D89" s="3" t="s">
        <v>406</v>
      </c>
      <c r="E89" s="3" t="s">
        <v>121</v>
      </c>
      <c r="F89" s="4" t="s">
        <v>6</v>
      </c>
      <c r="G89" s="10">
        <v>2</v>
      </c>
      <c r="H89" s="12"/>
      <c r="I89" s="33"/>
      <c r="J89" s="12"/>
      <c r="L89"/>
      <c r="N89" s="59">
        <v>460</v>
      </c>
      <c r="O89" s="13">
        <v>460</v>
      </c>
      <c r="P89" s="35"/>
      <c r="AA89" s="39"/>
      <c r="AB89" s="2">
        <f t="shared" si="9"/>
        <v>460</v>
      </c>
      <c r="AC89" s="2">
        <f t="shared" si="10"/>
        <v>460</v>
      </c>
      <c r="AD89" s="41">
        <f t="shared" si="11"/>
        <v>1</v>
      </c>
      <c r="AE89" s="2">
        <f t="shared" si="12"/>
        <v>0</v>
      </c>
      <c r="AF89" s="2">
        <f t="shared" si="13"/>
        <v>0</v>
      </c>
      <c r="AG89" s="41">
        <v>0.3</v>
      </c>
      <c r="AK89" s="45">
        <f>O89/5.9/(1-AG89)</f>
        <v>111.38014527845037</v>
      </c>
      <c r="AL89" s="87">
        <f t="shared" si="14"/>
        <v>111.38</v>
      </c>
      <c r="AM89" s="87">
        <v>111.38</v>
      </c>
    </row>
    <row r="90" spans="1:41" ht="15.75" x14ac:dyDescent="0.2">
      <c r="A90" s="8" t="s">
        <v>362</v>
      </c>
      <c r="B90" s="6">
        <v>89</v>
      </c>
      <c r="C90" s="6">
        <v>88</v>
      </c>
      <c r="D90" s="3" t="s">
        <v>407</v>
      </c>
      <c r="E90" s="3" t="s">
        <v>121</v>
      </c>
      <c r="F90" s="4" t="s">
        <v>6</v>
      </c>
      <c r="G90" s="10">
        <v>2</v>
      </c>
      <c r="H90" s="12"/>
      <c r="I90" s="33"/>
      <c r="J90" s="12"/>
      <c r="L90"/>
      <c r="N90" s="59">
        <v>375</v>
      </c>
      <c r="O90" s="13">
        <v>560</v>
      </c>
      <c r="P90" s="35"/>
      <c r="AA90" s="39"/>
      <c r="AB90" s="2">
        <f t="shared" si="9"/>
        <v>375</v>
      </c>
      <c r="AC90" s="2">
        <f t="shared" si="10"/>
        <v>560</v>
      </c>
      <c r="AD90" s="41">
        <f t="shared" si="11"/>
        <v>0.6696428571428571</v>
      </c>
      <c r="AE90" s="2">
        <f t="shared" si="12"/>
        <v>185</v>
      </c>
      <c r="AF90" s="2">
        <f t="shared" si="13"/>
        <v>370</v>
      </c>
      <c r="AG90" s="41">
        <v>0.23</v>
      </c>
      <c r="AK90" s="45">
        <f>O90/5.9/(1-AG90)</f>
        <v>123.26656394453003</v>
      </c>
      <c r="AL90" s="87">
        <f t="shared" si="14"/>
        <v>123.27</v>
      </c>
      <c r="AM90" s="87">
        <v>123.27</v>
      </c>
    </row>
    <row r="91" spans="1:41" ht="15.75" x14ac:dyDescent="0.2">
      <c r="A91" s="8" t="s">
        <v>362</v>
      </c>
      <c r="B91" s="9">
        <v>90</v>
      </c>
      <c r="C91" s="6">
        <v>89</v>
      </c>
      <c r="D91" s="3" t="s">
        <v>408</v>
      </c>
      <c r="E91" s="3" t="s">
        <v>121</v>
      </c>
      <c r="F91" s="4" t="s">
        <v>6</v>
      </c>
      <c r="G91" s="10">
        <v>2</v>
      </c>
      <c r="H91" s="12"/>
      <c r="I91" s="33"/>
      <c r="J91" s="12"/>
      <c r="L91"/>
      <c r="N91" s="59">
        <v>440</v>
      </c>
      <c r="O91" s="13">
        <v>420</v>
      </c>
      <c r="P91" s="35"/>
      <c r="AA91" s="39"/>
      <c r="AB91" s="2">
        <f t="shared" si="9"/>
        <v>420</v>
      </c>
      <c r="AC91" s="2">
        <f t="shared" si="10"/>
        <v>440</v>
      </c>
      <c r="AD91" s="41">
        <f t="shared" si="11"/>
        <v>0.95454545454545459</v>
      </c>
      <c r="AE91" s="2">
        <f t="shared" si="12"/>
        <v>20</v>
      </c>
      <c r="AF91" s="2">
        <f t="shared" si="13"/>
        <v>40</v>
      </c>
      <c r="AG91" s="41">
        <v>0.3</v>
      </c>
      <c r="AK91" s="45">
        <f>O91/5.9/(1-AG91)</f>
        <v>101.6949152542373</v>
      </c>
      <c r="AL91" s="87">
        <f t="shared" si="14"/>
        <v>101.69</v>
      </c>
      <c r="AM91" s="87">
        <v>101.69</v>
      </c>
    </row>
    <row r="92" spans="1:41" ht="15.75" x14ac:dyDescent="0.2">
      <c r="A92" s="8" t="s">
        <v>362</v>
      </c>
      <c r="B92" s="6">
        <v>91</v>
      </c>
      <c r="C92" s="6">
        <v>90</v>
      </c>
      <c r="D92" s="3" t="s">
        <v>409</v>
      </c>
      <c r="E92" s="3" t="s">
        <v>122</v>
      </c>
      <c r="F92" s="4" t="s">
        <v>6</v>
      </c>
      <c r="G92" s="10">
        <v>6</v>
      </c>
      <c r="H92" s="12"/>
      <c r="I92" s="33"/>
      <c r="J92" s="12"/>
      <c r="L92"/>
      <c r="N92" s="59">
        <v>54</v>
      </c>
      <c r="O92" s="13">
        <v>68</v>
      </c>
      <c r="P92" s="35"/>
      <c r="AA92" s="39"/>
      <c r="AB92" s="2">
        <f t="shared" si="9"/>
        <v>54</v>
      </c>
      <c r="AC92" s="2">
        <f t="shared" si="10"/>
        <v>68</v>
      </c>
      <c r="AD92" s="41">
        <f t="shared" si="11"/>
        <v>0.79411764705882348</v>
      </c>
      <c r="AE92" s="2">
        <f t="shared" si="12"/>
        <v>14</v>
      </c>
      <c r="AF92" s="2">
        <f t="shared" si="13"/>
        <v>84</v>
      </c>
      <c r="AG92" s="41">
        <v>0.23</v>
      </c>
      <c r="AK92" s="45">
        <f>O92/5.9/(1-AG92)</f>
        <v>14.968082764692934</v>
      </c>
      <c r="AL92" s="87">
        <f t="shared" si="14"/>
        <v>14.97</v>
      </c>
      <c r="AM92" s="87">
        <v>14.97</v>
      </c>
    </row>
    <row r="93" spans="1:41" ht="15" customHeight="1" x14ac:dyDescent="0.2">
      <c r="A93" s="8" t="s">
        <v>362</v>
      </c>
      <c r="B93" s="9">
        <v>92</v>
      </c>
      <c r="C93" s="94">
        <v>91</v>
      </c>
      <c r="D93" s="3" t="s">
        <v>459</v>
      </c>
      <c r="E93" s="3" t="s">
        <v>123</v>
      </c>
      <c r="F93" s="4" t="s">
        <v>6</v>
      </c>
      <c r="G93" s="10">
        <v>5</v>
      </c>
      <c r="H93" s="12"/>
      <c r="I93" s="33"/>
      <c r="J93" s="12"/>
      <c r="L93" s="93">
        <v>8</v>
      </c>
      <c r="N93" s="59">
        <v>10</v>
      </c>
      <c r="O93" s="13">
        <v>18</v>
      </c>
      <c r="P93" s="35"/>
      <c r="AA93" s="39"/>
      <c r="AB93" s="2">
        <f t="shared" si="9"/>
        <v>8</v>
      </c>
      <c r="AC93" s="2">
        <f t="shared" si="10"/>
        <v>18</v>
      </c>
      <c r="AD93" s="41">
        <f t="shared" si="11"/>
        <v>0.44444444444444442</v>
      </c>
      <c r="AE93" s="2">
        <f t="shared" si="12"/>
        <v>10</v>
      </c>
      <c r="AF93" s="2">
        <f t="shared" si="13"/>
        <v>50</v>
      </c>
      <c r="AG93" s="41">
        <v>0.3</v>
      </c>
      <c r="AK93" s="45">
        <f>L93/5.9/(1-AG93)</f>
        <v>1.937046004842615</v>
      </c>
      <c r="AL93" s="87">
        <f t="shared" si="14"/>
        <v>1.94</v>
      </c>
      <c r="AM93" s="87">
        <v>1.94</v>
      </c>
    </row>
    <row r="94" spans="1:41" ht="15" customHeight="1" x14ac:dyDescent="0.2">
      <c r="A94" s="8" t="s">
        <v>362</v>
      </c>
      <c r="B94" s="6">
        <v>93</v>
      </c>
      <c r="C94" s="94">
        <v>92</v>
      </c>
      <c r="D94" s="3" t="s">
        <v>460</v>
      </c>
      <c r="E94" s="3" t="s">
        <v>124</v>
      </c>
      <c r="F94" s="4" t="s">
        <v>6</v>
      </c>
      <c r="G94" s="10">
        <v>5</v>
      </c>
      <c r="H94" s="12"/>
      <c r="I94" s="33"/>
      <c r="J94" s="12"/>
      <c r="L94" s="93">
        <v>8</v>
      </c>
      <c r="N94" s="59">
        <v>55</v>
      </c>
      <c r="O94" s="13">
        <v>18</v>
      </c>
      <c r="P94" s="35"/>
      <c r="AA94" s="39"/>
      <c r="AB94" s="2">
        <f t="shared" si="9"/>
        <v>8</v>
      </c>
      <c r="AC94" s="2">
        <f t="shared" si="10"/>
        <v>55</v>
      </c>
      <c r="AD94" s="41">
        <f t="shared" si="11"/>
        <v>0.14545454545454545</v>
      </c>
      <c r="AE94" s="2">
        <f t="shared" si="12"/>
        <v>47</v>
      </c>
      <c r="AF94" s="2">
        <f t="shared" si="13"/>
        <v>235</v>
      </c>
      <c r="AG94" s="41">
        <v>0.3</v>
      </c>
      <c r="AK94" s="45">
        <f>L94/5.9/(1-AG94)</f>
        <v>1.937046004842615</v>
      </c>
      <c r="AL94" s="87">
        <f t="shared" si="14"/>
        <v>1.94</v>
      </c>
      <c r="AM94" s="87">
        <v>1.94</v>
      </c>
    </row>
    <row r="95" spans="1:41" ht="15.75" x14ac:dyDescent="0.2">
      <c r="A95" s="8" t="s">
        <v>362</v>
      </c>
      <c r="B95" s="9">
        <v>94</v>
      </c>
      <c r="C95" s="94">
        <v>93</v>
      </c>
      <c r="D95" s="3" t="s">
        <v>410</v>
      </c>
      <c r="E95" s="3" t="s">
        <v>125</v>
      </c>
      <c r="F95" s="4" t="s">
        <v>6</v>
      </c>
      <c r="G95" s="10">
        <v>3</v>
      </c>
      <c r="H95" s="12"/>
      <c r="I95" s="33"/>
      <c r="J95" s="12"/>
      <c r="L95"/>
      <c r="N95" s="59">
        <v>110</v>
      </c>
      <c r="O95" s="93">
        <v>48</v>
      </c>
      <c r="P95" s="35"/>
      <c r="AA95" s="39"/>
      <c r="AB95" s="2">
        <f t="shared" si="9"/>
        <v>48</v>
      </c>
      <c r="AC95" s="2">
        <f t="shared" si="10"/>
        <v>110</v>
      </c>
      <c r="AD95" s="41">
        <f t="shared" si="11"/>
        <v>0.43636363636363634</v>
      </c>
      <c r="AE95" s="2">
        <f t="shared" si="12"/>
        <v>62</v>
      </c>
      <c r="AF95" s="2">
        <f t="shared" si="13"/>
        <v>186</v>
      </c>
      <c r="AG95" s="41">
        <v>0.23</v>
      </c>
      <c r="AK95" s="45">
        <f t="shared" ref="AK95:AK120" si="16">O95/5.9/(1-AG95)</f>
        <v>10.565705480959718</v>
      </c>
      <c r="AL95" s="87">
        <f t="shared" si="14"/>
        <v>10.57</v>
      </c>
      <c r="AM95" s="87">
        <v>10.57</v>
      </c>
    </row>
    <row r="96" spans="1:41" ht="15.75" x14ac:dyDescent="0.2">
      <c r="A96" s="8" t="s">
        <v>362</v>
      </c>
      <c r="B96" s="6">
        <v>95</v>
      </c>
      <c r="C96" s="6">
        <v>94</v>
      </c>
      <c r="D96" s="3" t="s">
        <v>411</v>
      </c>
      <c r="E96" s="3" t="s">
        <v>50</v>
      </c>
      <c r="F96" s="4" t="s">
        <v>6</v>
      </c>
      <c r="G96" s="10">
        <v>6</v>
      </c>
      <c r="H96" s="12"/>
      <c r="I96" s="33"/>
      <c r="J96" s="12"/>
      <c r="L96"/>
      <c r="N96" s="59">
        <v>56</v>
      </c>
      <c r="O96" s="13">
        <v>68</v>
      </c>
      <c r="P96" s="35"/>
      <c r="AA96" s="39"/>
      <c r="AB96" s="2">
        <f t="shared" si="9"/>
        <v>56</v>
      </c>
      <c r="AC96" s="2">
        <f t="shared" si="10"/>
        <v>68</v>
      </c>
      <c r="AD96" s="41">
        <f t="shared" si="11"/>
        <v>0.82352941176470584</v>
      </c>
      <c r="AE96" s="2">
        <f t="shared" si="12"/>
        <v>12</v>
      </c>
      <c r="AF96" s="2">
        <f t="shared" si="13"/>
        <v>72</v>
      </c>
      <c r="AG96" s="41">
        <v>0.3</v>
      </c>
      <c r="AK96" s="45">
        <f t="shared" si="16"/>
        <v>16.464891041162229</v>
      </c>
      <c r="AL96" s="87">
        <f t="shared" si="14"/>
        <v>16.46</v>
      </c>
      <c r="AM96" s="87">
        <v>16.46</v>
      </c>
    </row>
    <row r="97" spans="1:39" ht="15.75" x14ac:dyDescent="0.2">
      <c r="A97" s="8" t="s">
        <v>362</v>
      </c>
      <c r="B97" s="9">
        <v>96</v>
      </c>
      <c r="C97" s="94">
        <v>95</v>
      </c>
      <c r="D97" s="3" t="s">
        <v>412</v>
      </c>
      <c r="E97" s="3" t="s">
        <v>10</v>
      </c>
      <c r="F97" s="4" t="s">
        <v>126</v>
      </c>
      <c r="G97" s="10">
        <v>5</v>
      </c>
      <c r="H97" s="12"/>
      <c r="I97" s="33"/>
      <c r="J97" s="12"/>
      <c r="L97"/>
      <c r="N97" s="59">
        <v>27</v>
      </c>
      <c r="O97" s="93">
        <v>28</v>
      </c>
      <c r="P97" s="35"/>
      <c r="AA97" s="39"/>
      <c r="AB97" s="2">
        <f t="shared" si="9"/>
        <v>27</v>
      </c>
      <c r="AC97" s="2">
        <f t="shared" si="10"/>
        <v>28</v>
      </c>
      <c r="AD97" s="41">
        <f t="shared" si="11"/>
        <v>0.9642857142857143</v>
      </c>
      <c r="AE97" s="2">
        <f t="shared" si="12"/>
        <v>1</v>
      </c>
      <c r="AF97" s="2">
        <f t="shared" si="13"/>
        <v>5</v>
      </c>
      <c r="AG97" s="41">
        <v>0.3</v>
      </c>
      <c r="AK97" s="45">
        <f t="shared" si="16"/>
        <v>6.7796610169491522</v>
      </c>
      <c r="AL97" s="87">
        <f t="shared" si="14"/>
        <v>6.78</v>
      </c>
      <c r="AM97" s="87">
        <v>6.78</v>
      </c>
    </row>
    <row r="98" spans="1:39" ht="15.75" x14ac:dyDescent="0.2">
      <c r="A98" s="8" t="s">
        <v>362</v>
      </c>
      <c r="B98" s="6">
        <v>97</v>
      </c>
      <c r="C98" s="94">
        <v>96</v>
      </c>
      <c r="D98" s="3" t="s">
        <v>413</v>
      </c>
      <c r="E98" s="3" t="s">
        <v>10</v>
      </c>
      <c r="F98" s="4" t="s">
        <v>126</v>
      </c>
      <c r="G98" s="10">
        <v>5</v>
      </c>
      <c r="H98" s="12"/>
      <c r="I98" s="33"/>
      <c r="J98" s="12"/>
      <c r="L98"/>
      <c r="N98" s="59">
        <v>27</v>
      </c>
      <c r="O98" s="93">
        <v>28</v>
      </c>
      <c r="P98" s="35"/>
      <c r="AA98" s="39"/>
      <c r="AB98" s="2">
        <f t="shared" si="9"/>
        <v>27</v>
      </c>
      <c r="AC98" s="2">
        <f t="shared" si="10"/>
        <v>28</v>
      </c>
      <c r="AD98" s="41">
        <f t="shared" si="11"/>
        <v>0.9642857142857143</v>
      </c>
      <c r="AE98" s="2">
        <f t="shared" si="12"/>
        <v>1</v>
      </c>
      <c r="AF98" s="2">
        <f t="shared" si="13"/>
        <v>5</v>
      </c>
      <c r="AG98" s="41">
        <v>0.3</v>
      </c>
      <c r="AK98" s="45">
        <f t="shared" si="16"/>
        <v>6.7796610169491522</v>
      </c>
      <c r="AL98" s="87">
        <f t="shared" si="14"/>
        <v>6.78</v>
      </c>
      <c r="AM98" s="87">
        <v>6.78</v>
      </c>
    </row>
    <row r="99" spans="1:39" ht="15.75" x14ac:dyDescent="0.2">
      <c r="A99" s="8" t="s">
        <v>362</v>
      </c>
      <c r="B99" s="9">
        <v>98</v>
      </c>
      <c r="C99" s="6">
        <v>97</v>
      </c>
      <c r="D99" s="3" t="s">
        <v>414</v>
      </c>
      <c r="E99" s="3" t="s">
        <v>127</v>
      </c>
      <c r="F99" s="4" t="s">
        <v>6</v>
      </c>
      <c r="G99" s="10">
        <v>15</v>
      </c>
      <c r="H99" s="12"/>
      <c r="I99" s="33"/>
      <c r="J99" s="12"/>
      <c r="L99"/>
      <c r="N99" s="59">
        <v>115</v>
      </c>
      <c r="O99" s="13">
        <v>96</v>
      </c>
      <c r="P99" s="35"/>
      <c r="AA99" s="39"/>
      <c r="AB99" s="2">
        <f t="shared" si="9"/>
        <v>96</v>
      </c>
      <c r="AC99" s="2">
        <f t="shared" si="10"/>
        <v>115</v>
      </c>
      <c r="AD99" s="41">
        <f t="shared" si="11"/>
        <v>0.83478260869565213</v>
      </c>
      <c r="AE99" s="2">
        <f t="shared" si="12"/>
        <v>19</v>
      </c>
      <c r="AF99" s="2">
        <f t="shared" si="13"/>
        <v>285</v>
      </c>
      <c r="AG99" s="41">
        <v>0.3</v>
      </c>
      <c r="AK99" s="45">
        <f t="shared" si="16"/>
        <v>23.244552058111381</v>
      </c>
      <c r="AL99" s="87">
        <f t="shared" si="14"/>
        <v>23.24</v>
      </c>
      <c r="AM99" s="87">
        <v>23.24</v>
      </c>
    </row>
    <row r="100" spans="1:39" ht="15.75" x14ac:dyDescent="0.2">
      <c r="A100" s="8" t="s">
        <v>362</v>
      </c>
      <c r="B100" s="6">
        <v>99</v>
      </c>
      <c r="C100" s="94">
        <v>98</v>
      </c>
      <c r="D100" s="3" t="s">
        <v>415</v>
      </c>
      <c r="E100" s="3" t="s">
        <v>125</v>
      </c>
      <c r="F100" s="4" t="s">
        <v>6</v>
      </c>
      <c r="G100" s="10">
        <v>6</v>
      </c>
      <c r="H100" s="12"/>
      <c r="I100" s="33"/>
      <c r="J100" s="12"/>
      <c r="L100"/>
      <c r="N100" s="59">
        <v>110</v>
      </c>
      <c r="O100" s="93">
        <v>48</v>
      </c>
      <c r="P100" s="35"/>
      <c r="AA100" s="39"/>
      <c r="AB100" s="2">
        <f t="shared" si="9"/>
        <v>48</v>
      </c>
      <c r="AC100" s="2">
        <f t="shared" si="10"/>
        <v>110</v>
      </c>
      <c r="AD100" s="41">
        <f t="shared" si="11"/>
        <v>0.43636363636363634</v>
      </c>
      <c r="AE100" s="2">
        <f t="shared" si="12"/>
        <v>62</v>
      </c>
      <c r="AF100" s="2">
        <f t="shared" si="13"/>
        <v>372</v>
      </c>
      <c r="AG100" s="41">
        <v>0.23</v>
      </c>
      <c r="AK100" s="45">
        <f t="shared" si="16"/>
        <v>10.565705480959718</v>
      </c>
      <c r="AL100" s="87">
        <f t="shared" si="14"/>
        <v>10.57</v>
      </c>
      <c r="AM100" s="87">
        <v>10.57</v>
      </c>
    </row>
    <row r="101" spans="1:39" ht="14.25" x14ac:dyDescent="0.2">
      <c r="A101" s="8" t="s">
        <v>362</v>
      </c>
      <c r="B101" s="9">
        <v>100</v>
      </c>
      <c r="C101" s="94">
        <v>99</v>
      </c>
      <c r="D101" s="3" t="s">
        <v>128</v>
      </c>
      <c r="E101" s="3" t="s">
        <v>129</v>
      </c>
      <c r="F101" s="4" t="s">
        <v>6</v>
      </c>
      <c r="G101" s="10">
        <v>35</v>
      </c>
      <c r="H101" s="12"/>
      <c r="I101" s="33"/>
      <c r="J101" s="12"/>
      <c r="L101"/>
      <c r="N101" s="59">
        <v>97</v>
      </c>
      <c r="O101" s="93">
        <v>38</v>
      </c>
      <c r="P101" s="35"/>
      <c r="V101"/>
      <c r="AA101" s="39"/>
      <c r="AB101" s="2">
        <f t="shared" si="9"/>
        <v>38</v>
      </c>
      <c r="AC101" s="2">
        <f t="shared" si="10"/>
        <v>97</v>
      </c>
      <c r="AD101" s="41">
        <f t="shared" si="11"/>
        <v>0.39175257731958762</v>
      </c>
      <c r="AE101" s="2">
        <f t="shared" si="12"/>
        <v>59</v>
      </c>
      <c r="AF101" s="2">
        <f t="shared" si="13"/>
        <v>2065</v>
      </c>
      <c r="AG101" s="41">
        <v>0.23</v>
      </c>
      <c r="AK101" s="45">
        <f t="shared" si="16"/>
        <v>8.3645168390931097</v>
      </c>
      <c r="AL101" s="87">
        <f t="shared" si="14"/>
        <v>8.36</v>
      </c>
      <c r="AM101" s="87">
        <v>8.36</v>
      </c>
    </row>
    <row r="102" spans="1:39" ht="14.25" x14ac:dyDescent="0.2">
      <c r="A102" s="8" t="s">
        <v>362</v>
      </c>
      <c r="B102" s="6">
        <v>101</v>
      </c>
      <c r="C102" s="94">
        <v>100</v>
      </c>
      <c r="D102" s="3" t="s">
        <v>130</v>
      </c>
      <c r="E102" s="3" t="s">
        <v>131</v>
      </c>
      <c r="F102" s="4" t="s">
        <v>6</v>
      </c>
      <c r="G102" s="10">
        <v>25</v>
      </c>
      <c r="H102" s="12"/>
      <c r="I102" s="33"/>
      <c r="J102" s="12"/>
      <c r="L102"/>
      <c r="N102" s="59">
        <v>63</v>
      </c>
      <c r="O102" s="93">
        <v>20</v>
      </c>
      <c r="P102" s="35"/>
      <c r="V102"/>
      <c r="AA102" s="39"/>
      <c r="AB102" s="2">
        <f t="shared" si="9"/>
        <v>20</v>
      </c>
      <c r="AC102" s="2">
        <f t="shared" si="10"/>
        <v>63</v>
      </c>
      <c r="AD102" s="41">
        <f t="shared" si="11"/>
        <v>0.31746031746031744</v>
      </c>
      <c r="AE102" s="2">
        <f t="shared" si="12"/>
        <v>43</v>
      </c>
      <c r="AF102" s="2">
        <f t="shared" si="13"/>
        <v>1075</v>
      </c>
      <c r="AG102" s="41">
        <v>0.23</v>
      </c>
      <c r="AK102" s="45">
        <f t="shared" si="16"/>
        <v>4.402377283733216</v>
      </c>
      <c r="AL102" s="87">
        <f t="shared" si="14"/>
        <v>4.4000000000000004</v>
      </c>
      <c r="AM102" s="87">
        <v>4.4000000000000004</v>
      </c>
    </row>
    <row r="103" spans="1:39" ht="14.25" x14ac:dyDescent="0.2">
      <c r="A103" s="8" t="s">
        <v>362</v>
      </c>
      <c r="B103" s="9">
        <v>102</v>
      </c>
      <c r="C103" s="94">
        <v>101</v>
      </c>
      <c r="D103" s="3" t="s">
        <v>132</v>
      </c>
      <c r="E103" s="3" t="s">
        <v>133</v>
      </c>
      <c r="F103" s="4" t="s">
        <v>6</v>
      </c>
      <c r="G103" s="10">
        <v>20</v>
      </c>
      <c r="H103" s="12"/>
      <c r="I103" s="33"/>
      <c r="J103" s="12"/>
      <c r="L103"/>
      <c r="N103" s="59">
        <v>210</v>
      </c>
      <c r="O103" s="93">
        <v>30</v>
      </c>
      <c r="P103" s="35"/>
      <c r="V103"/>
      <c r="AA103" s="39"/>
      <c r="AB103" s="2">
        <f t="shared" si="9"/>
        <v>30</v>
      </c>
      <c r="AC103" s="2">
        <f t="shared" si="10"/>
        <v>210</v>
      </c>
      <c r="AD103" s="41">
        <f t="shared" si="11"/>
        <v>0.14285714285714285</v>
      </c>
      <c r="AE103" s="2">
        <f t="shared" si="12"/>
        <v>180</v>
      </c>
      <c r="AF103" s="2">
        <f t="shared" si="13"/>
        <v>3600</v>
      </c>
      <c r="AG103" s="41">
        <v>0.23</v>
      </c>
      <c r="AK103" s="45">
        <f t="shared" si="16"/>
        <v>6.6035659255998231</v>
      </c>
      <c r="AL103" s="87">
        <f t="shared" si="14"/>
        <v>6.6</v>
      </c>
      <c r="AM103" s="87">
        <v>6.6</v>
      </c>
    </row>
    <row r="104" spans="1:39" ht="15.75" x14ac:dyDescent="0.2">
      <c r="A104" s="8" t="s">
        <v>362</v>
      </c>
      <c r="B104" s="6">
        <v>103</v>
      </c>
      <c r="C104" s="6">
        <v>102</v>
      </c>
      <c r="D104" s="3" t="s">
        <v>416</v>
      </c>
      <c r="E104" s="3" t="s">
        <v>121</v>
      </c>
      <c r="F104" s="4" t="s">
        <v>6</v>
      </c>
      <c r="G104" s="10">
        <v>2</v>
      </c>
      <c r="H104" s="12"/>
      <c r="I104" s="33"/>
      <c r="J104" s="12"/>
      <c r="L104"/>
      <c r="N104" s="59">
        <v>295</v>
      </c>
      <c r="O104" s="13">
        <v>460</v>
      </c>
      <c r="P104" s="35"/>
      <c r="AA104" s="39"/>
      <c r="AB104" s="2">
        <f t="shared" si="9"/>
        <v>295</v>
      </c>
      <c r="AC104" s="2">
        <f t="shared" si="10"/>
        <v>460</v>
      </c>
      <c r="AD104" s="41">
        <f t="shared" si="11"/>
        <v>0.64130434782608692</v>
      </c>
      <c r="AE104" s="2">
        <f t="shared" si="12"/>
        <v>165</v>
      </c>
      <c r="AF104" s="2">
        <f t="shared" si="13"/>
        <v>330</v>
      </c>
      <c r="AG104" s="41">
        <v>0.23</v>
      </c>
      <c r="AK104" s="45">
        <f t="shared" si="16"/>
        <v>101.25467752586397</v>
      </c>
      <c r="AL104" s="87">
        <f t="shared" si="14"/>
        <v>101.25</v>
      </c>
      <c r="AM104" s="87">
        <v>101.25</v>
      </c>
    </row>
    <row r="105" spans="1:39" ht="15.75" x14ac:dyDescent="0.2">
      <c r="A105" s="8" t="s">
        <v>362</v>
      </c>
      <c r="B105" s="9">
        <v>104</v>
      </c>
      <c r="C105" s="94">
        <v>103</v>
      </c>
      <c r="D105" s="3" t="s">
        <v>417</v>
      </c>
      <c r="E105" s="3" t="s">
        <v>121</v>
      </c>
      <c r="F105" s="4" t="s">
        <v>6</v>
      </c>
      <c r="G105" s="10">
        <v>1</v>
      </c>
      <c r="H105" s="12"/>
      <c r="I105" s="33"/>
      <c r="J105" s="12"/>
      <c r="L105"/>
      <c r="N105" s="59">
        <v>395</v>
      </c>
      <c r="O105" s="93">
        <v>420</v>
      </c>
      <c r="P105" s="35"/>
      <c r="AA105" s="39"/>
      <c r="AB105" s="2">
        <f t="shared" si="9"/>
        <v>395</v>
      </c>
      <c r="AC105" s="2">
        <f t="shared" si="10"/>
        <v>420</v>
      </c>
      <c r="AD105" s="41">
        <f t="shared" si="11"/>
        <v>0.94047619047619047</v>
      </c>
      <c r="AE105" s="2">
        <f t="shared" si="12"/>
        <v>25</v>
      </c>
      <c r="AF105" s="2">
        <f t="shared" si="13"/>
        <v>25</v>
      </c>
      <c r="AG105" s="41">
        <v>0.23</v>
      </c>
      <c r="AK105" s="45">
        <f t="shared" si="16"/>
        <v>92.449922958397536</v>
      </c>
      <c r="AL105" s="87">
        <f t="shared" si="14"/>
        <v>92.45</v>
      </c>
      <c r="AM105" s="87">
        <v>92.45</v>
      </c>
    </row>
    <row r="106" spans="1:39" ht="15.75" x14ac:dyDescent="0.2">
      <c r="A106" s="8" t="s">
        <v>362</v>
      </c>
      <c r="B106" s="6">
        <v>105</v>
      </c>
      <c r="C106" s="94">
        <v>104</v>
      </c>
      <c r="D106" s="3" t="s">
        <v>418</v>
      </c>
      <c r="E106" s="3" t="s">
        <v>134</v>
      </c>
      <c r="F106" s="4" t="s">
        <v>6</v>
      </c>
      <c r="G106" s="10">
        <v>2</v>
      </c>
      <c r="H106" s="12"/>
      <c r="I106" s="33"/>
      <c r="J106" s="12"/>
      <c r="L106"/>
      <c r="N106" s="59">
        <v>180</v>
      </c>
      <c r="O106" s="93">
        <v>140</v>
      </c>
      <c r="P106" s="35"/>
      <c r="AA106" s="39"/>
      <c r="AB106" s="2">
        <f t="shared" si="9"/>
        <v>140</v>
      </c>
      <c r="AC106" s="2">
        <f t="shared" si="10"/>
        <v>180</v>
      </c>
      <c r="AD106" s="41">
        <f t="shared" si="11"/>
        <v>0.77777777777777779</v>
      </c>
      <c r="AE106" s="2">
        <f t="shared" si="12"/>
        <v>40</v>
      </c>
      <c r="AF106" s="2">
        <f t="shared" si="13"/>
        <v>80</v>
      </c>
      <c r="AG106" s="41">
        <v>0.23</v>
      </c>
      <c r="AK106" s="45">
        <f t="shared" si="16"/>
        <v>30.816640986132509</v>
      </c>
      <c r="AL106" s="87">
        <f t="shared" si="14"/>
        <v>30.82</v>
      </c>
      <c r="AM106" s="87">
        <v>30.82</v>
      </c>
    </row>
    <row r="107" spans="1:39" ht="15.75" x14ac:dyDescent="0.2">
      <c r="A107" s="8" t="s">
        <v>362</v>
      </c>
      <c r="B107" s="9">
        <v>106</v>
      </c>
      <c r="C107" s="94">
        <v>105</v>
      </c>
      <c r="D107" s="3" t="s">
        <v>419</v>
      </c>
      <c r="E107" s="3" t="s">
        <v>134</v>
      </c>
      <c r="F107" s="4" t="s">
        <v>6</v>
      </c>
      <c r="G107" s="10">
        <v>2</v>
      </c>
      <c r="H107" s="12"/>
      <c r="I107" s="33"/>
      <c r="J107" s="12"/>
      <c r="L107"/>
      <c r="N107" s="59">
        <v>180</v>
      </c>
      <c r="O107" s="93">
        <v>140</v>
      </c>
      <c r="P107" s="35"/>
      <c r="AA107" s="39"/>
      <c r="AB107" s="2">
        <f t="shared" si="9"/>
        <v>140</v>
      </c>
      <c r="AC107" s="2">
        <f t="shared" si="10"/>
        <v>180</v>
      </c>
      <c r="AD107" s="41">
        <f t="shared" si="11"/>
        <v>0.77777777777777779</v>
      </c>
      <c r="AE107" s="2">
        <f t="shared" si="12"/>
        <v>40</v>
      </c>
      <c r="AF107" s="2">
        <f t="shared" si="13"/>
        <v>80</v>
      </c>
      <c r="AG107" s="41">
        <v>0.23</v>
      </c>
      <c r="AK107" s="45">
        <f t="shared" si="16"/>
        <v>30.816640986132509</v>
      </c>
      <c r="AL107" s="87">
        <f t="shared" si="14"/>
        <v>30.82</v>
      </c>
      <c r="AM107" s="87">
        <v>30.82</v>
      </c>
    </row>
    <row r="108" spans="1:39" ht="15.75" x14ac:dyDescent="0.2">
      <c r="A108" s="8" t="s">
        <v>362</v>
      </c>
      <c r="B108" s="6">
        <v>107</v>
      </c>
      <c r="C108" s="6">
        <v>106</v>
      </c>
      <c r="D108" s="3" t="s">
        <v>420</v>
      </c>
      <c r="E108" s="3" t="s">
        <v>135</v>
      </c>
      <c r="F108" s="4" t="s">
        <v>6</v>
      </c>
      <c r="G108" s="10">
        <v>35</v>
      </c>
      <c r="H108" s="12"/>
      <c r="I108" s="33"/>
      <c r="J108" s="12"/>
      <c r="L108"/>
      <c r="N108" s="59">
        <v>54</v>
      </c>
      <c r="O108" s="13">
        <v>48</v>
      </c>
      <c r="P108" s="35"/>
      <c r="AA108" s="39"/>
      <c r="AB108" s="2">
        <f t="shared" si="9"/>
        <v>48</v>
      </c>
      <c r="AC108" s="2">
        <f t="shared" si="10"/>
        <v>54</v>
      </c>
      <c r="AD108" s="41">
        <f t="shared" si="11"/>
        <v>0.88888888888888884</v>
      </c>
      <c r="AE108" s="2">
        <f t="shared" si="12"/>
        <v>6</v>
      </c>
      <c r="AF108" s="2">
        <f t="shared" si="13"/>
        <v>210</v>
      </c>
      <c r="AG108" s="41">
        <v>0.3</v>
      </c>
      <c r="AK108" s="45">
        <f t="shared" si="16"/>
        <v>11.622276029055691</v>
      </c>
      <c r="AL108" s="87">
        <f t="shared" si="14"/>
        <v>11.62</v>
      </c>
      <c r="AM108" s="87">
        <v>11.62</v>
      </c>
    </row>
    <row r="109" spans="1:39" ht="14.25" x14ac:dyDescent="0.2">
      <c r="A109" s="8" t="s">
        <v>362</v>
      </c>
      <c r="B109" s="9">
        <v>108</v>
      </c>
      <c r="C109" s="94">
        <v>107</v>
      </c>
      <c r="D109" s="3" t="s">
        <v>136</v>
      </c>
      <c r="E109" s="3" t="s">
        <v>137</v>
      </c>
      <c r="F109" s="4" t="s">
        <v>6</v>
      </c>
      <c r="G109" s="10">
        <v>30</v>
      </c>
      <c r="H109" s="12"/>
      <c r="I109" s="33"/>
      <c r="J109" s="12"/>
      <c r="L109"/>
      <c r="N109" s="59">
        <v>55</v>
      </c>
      <c r="O109" s="93">
        <v>26</v>
      </c>
      <c r="P109" s="35"/>
      <c r="AA109" s="39"/>
      <c r="AB109" s="2">
        <f t="shared" si="9"/>
        <v>26</v>
      </c>
      <c r="AC109" s="2">
        <f t="shared" si="10"/>
        <v>55</v>
      </c>
      <c r="AD109" s="41">
        <f t="shared" si="11"/>
        <v>0.47272727272727272</v>
      </c>
      <c r="AE109" s="2">
        <f t="shared" si="12"/>
        <v>29</v>
      </c>
      <c r="AF109" s="2">
        <f t="shared" si="13"/>
        <v>870</v>
      </c>
      <c r="AG109" s="41">
        <v>0.23</v>
      </c>
      <c r="AK109" s="45">
        <f t="shared" si="16"/>
        <v>5.7230904688531803</v>
      </c>
      <c r="AL109" s="87">
        <f t="shared" si="14"/>
        <v>5.72</v>
      </c>
      <c r="AM109" s="87">
        <v>5.72</v>
      </c>
    </row>
    <row r="110" spans="1:39" ht="14.25" x14ac:dyDescent="0.2">
      <c r="A110" s="8" t="s">
        <v>362</v>
      </c>
      <c r="B110" s="6">
        <v>109</v>
      </c>
      <c r="C110" s="6">
        <v>108</v>
      </c>
      <c r="D110" s="3" t="s">
        <v>138</v>
      </c>
      <c r="E110" s="3" t="s">
        <v>121</v>
      </c>
      <c r="F110" s="4" t="s">
        <v>6</v>
      </c>
      <c r="G110" s="10">
        <v>3</v>
      </c>
      <c r="H110" s="12"/>
      <c r="I110" s="33"/>
      <c r="J110" s="12"/>
      <c r="L110"/>
      <c r="N110" s="59">
        <v>460</v>
      </c>
      <c r="O110" s="13">
        <v>480</v>
      </c>
      <c r="P110" s="35"/>
      <c r="AA110" s="39"/>
      <c r="AB110" s="2">
        <f t="shared" si="9"/>
        <v>460</v>
      </c>
      <c r="AC110" s="2">
        <f t="shared" si="10"/>
        <v>480</v>
      </c>
      <c r="AD110" s="41">
        <f t="shared" si="11"/>
        <v>0.95833333333333337</v>
      </c>
      <c r="AE110" s="2">
        <f t="shared" si="12"/>
        <v>20</v>
      </c>
      <c r="AF110" s="2">
        <f t="shared" si="13"/>
        <v>60</v>
      </c>
      <c r="AG110" s="41">
        <v>0.3</v>
      </c>
      <c r="AK110" s="45">
        <f t="shared" si="16"/>
        <v>116.22276029055691</v>
      </c>
      <c r="AL110" s="87">
        <f t="shared" si="14"/>
        <v>116.22</v>
      </c>
      <c r="AM110" s="87">
        <v>116.22</v>
      </c>
    </row>
    <row r="111" spans="1:39" ht="14.25" x14ac:dyDescent="0.2">
      <c r="A111" s="8" t="s">
        <v>362</v>
      </c>
      <c r="B111" s="9">
        <v>110</v>
      </c>
      <c r="C111" s="6">
        <v>109</v>
      </c>
      <c r="D111" s="3" t="s">
        <v>139</v>
      </c>
      <c r="E111" s="3" t="s">
        <v>121</v>
      </c>
      <c r="F111" s="4" t="s">
        <v>6</v>
      </c>
      <c r="G111" s="10">
        <v>2</v>
      </c>
      <c r="H111" s="12"/>
      <c r="I111" s="33"/>
      <c r="J111" s="12"/>
      <c r="L111"/>
      <c r="N111" s="59">
        <v>1200</v>
      </c>
      <c r="O111" s="13">
        <v>620</v>
      </c>
      <c r="P111" s="35"/>
      <c r="AA111" s="39"/>
      <c r="AB111" s="2">
        <f t="shared" si="9"/>
        <v>620</v>
      </c>
      <c r="AC111" s="2">
        <f t="shared" si="10"/>
        <v>1200</v>
      </c>
      <c r="AD111" s="41">
        <f t="shared" si="11"/>
        <v>0.51666666666666672</v>
      </c>
      <c r="AE111" s="2">
        <f t="shared" si="12"/>
        <v>580</v>
      </c>
      <c r="AF111" s="2">
        <f t="shared" si="13"/>
        <v>1160</v>
      </c>
      <c r="AG111" s="41">
        <v>0.23</v>
      </c>
      <c r="AK111" s="45">
        <f t="shared" si="16"/>
        <v>136.4736957957297</v>
      </c>
      <c r="AL111" s="87">
        <f t="shared" si="14"/>
        <v>136.47</v>
      </c>
      <c r="AM111" s="87">
        <v>136.47</v>
      </c>
    </row>
    <row r="112" spans="1:39" ht="14.25" x14ac:dyDescent="0.2">
      <c r="A112" s="8" t="s">
        <v>362</v>
      </c>
      <c r="B112" s="6">
        <v>111</v>
      </c>
      <c r="C112" s="6">
        <v>110</v>
      </c>
      <c r="D112" s="3" t="s">
        <v>140</v>
      </c>
      <c r="E112" s="3" t="s">
        <v>121</v>
      </c>
      <c r="F112" s="4" t="s">
        <v>6</v>
      </c>
      <c r="G112" s="10">
        <v>2</v>
      </c>
      <c r="H112" s="12"/>
      <c r="I112" s="33"/>
      <c r="J112" s="12"/>
      <c r="L112"/>
      <c r="N112" s="59">
        <v>1200</v>
      </c>
      <c r="O112" s="13">
        <v>680</v>
      </c>
      <c r="P112" s="35"/>
      <c r="AA112" s="39"/>
      <c r="AB112" s="2">
        <f t="shared" si="9"/>
        <v>680</v>
      </c>
      <c r="AC112" s="2">
        <f t="shared" si="10"/>
        <v>1200</v>
      </c>
      <c r="AD112" s="41">
        <f t="shared" si="11"/>
        <v>0.56666666666666665</v>
      </c>
      <c r="AE112" s="2">
        <f t="shared" si="12"/>
        <v>520</v>
      </c>
      <c r="AF112" s="2">
        <f t="shared" si="13"/>
        <v>1040</v>
      </c>
      <c r="AG112" s="41">
        <v>0.23</v>
      </c>
      <c r="AK112" s="45">
        <f t="shared" si="16"/>
        <v>149.68082764692932</v>
      </c>
      <c r="AL112" s="87">
        <f t="shared" si="14"/>
        <v>149.68</v>
      </c>
      <c r="AM112" s="87">
        <v>149.68</v>
      </c>
    </row>
    <row r="113" spans="1:41" ht="15.75" x14ac:dyDescent="0.2">
      <c r="A113" s="8" t="s">
        <v>362</v>
      </c>
      <c r="B113" s="9">
        <v>112</v>
      </c>
      <c r="C113" s="6">
        <v>111</v>
      </c>
      <c r="D113" s="3" t="s">
        <v>421</v>
      </c>
      <c r="E113" s="3" t="s">
        <v>141</v>
      </c>
      <c r="F113" s="4" t="s">
        <v>6</v>
      </c>
      <c r="G113" s="10">
        <v>5</v>
      </c>
      <c r="H113" s="12"/>
      <c r="I113" s="33"/>
      <c r="J113" s="12"/>
      <c r="L113"/>
      <c r="N113" s="59">
        <v>23</v>
      </c>
      <c r="O113" s="13">
        <v>26</v>
      </c>
      <c r="P113" s="35"/>
      <c r="AA113" s="39"/>
      <c r="AB113" s="2">
        <f t="shared" si="9"/>
        <v>23</v>
      </c>
      <c r="AC113" s="2">
        <f t="shared" si="10"/>
        <v>26</v>
      </c>
      <c r="AD113" s="41">
        <f t="shared" si="11"/>
        <v>0.88461538461538458</v>
      </c>
      <c r="AE113" s="2">
        <f t="shared" si="12"/>
        <v>3</v>
      </c>
      <c r="AF113" s="2">
        <f t="shared" si="13"/>
        <v>15</v>
      </c>
      <c r="AG113" s="41">
        <v>0.3</v>
      </c>
      <c r="AK113" s="45">
        <f t="shared" si="16"/>
        <v>6.2953995157384988</v>
      </c>
      <c r="AL113" s="87">
        <f t="shared" si="14"/>
        <v>6.3</v>
      </c>
      <c r="AM113" s="87">
        <v>6.3</v>
      </c>
    </row>
    <row r="114" spans="1:41" ht="14.25" x14ac:dyDescent="0.2">
      <c r="A114" s="8" t="s">
        <v>362</v>
      </c>
      <c r="B114" s="6">
        <v>113</v>
      </c>
      <c r="C114" s="94">
        <v>112</v>
      </c>
      <c r="D114" s="3" t="s">
        <v>142</v>
      </c>
      <c r="E114" s="3" t="s">
        <v>143</v>
      </c>
      <c r="F114" s="4" t="s">
        <v>6</v>
      </c>
      <c r="G114" s="10">
        <v>5</v>
      </c>
      <c r="H114" s="12"/>
      <c r="I114" s="33"/>
      <c r="J114" s="12"/>
      <c r="L114"/>
      <c r="N114" s="59">
        <v>75</v>
      </c>
      <c r="O114" s="93">
        <v>36</v>
      </c>
      <c r="P114" s="35"/>
      <c r="AA114" s="39"/>
      <c r="AB114" s="2">
        <f t="shared" si="9"/>
        <v>36</v>
      </c>
      <c r="AC114" s="2">
        <f t="shared" si="10"/>
        <v>75</v>
      </c>
      <c r="AD114" s="41">
        <f t="shared" si="11"/>
        <v>0.48</v>
      </c>
      <c r="AE114" s="2">
        <f t="shared" si="12"/>
        <v>39</v>
      </c>
      <c r="AF114" s="2">
        <f t="shared" si="13"/>
        <v>195</v>
      </c>
      <c r="AG114" s="41">
        <v>0.23</v>
      </c>
      <c r="AK114" s="45">
        <f t="shared" si="16"/>
        <v>7.9242791107197883</v>
      </c>
      <c r="AL114" s="87">
        <f t="shared" si="14"/>
        <v>7.92</v>
      </c>
      <c r="AM114" s="87">
        <v>7.92</v>
      </c>
    </row>
    <row r="115" spans="1:41" ht="14.25" x14ac:dyDescent="0.2">
      <c r="A115" s="8" t="s">
        <v>362</v>
      </c>
      <c r="B115" s="9">
        <v>114</v>
      </c>
      <c r="C115" s="94">
        <v>113</v>
      </c>
      <c r="D115" s="3" t="s">
        <v>144</v>
      </c>
      <c r="E115" s="3" t="s">
        <v>145</v>
      </c>
      <c r="F115" s="4" t="s">
        <v>6</v>
      </c>
      <c r="G115" s="10">
        <v>5</v>
      </c>
      <c r="H115" s="12"/>
      <c r="I115" s="33"/>
      <c r="J115" s="12"/>
      <c r="L115"/>
      <c r="N115" s="59">
        <v>130</v>
      </c>
      <c r="O115" s="93">
        <v>26</v>
      </c>
      <c r="P115" s="35"/>
      <c r="AA115" s="39"/>
      <c r="AB115" s="2">
        <f t="shared" si="9"/>
        <v>26</v>
      </c>
      <c r="AC115" s="2">
        <f t="shared" si="10"/>
        <v>130</v>
      </c>
      <c r="AD115" s="41">
        <f t="shared" si="11"/>
        <v>0.2</v>
      </c>
      <c r="AE115" s="2">
        <f t="shared" si="12"/>
        <v>104</v>
      </c>
      <c r="AF115" s="2">
        <f t="shared" si="13"/>
        <v>520</v>
      </c>
      <c r="AG115" s="41">
        <v>0.23</v>
      </c>
      <c r="AK115" s="45">
        <f t="shared" si="16"/>
        <v>5.7230904688531803</v>
      </c>
      <c r="AL115" s="87">
        <f t="shared" si="14"/>
        <v>5.72</v>
      </c>
      <c r="AM115" s="87">
        <v>5.72</v>
      </c>
    </row>
    <row r="116" spans="1:41" ht="14.25" x14ac:dyDescent="0.2">
      <c r="A116" s="8" t="s">
        <v>362</v>
      </c>
      <c r="B116" s="6">
        <v>115</v>
      </c>
      <c r="C116" s="94">
        <v>114</v>
      </c>
      <c r="D116" s="3" t="s">
        <v>146</v>
      </c>
      <c r="E116" s="3" t="s">
        <v>147</v>
      </c>
      <c r="F116" s="4" t="s">
        <v>6</v>
      </c>
      <c r="G116" s="10">
        <v>5</v>
      </c>
      <c r="H116" s="12"/>
      <c r="I116" s="33"/>
      <c r="J116" s="12"/>
      <c r="L116"/>
      <c r="N116" s="59">
        <v>130</v>
      </c>
      <c r="O116" s="93">
        <v>26</v>
      </c>
      <c r="P116" s="35"/>
      <c r="AA116" s="39"/>
      <c r="AB116" s="2">
        <f t="shared" si="9"/>
        <v>26</v>
      </c>
      <c r="AC116" s="2">
        <f t="shared" si="10"/>
        <v>130</v>
      </c>
      <c r="AD116" s="41">
        <f t="shared" si="11"/>
        <v>0.2</v>
      </c>
      <c r="AE116" s="2">
        <f t="shared" si="12"/>
        <v>104</v>
      </c>
      <c r="AF116" s="2">
        <f t="shared" si="13"/>
        <v>520</v>
      </c>
      <c r="AG116" s="41">
        <v>0.23</v>
      </c>
      <c r="AK116" s="45">
        <f t="shared" si="16"/>
        <v>5.7230904688531803</v>
      </c>
      <c r="AL116" s="87">
        <f t="shared" si="14"/>
        <v>5.72</v>
      </c>
      <c r="AM116" s="87">
        <v>5.72</v>
      </c>
    </row>
    <row r="117" spans="1:41" ht="14.25" x14ac:dyDescent="0.2">
      <c r="A117" s="8" t="s">
        <v>362</v>
      </c>
      <c r="B117" s="9">
        <v>116</v>
      </c>
      <c r="C117" s="94">
        <v>115</v>
      </c>
      <c r="D117" s="3" t="s">
        <v>148</v>
      </c>
      <c r="E117" s="3" t="s">
        <v>149</v>
      </c>
      <c r="F117" s="4" t="s">
        <v>6</v>
      </c>
      <c r="G117" s="10">
        <v>10</v>
      </c>
      <c r="H117" s="12"/>
      <c r="I117" s="33"/>
      <c r="J117" s="12"/>
      <c r="L117"/>
      <c r="N117" s="59">
        <v>90</v>
      </c>
      <c r="O117" s="93">
        <v>36</v>
      </c>
      <c r="P117" s="35"/>
      <c r="AA117" s="39"/>
      <c r="AB117" s="2">
        <f t="shared" si="9"/>
        <v>36</v>
      </c>
      <c r="AC117" s="2">
        <f t="shared" si="10"/>
        <v>90</v>
      </c>
      <c r="AD117" s="41">
        <f t="shared" si="11"/>
        <v>0.4</v>
      </c>
      <c r="AE117" s="2">
        <f t="shared" si="12"/>
        <v>54</v>
      </c>
      <c r="AF117" s="2">
        <f t="shared" si="13"/>
        <v>540</v>
      </c>
      <c r="AG117" s="41">
        <v>0.23</v>
      </c>
      <c r="AK117" s="45">
        <f t="shared" si="16"/>
        <v>7.9242791107197883</v>
      </c>
      <c r="AL117" s="87">
        <f t="shared" si="14"/>
        <v>7.92</v>
      </c>
      <c r="AM117" s="87">
        <v>7.92</v>
      </c>
    </row>
    <row r="118" spans="1:41" ht="14.25" x14ac:dyDescent="0.2">
      <c r="A118" s="8" t="s">
        <v>362</v>
      </c>
      <c r="B118" s="6">
        <v>117</v>
      </c>
      <c r="C118" s="94">
        <v>116</v>
      </c>
      <c r="D118" s="3" t="s">
        <v>150</v>
      </c>
      <c r="E118" s="3" t="s">
        <v>151</v>
      </c>
      <c r="F118" s="4" t="s">
        <v>6</v>
      </c>
      <c r="G118" s="10">
        <v>10</v>
      </c>
      <c r="H118" s="12"/>
      <c r="I118" s="33"/>
      <c r="J118" s="12"/>
      <c r="L118"/>
      <c r="N118" s="59">
        <v>77</v>
      </c>
      <c r="O118" s="93">
        <v>26</v>
      </c>
      <c r="P118" s="35"/>
      <c r="AA118" s="39"/>
      <c r="AB118" s="2">
        <f t="shared" si="9"/>
        <v>26</v>
      </c>
      <c r="AC118" s="2">
        <f t="shared" si="10"/>
        <v>77</v>
      </c>
      <c r="AD118" s="41">
        <f t="shared" si="11"/>
        <v>0.33766233766233766</v>
      </c>
      <c r="AE118" s="2">
        <f t="shared" si="12"/>
        <v>51</v>
      </c>
      <c r="AF118" s="2">
        <f t="shared" si="13"/>
        <v>510</v>
      </c>
      <c r="AG118" s="41">
        <v>0.23</v>
      </c>
      <c r="AK118" s="45">
        <f t="shared" si="16"/>
        <v>5.7230904688531803</v>
      </c>
      <c r="AL118" s="87">
        <f t="shared" si="14"/>
        <v>5.72</v>
      </c>
      <c r="AM118" s="87">
        <v>5.72</v>
      </c>
    </row>
    <row r="119" spans="1:41" ht="14.25" x14ac:dyDescent="0.2">
      <c r="A119" s="8" t="s">
        <v>362</v>
      </c>
      <c r="B119" s="9">
        <v>118</v>
      </c>
      <c r="C119" s="94">
        <v>117</v>
      </c>
      <c r="D119" s="3" t="s">
        <v>152</v>
      </c>
      <c r="E119" s="3" t="s">
        <v>153</v>
      </c>
      <c r="F119" s="4" t="s">
        <v>6</v>
      </c>
      <c r="G119" s="10">
        <v>10</v>
      </c>
      <c r="H119" s="12"/>
      <c r="I119" s="33"/>
      <c r="J119" s="12"/>
      <c r="L119"/>
      <c r="N119" s="59">
        <v>69</v>
      </c>
      <c r="O119" s="93">
        <v>26</v>
      </c>
      <c r="P119" s="35"/>
      <c r="AA119" s="39"/>
      <c r="AB119" s="2">
        <f t="shared" si="9"/>
        <v>26</v>
      </c>
      <c r="AC119" s="2">
        <f t="shared" si="10"/>
        <v>69</v>
      </c>
      <c r="AD119" s="41">
        <f t="shared" si="11"/>
        <v>0.37681159420289856</v>
      </c>
      <c r="AE119" s="2">
        <f t="shared" si="12"/>
        <v>43</v>
      </c>
      <c r="AF119" s="2">
        <f t="shared" si="13"/>
        <v>430</v>
      </c>
      <c r="AG119" s="41">
        <v>0.23</v>
      </c>
      <c r="AK119" s="45">
        <f t="shared" si="16"/>
        <v>5.7230904688531803</v>
      </c>
      <c r="AL119" s="87">
        <f t="shared" si="14"/>
        <v>5.72</v>
      </c>
      <c r="AM119" s="87">
        <v>5.72</v>
      </c>
    </row>
    <row r="120" spans="1:41" ht="14.25" x14ac:dyDescent="0.2">
      <c r="A120" s="8" t="s">
        <v>362</v>
      </c>
      <c r="B120" s="6">
        <v>119</v>
      </c>
      <c r="C120" s="6">
        <v>118</v>
      </c>
      <c r="D120" s="3" t="s">
        <v>154</v>
      </c>
      <c r="E120" s="3" t="s">
        <v>10</v>
      </c>
      <c r="F120" s="4" t="s">
        <v>6</v>
      </c>
      <c r="G120" s="10">
        <v>10</v>
      </c>
      <c r="H120" s="12"/>
      <c r="I120" s="33"/>
      <c r="J120" s="12"/>
      <c r="L120"/>
      <c r="N120" s="59">
        <v>210</v>
      </c>
      <c r="O120" s="13">
        <v>38</v>
      </c>
      <c r="P120" s="35"/>
      <c r="AA120" s="39"/>
      <c r="AB120" s="2">
        <f t="shared" si="9"/>
        <v>38</v>
      </c>
      <c r="AC120" s="2">
        <f t="shared" si="10"/>
        <v>210</v>
      </c>
      <c r="AD120" s="41">
        <f t="shared" si="11"/>
        <v>0.18095238095238095</v>
      </c>
      <c r="AE120" s="2">
        <f t="shared" si="12"/>
        <v>172</v>
      </c>
      <c r="AF120" s="2">
        <f t="shared" si="13"/>
        <v>1720</v>
      </c>
      <c r="AG120" s="41">
        <v>0.23</v>
      </c>
      <c r="AK120" s="45">
        <f t="shared" si="16"/>
        <v>8.3645168390931097</v>
      </c>
      <c r="AL120" s="87">
        <f t="shared" si="14"/>
        <v>8.36</v>
      </c>
      <c r="AM120" s="87">
        <v>8.36</v>
      </c>
    </row>
    <row r="121" spans="1:41" ht="14.25" x14ac:dyDescent="0.2">
      <c r="A121" s="8" t="s">
        <v>362</v>
      </c>
      <c r="B121" s="9">
        <v>120</v>
      </c>
      <c r="C121" s="6">
        <v>119</v>
      </c>
      <c r="D121" s="3" t="s">
        <v>155</v>
      </c>
      <c r="E121" s="3" t="s">
        <v>156</v>
      </c>
      <c r="F121" s="4" t="s">
        <v>6</v>
      </c>
      <c r="G121" s="10">
        <v>5</v>
      </c>
      <c r="H121" s="12"/>
      <c r="I121" s="33"/>
      <c r="J121" s="12"/>
      <c r="L121"/>
      <c r="N121" s="84">
        <v>1300</v>
      </c>
      <c r="O121" s="81">
        <v>160</v>
      </c>
      <c r="P121" s="35"/>
      <c r="AA121" s="39"/>
      <c r="AB121" s="2">
        <f t="shared" si="9"/>
        <v>160</v>
      </c>
      <c r="AC121" s="2">
        <f t="shared" si="10"/>
        <v>1300</v>
      </c>
      <c r="AD121" s="41">
        <f t="shared" si="11"/>
        <v>0.12307692307692308</v>
      </c>
      <c r="AE121" s="2">
        <f t="shared" si="12"/>
        <v>1140</v>
      </c>
      <c r="AF121" s="2">
        <f t="shared" si="13"/>
        <v>5700</v>
      </c>
      <c r="AG121" s="41">
        <v>0</v>
      </c>
      <c r="AK121" s="45">
        <f>N121/5.9/(1-AG121)</f>
        <v>220.33898305084745</v>
      </c>
      <c r="AL121" s="87">
        <f t="shared" si="14"/>
        <v>220.34</v>
      </c>
      <c r="AM121" s="87">
        <v>220.34</v>
      </c>
      <c r="AO121" s="2" t="s">
        <v>486</v>
      </c>
    </row>
    <row r="122" spans="1:41" ht="14.25" x14ac:dyDescent="0.2">
      <c r="A122" s="8" t="s">
        <v>362</v>
      </c>
      <c r="B122" s="6">
        <v>121</v>
      </c>
      <c r="C122" s="6">
        <v>120</v>
      </c>
      <c r="D122" s="3" t="s">
        <v>157</v>
      </c>
      <c r="E122" s="3" t="s">
        <v>158</v>
      </c>
      <c r="F122" s="4" t="s">
        <v>6</v>
      </c>
      <c r="G122" s="10">
        <v>5</v>
      </c>
      <c r="H122" s="12"/>
      <c r="I122" s="33"/>
      <c r="J122" s="12"/>
      <c r="L122"/>
      <c r="N122" s="59">
        <v>100</v>
      </c>
      <c r="O122" s="13">
        <v>38</v>
      </c>
      <c r="P122" s="35"/>
      <c r="AA122" s="39"/>
      <c r="AB122" s="2">
        <f t="shared" si="9"/>
        <v>38</v>
      </c>
      <c r="AC122" s="2">
        <f t="shared" si="10"/>
        <v>100</v>
      </c>
      <c r="AD122" s="41">
        <f t="shared" si="11"/>
        <v>0.38</v>
      </c>
      <c r="AE122" s="2">
        <f t="shared" si="12"/>
        <v>62</v>
      </c>
      <c r="AF122" s="2">
        <f t="shared" si="13"/>
        <v>310</v>
      </c>
      <c r="AG122" s="41">
        <v>0.23</v>
      </c>
      <c r="AK122" s="45">
        <f t="shared" ref="AK122:AK148" si="17">O122/5.9/(1-AG122)</f>
        <v>8.3645168390931097</v>
      </c>
      <c r="AL122" s="87">
        <f t="shared" si="14"/>
        <v>8.36</v>
      </c>
      <c r="AM122" s="87">
        <v>8.36</v>
      </c>
    </row>
    <row r="123" spans="1:41" ht="14.25" x14ac:dyDescent="0.2">
      <c r="A123" s="8" t="s">
        <v>362</v>
      </c>
      <c r="B123" s="9">
        <v>122</v>
      </c>
      <c r="C123" s="94">
        <v>121</v>
      </c>
      <c r="D123" s="3" t="s">
        <v>159</v>
      </c>
      <c r="E123" s="3" t="s">
        <v>160</v>
      </c>
      <c r="F123" s="4" t="s">
        <v>6</v>
      </c>
      <c r="G123" s="10">
        <v>5</v>
      </c>
      <c r="H123" s="12"/>
      <c r="I123" s="33"/>
      <c r="J123" s="12"/>
      <c r="L123"/>
      <c r="N123" s="59">
        <v>75</v>
      </c>
      <c r="O123" s="93">
        <v>12</v>
      </c>
      <c r="P123" s="35"/>
      <c r="AA123" s="39"/>
      <c r="AB123" s="2">
        <f t="shared" si="9"/>
        <v>12</v>
      </c>
      <c r="AC123" s="2">
        <f t="shared" si="10"/>
        <v>75</v>
      </c>
      <c r="AD123" s="41">
        <f t="shared" si="11"/>
        <v>0.16</v>
      </c>
      <c r="AE123" s="2">
        <f t="shared" si="12"/>
        <v>63</v>
      </c>
      <c r="AF123" s="2">
        <f t="shared" si="13"/>
        <v>315</v>
      </c>
      <c r="AG123" s="41">
        <v>0.23</v>
      </c>
      <c r="AK123" s="45">
        <f t="shared" si="17"/>
        <v>2.6414263702399294</v>
      </c>
      <c r="AL123" s="87">
        <f t="shared" si="14"/>
        <v>2.64</v>
      </c>
      <c r="AM123" s="87">
        <v>2.64</v>
      </c>
    </row>
    <row r="124" spans="1:41" ht="14.25" x14ac:dyDescent="0.2">
      <c r="A124" s="8" t="s">
        <v>362</v>
      </c>
      <c r="B124" s="6">
        <v>123</v>
      </c>
      <c r="C124" s="6">
        <v>122</v>
      </c>
      <c r="D124" s="3" t="s">
        <v>161</v>
      </c>
      <c r="E124" s="3" t="s">
        <v>162</v>
      </c>
      <c r="F124" s="4" t="s">
        <v>6</v>
      </c>
      <c r="G124" s="10">
        <v>5</v>
      </c>
      <c r="H124" s="12"/>
      <c r="I124" s="33"/>
      <c r="J124" s="12"/>
      <c r="L124"/>
      <c r="N124" s="59">
        <v>130</v>
      </c>
      <c r="O124" s="13">
        <v>38</v>
      </c>
      <c r="P124" s="35"/>
      <c r="AA124" s="39"/>
      <c r="AB124" s="2">
        <f t="shared" si="9"/>
        <v>38</v>
      </c>
      <c r="AC124" s="2">
        <f t="shared" si="10"/>
        <v>130</v>
      </c>
      <c r="AD124" s="41">
        <f t="shared" si="11"/>
        <v>0.29230769230769232</v>
      </c>
      <c r="AE124" s="2">
        <f t="shared" si="12"/>
        <v>92</v>
      </c>
      <c r="AF124" s="2">
        <f t="shared" si="13"/>
        <v>460</v>
      </c>
      <c r="AG124" s="41">
        <v>0.23</v>
      </c>
      <c r="AK124" s="45">
        <f t="shared" si="17"/>
        <v>8.3645168390931097</v>
      </c>
      <c r="AL124" s="87">
        <f t="shared" si="14"/>
        <v>8.36</v>
      </c>
      <c r="AM124" s="87">
        <v>8.36</v>
      </c>
    </row>
    <row r="125" spans="1:41" ht="25.5" x14ac:dyDescent="0.2">
      <c r="A125" s="8" t="s">
        <v>362</v>
      </c>
      <c r="B125" s="9">
        <v>124</v>
      </c>
      <c r="C125" s="6">
        <v>123</v>
      </c>
      <c r="D125" s="3" t="s">
        <v>163</v>
      </c>
      <c r="E125" s="3" t="s">
        <v>164</v>
      </c>
      <c r="F125" s="4" t="s">
        <v>6</v>
      </c>
      <c r="G125" s="10">
        <v>5</v>
      </c>
      <c r="H125" s="12"/>
      <c r="I125" s="33"/>
      <c r="J125" s="12"/>
      <c r="L125"/>
      <c r="N125" s="59">
        <v>130</v>
      </c>
      <c r="O125" s="13">
        <v>120</v>
      </c>
      <c r="P125" s="35"/>
      <c r="AA125" s="39"/>
      <c r="AB125" s="2">
        <f t="shared" si="9"/>
        <v>120</v>
      </c>
      <c r="AC125" s="2">
        <f t="shared" si="10"/>
        <v>130</v>
      </c>
      <c r="AD125" s="41">
        <f t="shared" si="11"/>
        <v>0.92307692307692313</v>
      </c>
      <c r="AE125" s="2">
        <f t="shared" si="12"/>
        <v>10</v>
      </c>
      <c r="AF125" s="2">
        <f t="shared" si="13"/>
        <v>50</v>
      </c>
      <c r="AG125" s="41">
        <v>0.3</v>
      </c>
      <c r="AK125" s="45">
        <f t="shared" si="17"/>
        <v>29.055690072639226</v>
      </c>
      <c r="AL125" s="87">
        <f t="shared" si="14"/>
        <v>29.06</v>
      </c>
      <c r="AM125" s="87">
        <v>29.06</v>
      </c>
    </row>
    <row r="126" spans="1:41" ht="14.25" x14ac:dyDescent="0.2">
      <c r="A126" s="8" t="s">
        <v>362</v>
      </c>
      <c r="B126" s="6">
        <v>125</v>
      </c>
      <c r="C126" s="94">
        <v>124</v>
      </c>
      <c r="D126" s="3" t="s">
        <v>165</v>
      </c>
      <c r="E126" s="3" t="s">
        <v>166</v>
      </c>
      <c r="F126" s="4" t="s">
        <v>6</v>
      </c>
      <c r="G126" s="10">
        <v>20</v>
      </c>
      <c r="H126" s="12"/>
      <c r="I126" s="33"/>
      <c r="J126" s="12"/>
      <c r="L126"/>
      <c r="N126" s="59">
        <v>460</v>
      </c>
      <c r="O126" s="93">
        <v>110</v>
      </c>
      <c r="P126" s="35"/>
      <c r="AA126" s="39"/>
      <c r="AB126" s="2">
        <f t="shared" si="9"/>
        <v>110</v>
      </c>
      <c r="AC126" s="2">
        <f t="shared" si="10"/>
        <v>460</v>
      </c>
      <c r="AD126" s="41">
        <f t="shared" si="11"/>
        <v>0.2391304347826087</v>
      </c>
      <c r="AE126" s="2">
        <f t="shared" si="12"/>
        <v>350</v>
      </c>
      <c r="AF126" s="2">
        <f t="shared" si="13"/>
        <v>7000</v>
      </c>
      <c r="AG126" s="41">
        <v>0.23</v>
      </c>
      <c r="AK126" s="45">
        <f t="shared" si="17"/>
        <v>24.213075060532688</v>
      </c>
      <c r="AL126" s="87">
        <f t="shared" si="14"/>
        <v>24.21</v>
      </c>
      <c r="AM126" s="87">
        <v>24.21</v>
      </c>
    </row>
    <row r="127" spans="1:41" ht="14.25" x14ac:dyDescent="0.2">
      <c r="A127" s="8" t="s">
        <v>362</v>
      </c>
      <c r="B127" s="9">
        <v>126</v>
      </c>
      <c r="C127" s="94">
        <v>125</v>
      </c>
      <c r="D127" s="3" t="s">
        <v>167</v>
      </c>
      <c r="E127" s="3" t="s">
        <v>10</v>
      </c>
      <c r="F127" s="4" t="s">
        <v>6</v>
      </c>
      <c r="G127" s="10">
        <v>5</v>
      </c>
      <c r="H127" s="12"/>
      <c r="I127" s="33"/>
      <c r="J127" s="12"/>
      <c r="L127"/>
      <c r="N127" s="59">
        <v>73</v>
      </c>
      <c r="O127" s="93">
        <v>12</v>
      </c>
      <c r="P127" s="35"/>
      <c r="AA127" s="39"/>
      <c r="AB127" s="2">
        <f t="shared" si="9"/>
        <v>12</v>
      </c>
      <c r="AC127" s="2">
        <f t="shared" si="10"/>
        <v>73</v>
      </c>
      <c r="AD127" s="41">
        <f t="shared" si="11"/>
        <v>0.16438356164383561</v>
      </c>
      <c r="AE127" s="2">
        <f t="shared" si="12"/>
        <v>61</v>
      </c>
      <c r="AF127" s="2">
        <f t="shared" si="13"/>
        <v>305</v>
      </c>
      <c r="AG127" s="41">
        <v>0.23</v>
      </c>
      <c r="AK127" s="45">
        <f t="shared" si="17"/>
        <v>2.6414263702399294</v>
      </c>
      <c r="AL127" s="87">
        <f t="shared" si="14"/>
        <v>2.64</v>
      </c>
      <c r="AM127" s="87">
        <v>2.64</v>
      </c>
    </row>
    <row r="128" spans="1:41" ht="14.25" x14ac:dyDescent="0.2">
      <c r="A128" s="8" t="s">
        <v>362</v>
      </c>
      <c r="B128" s="6">
        <v>127</v>
      </c>
      <c r="C128" s="94">
        <v>126</v>
      </c>
      <c r="D128" s="3" t="s">
        <v>168</v>
      </c>
      <c r="E128" s="3" t="s">
        <v>10</v>
      </c>
      <c r="F128" s="4" t="s">
        <v>6</v>
      </c>
      <c r="G128" s="10">
        <v>5</v>
      </c>
      <c r="H128" s="12"/>
      <c r="I128" s="33"/>
      <c r="J128" s="12"/>
      <c r="L128"/>
      <c r="N128" s="59">
        <v>63</v>
      </c>
      <c r="O128" s="93">
        <v>16</v>
      </c>
      <c r="P128" s="35"/>
      <c r="AA128" s="39"/>
      <c r="AB128" s="2">
        <f t="shared" si="9"/>
        <v>16</v>
      </c>
      <c r="AC128" s="2">
        <f t="shared" si="10"/>
        <v>63</v>
      </c>
      <c r="AD128" s="41">
        <f t="shared" si="11"/>
        <v>0.25396825396825395</v>
      </c>
      <c r="AE128" s="2">
        <f t="shared" si="12"/>
        <v>47</v>
      </c>
      <c r="AF128" s="2">
        <f t="shared" si="13"/>
        <v>235</v>
      </c>
      <c r="AG128" s="41">
        <v>0.23</v>
      </c>
      <c r="AK128" s="45">
        <f t="shared" si="17"/>
        <v>3.5219018269865727</v>
      </c>
      <c r="AL128" s="87">
        <f t="shared" si="14"/>
        <v>3.52</v>
      </c>
      <c r="AM128" s="87">
        <v>3.52</v>
      </c>
    </row>
    <row r="129" spans="1:41" ht="14.25" x14ac:dyDescent="0.2">
      <c r="A129" s="8" t="s">
        <v>362</v>
      </c>
      <c r="B129" s="9">
        <v>128</v>
      </c>
      <c r="C129" s="94">
        <v>127</v>
      </c>
      <c r="D129" s="3" t="s">
        <v>169</v>
      </c>
      <c r="E129" s="3" t="s">
        <v>170</v>
      </c>
      <c r="F129" s="4" t="s">
        <v>6</v>
      </c>
      <c r="G129" s="10">
        <v>5</v>
      </c>
      <c r="H129" s="12"/>
      <c r="I129" s="33"/>
      <c r="J129" s="12"/>
      <c r="L129"/>
      <c r="N129" s="59">
        <v>175</v>
      </c>
      <c r="O129" s="93">
        <v>28</v>
      </c>
      <c r="P129" s="35"/>
      <c r="AA129" s="39"/>
      <c r="AB129" s="2">
        <f t="shared" si="9"/>
        <v>28</v>
      </c>
      <c r="AC129" s="2">
        <f t="shared" si="10"/>
        <v>175</v>
      </c>
      <c r="AD129" s="41">
        <f t="shared" si="11"/>
        <v>0.16</v>
      </c>
      <c r="AE129" s="2">
        <f t="shared" si="12"/>
        <v>147</v>
      </c>
      <c r="AF129" s="2">
        <f t="shared" si="13"/>
        <v>735</v>
      </c>
      <c r="AG129" s="41">
        <v>0.23</v>
      </c>
      <c r="AK129" s="45">
        <f t="shared" si="17"/>
        <v>6.1633281972265017</v>
      </c>
      <c r="AL129" s="87">
        <f t="shared" si="14"/>
        <v>6.16</v>
      </c>
      <c r="AM129" s="87">
        <v>6.16</v>
      </c>
    </row>
    <row r="130" spans="1:41" ht="14.25" x14ac:dyDescent="0.2">
      <c r="A130" s="8" t="s">
        <v>362</v>
      </c>
      <c r="B130" s="6">
        <v>129</v>
      </c>
      <c r="C130" s="94">
        <v>128</v>
      </c>
      <c r="D130" s="3" t="s">
        <v>171</v>
      </c>
      <c r="E130" s="3" t="s">
        <v>172</v>
      </c>
      <c r="F130" s="4" t="s">
        <v>6</v>
      </c>
      <c r="G130" s="10">
        <v>5</v>
      </c>
      <c r="H130" s="12"/>
      <c r="I130" s="33"/>
      <c r="J130" s="12"/>
      <c r="L130"/>
      <c r="N130" s="59">
        <v>340</v>
      </c>
      <c r="O130" s="93">
        <v>95</v>
      </c>
      <c r="P130" s="35"/>
      <c r="AA130" s="39"/>
      <c r="AB130" s="2">
        <f t="shared" ref="AB130:AB193" si="18">MIN(J130:AA130)</f>
        <v>95</v>
      </c>
      <c r="AC130" s="2">
        <f t="shared" ref="AC130:AC193" si="19">MAX(J130:AA130)</f>
        <v>340</v>
      </c>
      <c r="AD130" s="41">
        <f t="shared" ref="AD130:AD193" si="20">AB130/AC130</f>
        <v>0.27941176470588236</v>
      </c>
      <c r="AE130" s="2">
        <f t="shared" ref="AE130:AE193" si="21">AC130-AB130</f>
        <v>245</v>
      </c>
      <c r="AF130" s="2">
        <f t="shared" ref="AF130:AF193" si="22">AE130*G130</f>
        <v>1225</v>
      </c>
      <c r="AG130" s="41">
        <v>0.23</v>
      </c>
      <c r="AK130" s="45">
        <f t="shared" si="17"/>
        <v>20.911292097732773</v>
      </c>
      <c r="AL130" s="87">
        <f t="shared" si="14"/>
        <v>20.91</v>
      </c>
      <c r="AM130" s="87">
        <v>20.91</v>
      </c>
    </row>
    <row r="131" spans="1:41" ht="14.25" x14ac:dyDescent="0.2">
      <c r="A131" s="8" t="s">
        <v>362</v>
      </c>
      <c r="B131" s="9">
        <v>130</v>
      </c>
      <c r="C131" s="94">
        <v>129</v>
      </c>
      <c r="D131" s="3" t="s">
        <v>173</v>
      </c>
      <c r="E131" s="3" t="s">
        <v>174</v>
      </c>
      <c r="F131" s="4" t="s">
        <v>6</v>
      </c>
      <c r="G131" s="10">
        <v>5</v>
      </c>
      <c r="H131" s="12"/>
      <c r="I131" s="33"/>
      <c r="J131" s="12"/>
      <c r="L131"/>
      <c r="N131" s="59">
        <v>53</v>
      </c>
      <c r="O131" s="93">
        <v>18</v>
      </c>
      <c r="P131" s="35"/>
      <c r="V131"/>
      <c r="AA131" s="39"/>
      <c r="AB131" s="2">
        <f t="shared" si="18"/>
        <v>18</v>
      </c>
      <c r="AC131" s="2">
        <f t="shared" si="19"/>
        <v>53</v>
      </c>
      <c r="AD131" s="41">
        <f t="shared" si="20"/>
        <v>0.33962264150943394</v>
      </c>
      <c r="AE131" s="2">
        <f t="shared" si="21"/>
        <v>35</v>
      </c>
      <c r="AF131" s="2">
        <f t="shared" si="22"/>
        <v>175</v>
      </c>
      <c r="AG131" s="41">
        <v>0.23</v>
      </c>
      <c r="AK131" s="45">
        <f t="shared" si="17"/>
        <v>3.9621395553598941</v>
      </c>
      <c r="AL131" s="87">
        <f t="shared" ref="AL131:AL194" si="23">ROUND(AK131,2)</f>
        <v>3.96</v>
      </c>
      <c r="AM131" s="87">
        <v>3.96</v>
      </c>
    </row>
    <row r="132" spans="1:41" ht="14.25" x14ac:dyDescent="0.2">
      <c r="A132" s="8" t="s">
        <v>362</v>
      </c>
      <c r="B132" s="6">
        <v>131</v>
      </c>
      <c r="C132" s="94">
        <v>130</v>
      </c>
      <c r="D132" s="3" t="s">
        <v>175</v>
      </c>
      <c r="E132" s="3" t="s">
        <v>176</v>
      </c>
      <c r="F132" s="4" t="s">
        <v>6</v>
      </c>
      <c r="G132" s="10">
        <v>5</v>
      </c>
      <c r="H132" s="12"/>
      <c r="I132" s="33"/>
      <c r="J132" s="12"/>
      <c r="L132"/>
      <c r="N132" s="59">
        <v>73</v>
      </c>
      <c r="O132" s="93">
        <v>22</v>
      </c>
      <c r="P132" s="35"/>
      <c r="AA132" s="39"/>
      <c r="AB132" s="2">
        <f t="shared" si="18"/>
        <v>22</v>
      </c>
      <c r="AC132" s="2">
        <f t="shared" si="19"/>
        <v>73</v>
      </c>
      <c r="AD132" s="41">
        <f t="shared" si="20"/>
        <v>0.30136986301369861</v>
      </c>
      <c r="AE132" s="2">
        <f t="shared" si="21"/>
        <v>51</v>
      </c>
      <c r="AF132" s="2">
        <f t="shared" si="22"/>
        <v>255</v>
      </c>
      <c r="AG132" s="41">
        <v>0.23</v>
      </c>
      <c r="AK132" s="45">
        <f t="shared" si="17"/>
        <v>4.8426150121065374</v>
      </c>
      <c r="AL132" s="87">
        <f t="shared" si="23"/>
        <v>4.84</v>
      </c>
      <c r="AM132" s="87">
        <v>4.84</v>
      </c>
    </row>
    <row r="133" spans="1:41" ht="14.25" x14ac:dyDescent="0.2">
      <c r="A133" s="8" t="s">
        <v>362</v>
      </c>
      <c r="B133" s="9">
        <v>132</v>
      </c>
      <c r="C133" s="94">
        <v>131</v>
      </c>
      <c r="D133" s="3" t="s">
        <v>177</v>
      </c>
      <c r="E133" s="3" t="s">
        <v>178</v>
      </c>
      <c r="F133" s="4" t="s">
        <v>6</v>
      </c>
      <c r="G133" s="10">
        <v>5</v>
      </c>
      <c r="H133" s="12"/>
      <c r="I133" s="33"/>
      <c r="J133" s="12"/>
      <c r="L133"/>
      <c r="N133" s="59">
        <v>73</v>
      </c>
      <c r="O133" s="93">
        <v>22</v>
      </c>
      <c r="P133" s="35"/>
      <c r="AA133" s="39"/>
      <c r="AB133" s="2">
        <f t="shared" si="18"/>
        <v>22</v>
      </c>
      <c r="AC133" s="2">
        <f t="shared" si="19"/>
        <v>73</v>
      </c>
      <c r="AD133" s="41">
        <f t="shared" si="20"/>
        <v>0.30136986301369861</v>
      </c>
      <c r="AE133" s="2">
        <f t="shared" si="21"/>
        <v>51</v>
      </c>
      <c r="AF133" s="2">
        <f t="shared" si="22"/>
        <v>255</v>
      </c>
      <c r="AG133" s="41">
        <v>0.23</v>
      </c>
      <c r="AK133" s="45">
        <f t="shared" si="17"/>
        <v>4.8426150121065374</v>
      </c>
      <c r="AL133" s="87">
        <f t="shared" si="23"/>
        <v>4.84</v>
      </c>
      <c r="AM133" s="87">
        <v>4.84</v>
      </c>
    </row>
    <row r="134" spans="1:41" ht="15" customHeight="1" x14ac:dyDescent="0.2">
      <c r="A134" s="8" t="s">
        <v>362</v>
      </c>
      <c r="B134" s="6">
        <v>133</v>
      </c>
      <c r="C134" s="6">
        <v>132</v>
      </c>
      <c r="D134" s="3" t="s">
        <v>179</v>
      </c>
      <c r="E134" s="3" t="s">
        <v>141</v>
      </c>
      <c r="F134" s="4" t="s">
        <v>6</v>
      </c>
      <c r="G134" s="10">
        <v>5</v>
      </c>
      <c r="H134" s="12"/>
      <c r="I134" s="33"/>
      <c r="J134" s="12"/>
      <c r="L134" s="21"/>
      <c r="N134" s="59">
        <v>73</v>
      </c>
      <c r="O134" s="13">
        <v>22</v>
      </c>
      <c r="P134" s="35"/>
      <c r="AA134" s="39"/>
      <c r="AB134" s="2">
        <f t="shared" si="18"/>
        <v>22</v>
      </c>
      <c r="AC134" s="2">
        <f t="shared" si="19"/>
        <v>73</v>
      </c>
      <c r="AD134" s="41">
        <f t="shared" si="20"/>
        <v>0.30136986301369861</v>
      </c>
      <c r="AE134" s="2">
        <f t="shared" si="21"/>
        <v>51</v>
      </c>
      <c r="AF134" s="2">
        <f t="shared" si="22"/>
        <v>255</v>
      </c>
      <c r="AG134" s="41">
        <v>0.23</v>
      </c>
      <c r="AK134" s="45">
        <f t="shared" si="17"/>
        <v>4.8426150121065374</v>
      </c>
      <c r="AL134" s="87">
        <f t="shared" si="23"/>
        <v>4.84</v>
      </c>
      <c r="AM134" s="87">
        <v>4.84</v>
      </c>
      <c r="AO134" s="21"/>
    </row>
    <row r="135" spans="1:41" ht="14.25" x14ac:dyDescent="0.2">
      <c r="A135" s="8" t="s">
        <v>362</v>
      </c>
      <c r="B135" s="9">
        <v>134</v>
      </c>
      <c r="C135" s="94">
        <v>133</v>
      </c>
      <c r="D135" s="3" t="s">
        <v>180</v>
      </c>
      <c r="E135" s="3" t="s">
        <v>181</v>
      </c>
      <c r="F135" s="4" t="s">
        <v>6</v>
      </c>
      <c r="G135" s="10">
        <v>5</v>
      </c>
      <c r="H135" s="12"/>
      <c r="I135" s="33"/>
      <c r="J135" s="12"/>
      <c r="L135"/>
      <c r="N135" s="59">
        <v>130</v>
      </c>
      <c r="O135" s="93">
        <v>22</v>
      </c>
      <c r="P135" s="35"/>
      <c r="AA135" s="39"/>
      <c r="AB135" s="2">
        <f t="shared" si="18"/>
        <v>22</v>
      </c>
      <c r="AC135" s="2">
        <f t="shared" si="19"/>
        <v>130</v>
      </c>
      <c r="AD135" s="41">
        <f t="shared" si="20"/>
        <v>0.16923076923076924</v>
      </c>
      <c r="AE135" s="2">
        <f t="shared" si="21"/>
        <v>108</v>
      </c>
      <c r="AF135" s="2">
        <f t="shared" si="22"/>
        <v>540</v>
      </c>
      <c r="AG135" s="41">
        <v>0.23</v>
      </c>
      <c r="AK135" s="45">
        <f t="shared" si="17"/>
        <v>4.8426150121065374</v>
      </c>
      <c r="AL135" s="87">
        <f t="shared" si="23"/>
        <v>4.84</v>
      </c>
      <c r="AM135" s="87">
        <v>4.84</v>
      </c>
    </row>
    <row r="136" spans="1:41" ht="14.25" x14ac:dyDescent="0.2">
      <c r="A136" s="8" t="s">
        <v>362</v>
      </c>
      <c r="B136" s="6">
        <v>135</v>
      </c>
      <c r="C136" s="6">
        <v>134</v>
      </c>
      <c r="D136" s="3" t="s">
        <v>182</v>
      </c>
      <c r="E136" s="3" t="s">
        <v>11</v>
      </c>
      <c r="F136" s="4" t="s">
        <v>6</v>
      </c>
      <c r="G136" s="10">
        <v>5</v>
      </c>
      <c r="H136" s="12"/>
      <c r="I136" s="33"/>
      <c r="J136" s="12"/>
      <c r="L136"/>
      <c r="N136" s="59">
        <v>130</v>
      </c>
      <c r="O136" s="13">
        <v>20</v>
      </c>
      <c r="P136" s="35"/>
      <c r="AA136" s="39"/>
      <c r="AB136" s="2">
        <f t="shared" si="18"/>
        <v>20</v>
      </c>
      <c r="AC136" s="2">
        <f t="shared" si="19"/>
        <v>130</v>
      </c>
      <c r="AD136" s="41">
        <f t="shared" si="20"/>
        <v>0.15384615384615385</v>
      </c>
      <c r="AE136" s="2">
        <f t="shared" si="21"/>
        <v>110</v>
      </c>
      <c r="AF136" s="2">
        <f t="shared" si="22"/>
        <v>550</v>
      </c>
      <c r="AG136" s="41">
        <v>0.23</v>
      </c>
      <c r="AK136" s="45">
        <f t="shared" si="17"/>
        <v>4.402377283733216</v>
      </c>
      <c r="AL136" s="87">
        <f t="shared" si="23"/>
        <v>4.4000000000000004</v>
      </c>
      <c r="AM136" s="87">
        <v>4.4000000000000004</v>
      </c>
    </row>
    <row r="137" spans="1:41" ht="14.25" x14ac:dyDescent="0.2">
      <c r="A137" s="8" t="s">
        <v>362</v>
      </c>
      <c r="B137" s="9">
        <v>136</v>
      </c>
      <c r="C137" s="94">
        <v>135</v>
      </c>
      <c r="D137" s="3" t="s">
        <v>183</v>
      </c>
      <c r="E137" s="3" t="s">
        <v>184</v>
      </c>
      <c r="F137" s="4" t="s">
        <v>6</v>
      </c>
      <c r="G137" s="10">
        <v>5</v>
      </c>
      <c r="H137" s="12"/>
      <c r="I137" s="33"/>
      <c r="J137" s="12"/>
      <c r="L137"/>
      <c r="N137" s="59">
        <v>210</v>
      </c>
      <c r="O137" s="93">
        <v>120</v>
      </c>
      <c r="P137" s="35"/>
      <c r="V137"/>
      <c r="AA137" s="39"/>
      <c r="AB137" s="2">
        <f t="shared" si="18"/>
        <v>120</v>
      </c>
      <c r="AC137" s="2">
        <f t="shared" si="19"/>
        <v>210</v>
      </c>
      <c r="AD137" s="41">
        <f t="shared" si="20"/>
        <v>0.5714285714285714</v>
      </c>
      <c r="AE137" s="2">
        <f t="shared" si="21"/>
        <v>90</v>
      </c>
      <c r="AF137" s="2">
        <f t="shared" si="22"/>
        <v>450</v>
      </c>
      <c r="AG137" s="41">
        <v>0.23</v>
      </c>
      <c r="AK137" s="45">
        <f t="shared" si="17"/>
        <v>26.414263702399293</v>
      </c>
      <c r="AL137" s="87">
        <f t="shared" si="23"/>
        <v>26.41</v>
      </c>
      <c r="AM137" s="87">
        <v>26.41</v>
      </c>
    </row>
    <row r="138" spans="1:41" ht="14.25" x14ac:dyDescent="0.2">
      <c r="A138" s="8" t="s">
        <v>362</v>
      </c>
      <c r="B138" s="6">
        <v>137</v>
      </c>
      <c r="C138" s="94">
        <v>136</v>
      </c>
      <c r="D138" s="3" t="s">
        <v>185</v>
      </c>
      <c r="E138" s="3" t="s">
        <v>50</v>
      </c>
      <c r="F138" s="4" t="s">
        <v>6</v>
      </c>
      <c r="G138" s="10">
        <v>5</v>
      </c>
      <c r="H138" s="12"/>
      <c r="I138" s="33"/>
      <c r="J138" s="12"/>
      <c r="L138"/>
      <c r="N138" s="59">
        <v>65</v>
      </c>
      <c r="O138" s="93">
        <v>16</v>
      </c>
      <c r="P138" s="35"/>
      <c r="V138"/>
      <c r="AA138" s="39"/>
      <c r="AB138" s="2">
        <f t="shared" si="18"/>
        <v>16</v>
      </c>
      <c r="AC138" s="2">
        <f t="shared" si="19"/>
        <v>65</v>
      </c>
      <c r="AD138" s="41">
        <f t="shared" si="20"/>
        <v>0.24615384615384617</v>
      </c>
      <c r="AE138" s="2">
        <f t="shared" si="21"/>
        <v>49</v>
      </c>
      <c r="AF138" s="2">
        <f t="shared" si="22"/>
        <v>245</v>
      </c>
      <c r="AG138" s="41">
        <v>0.23</v>
      </c>
      <c r="AK138" s="45">
        <f t="shared" si="17"/>
        <v>3.5219018269865727</v>
      </c>
      <c r="AL138" s="87">
        <f t="shared" si="23"/>
        <v>3.52</v>
      </c>
      <c r="AM138" s="87">
        <v>3.52</v>
      </c>
    </row>
    <row r="139" spans="1:41" ht="14.25" x14ac:dyDescent="0.2">
      <c r="A139" s="8" t="s">
        <v>362</v>
      </c>
      <c r="B139" s="9">
        <v>138</v>
      </c>
      <c r="C139" s="94">
        <v>137</v>
      </c>
      <c r="D139" s="3" t="s">
        <v>186</v>
      </c>
      <c r="E139" s="3" t="s">
        <v>187</v>
      </c>
      <c r="F139" s="4" t="s">
        <v>6</v>
      </c>
      <c r="G139" s="10">
        <v>10</v>
      </c>
      <c r="H139" s="12"/>
      <c r="I139" s="33"/>
      <c r="J139" s="12"/>
      <c r="L139"/>
      <c r="N139" s="59">
        <v>130</v>
      </c>
      <c r="O139" s="93">
        <v>96</v>
      </c>
      <c r="P139" s="35"/>
      <c r="V139"/>
      <c r="AA139" s="39"/>
      <c r="AB139" s="2">
        <f t="shared" si="18"/>
        <v>96</v>
      </c>
      <c r="AC139" s="2">
        <f t="shared" si="19"/>
        <v>130</v>
      </c>
      <c r="AD139" s="41">
        <f t="shared" si="20"/>
        <v>0.7384615384615385</v>
      </c>
      <c r="AE139" s="2">
        <f t="shared" si="21"/>
        <v>34</v>
      </c>
      <c r="AF139" s="2">
        <f t="shared" si="22"/>
        <v>340</v>
      </c>
      <c r="AG139" s="41">
        <v>0.23</v>
      </c>
      <c r="AK139" s="45">
        <f t="shared" si="17"/>
        <v>21.131410961919435</v>
      </c>
      <c r="AL139" s="87">
        <f t="shared" si="23"/>
        <v>21.13</v>
      </c>
      <c r="AM139" s="87">
        <v>21.13</v>
      </c>
    </row>
    <row r="140" spans="1:41" ht="14.25" x14ac:dyDescent="0.2">
      <c r="A140" s="8" t="s">
        <v>362</v>
      </c>
      <c r="B140" s="6">
        <v>139</v>
      </c>
      <c r="C140" s="94">
        <v>138</v>
      </c>
      <c r="D140" s="3" t="s">
        <v>188</v>
      </c>
      <c r="E140" s="3" t="s">
        <v>189</v>
      </c>
      <c r="F140" s="4" t="s">
        <v>6</v>
      </c>
      <c r="G140" s="10">
        <v>5</v>
      </c>
      <c r="H140" s="12"/>
      <c r="I140" s="33"/>
      <c r="J140" s="12"/>
      <c r="L140"/>
      <c r="N140" s="59">
        <v>27</v>
      </c>
      <c r="O140" s="93">
        <v>28</v>
      </c>
      <c r="P140" s="35"/>
      <c r="V140"/>
      <c r="AA140" s="39"/>
      <c r="AB140" s="2">
        <f t="shared" si="18"/>
        <v>27</v>
      </c>
      <c r="AC140" s="2">
        <f t="shared" si="19"/>
        <v>28</v>
      </c>
      <c r="AD140" s="41">
        <f t="shared" si="20"/>
        <v>0.9642857142857143</v>
      </c>
      <c r="AE140" s="2">
        <f t="shared" si="21"/>
        <v>1</v>
      </c>
      <c r="AF140" s="2">
        <f t="shared" si="22"/>
        <v>5</v>
      </c>
      <c r="AG140" s="41">
        <v>0.3</v>
      </c>
      <c r="AK140" s="45">
        <f t="shared" si="17"/>
        <v>6.7796610169491522</v>
      </c>
      <c r="AL140" s="87">
        <f t="shared" si="23"/>
        <v>6.78</v>
      </c>
      <c r="AM140" s="87">
        <v>6.78</v>
      </c>
    </row>
    <row r="141" spans="1:41" ht="14.25" x14ac:dyDescent="0.2">
      <c r="A141" s="8" t="s">
        <v>362</v>
      </c>
      <c r="B141" s="9">
        <v>140</v>
      </c>
      <c r="C141" s="94">
        <v>139</v>
      </c>
      <c r="D141" s="3" t="s">
        <v>190</v>
      </c>
      <c r="E141" s="3" t="s">
        <v>50</v>
      </c>
      <c r="F141" s="4" t="s">
        <v>6</v>
      </c>
      <c r="G141" s="10">
        <v>5</v>
      </c>
      <c r="H141" s="12"/>
      <c r="I141" s="33"/>
      <c r="J141" s="12"/>
      <c r="L141"/>
      <c r="N141" s="59">
        <v>410</v>
      </c>
      <c r="O141" s="93">
        <v>20</v>
      </c>
      <c r="P141" s="35"/>
      <c r="V141"/>
      <c r="AA141" s="39"/>
      <c r="AB141" s="2">
        <f t="shared" si="18"/>
        <v>20</v>
      </c>
      <c r="AC141" s="2">
        <f t="shared" si="19"/>
        <v>410</v>
      </c>
      <c r="AD141" s="41">
        <f t="shared" si="20"/>
        <v>4.878048780487805E-2</v>
      </c>
      <c r="AE141" s="2">
        <f t="shared" si="21"/>
        <v>390</v>
      </c>
      <c r="AF141" s="2">
        <f t="shared" si="22"/>
        <v>1950</v>
      </c>
      <c r="AG141" s="41">
        <v>0.23</v>
      </c>
      <c r="AK141" s="45">
        <f t="shared" si="17"/>
        <v>4.402377283733216</v>
      </c>
      <c r="AL141" s="87">
        <f t="shared" si="23"/>
        <v>4.4000000000000004</v>
      </c>
      <c r="AM141" s="87">
        <v>4.4000000000000004</v>
      </c>
    </row>
    <row r="142" spans="1:41" ht="14.25" x14ac:dyDescent="0.2">
      <c r="A142" s="8" t="s">
        <v>362</v>
      </c>
      <c r="B142" s="6">
        <v>141</v>
      </c>
      <c r="C142" s="6">
        <v>140</v>
      </c>
      <c r="D142" s="3" t="s">
        <v>191</v>
      </c>
      <c r="E142" s="3" t="s">
        <v>189</v>
      </c>
      <c r="F142" s="4" t="s">
        <v>6</v>
      </c>
      <c r="G142" s="10">
        <v>5</v>
      </c>
      <c r="H142" s="12"/>
      <c r="I142" s="33"/>
      <c r="J142" s="12"/>
      <c r="L142"/>
      <c r="N142" s="59">
        <v>27</v>
      </c>
      <c r="O142" s="13">
        <v>30</v>
      </c>
      <c r="P142" s="35"/>
      <c r="V142"/>
      <c r="AA142" s="39"/>
      <c r="AB142" s="2">
        <f t="shared" si="18"/>
        <v>27</v>
      </c>
      <c r="AC142" s="2">
        <f t="shared" si="19"/>
        <v>30</v>
      </c>
      <c r="AD142" s="41">
        <f t="shared" si="20"/>
        <v>0.9</v>
      </c>
      <c r="AE142" s="2">
        <f t="shared" si="21"/>
        <v>3</v>
      </c>
      <c r="AF142" s="2">
        <f t="shared" si="22"/>
        <v>15</v>
      </c>
      <c r="AG142" s="41">
        <v>0.3</v>
      </c>
      <c r="AK142" s="45">
        <f t="shared" si="17"/>
        <v>7.2639225181598066</v>
      </c>
      <c r="AL142" s="87">
        <f t="shared" si="23"/>
        <v>7.26</v>
      </c>
      <c r="AM142" s="87">
        <v>7.26</v>
      </c>
    </row>
    <row r="143" spans="1:41" ht="14.25" x14ac:dyDescent="0.2">
      <c r="A143" s="8" t="s">
        <v>362</v>
      </c>
      <c r="B143" s="9">
        <v>142</v>
      </c>
      <c r="C143" s="6">
        <v>141</v>
      </c>
      <c r="D143" s="3" t="s">
        <v>190</v>
      </c>
      <c r="E143" s="3" t="s">
        <v>50</v>
      </c>
      <c r="F143" s="4" t="s">
        <v>6</v>
      </c>
      <c r="G143" s="10">
        <v>5</v>
      </c>
      <c r="H143" s="12"/>
      <c r="I143" s="33"/>
      <c r="J143" s="12"/>
      <c r="L143"/>
      <c r="N143" s="59">
        <v>410</v>
      </c>
      <c r="O143" s="13">
        <v>20</v>
      </c>
      <c r="P143" s="35"/>
      <c r="V143"/>
      <c r="AA143" s="39"/>
      <c r="AB143" s="2">
        <f t="shared" si="18"/>
        <v>20</v>
      </c>
      <c r="AC143" s="2">
        <f t="shared" si="19"/>
        <v>410</v>
      </c>
      <c r="AD143" s="41">
        <f t="shared" si="20"/>
        <v>4.878048780487805E-2</v>
      </c>
      <c r="AE143" s="2">
        <f t="shared" si="21"/>
        <v>390</v>
      </c>
      <c r="AF143" s="2">
        <f t="shared" si="22"/>
        <v>1950</v>
      </c>
      <c r="AG143" s="41">
        <v>0.23</v>
      </c>
      <c r="AK143" s="45">
        <f t="shared" si="17"/>
        <v>4.402377283733216</v>
      </c>
      <c r="AL143" s="87">
        <f t="shared" si="23"/>
        <v>4.4000000000000004</v>
      </c>
      <c r="AM143" s="87">
        <v>4.4000000000000004</v>
      </c>
    </row>
    <row r="144" spans="1:41" ht="14.25" x14ac:dyDescent="0.2">
      <c r="A144" s="8" t="s">
        <v>362</v>
      </c>
      <c r="B144" s="6">
        <v>143</v>
      </c>
      <c r="C144" s="94">
        <v>142</v>
      </c>
      <c r="D144" s="3" t="s">
        <v>192</v>
      </c>
      <c r="E144" s="3" t="s">
        <v>50</v>
      </c>
      <c r="F144" s="4" t="s">
        <v>6</v>
      </c>
      <c r="G144" s="10">
        <v>5</v>
      </c>
      <c r="H144" s="12"/>
      <c r="I144" s="33"/>
      <c r="J144" s="12"/>
      <c r="L144"/>
      <c r="N144" s="59">
        <v>110</v>
      </c>
      <c r="O144" s="93">
        <v>32</v>
      </c>
      <c r="P144" s="35"/>
      <c r="V144"/>
      <c r="AA144" s="39"/>
      <c r="AB144" s="2">
        <f t="shared" si="18"/>
        <v>32</v>
      </c>
      <c r="AC144" s="2">
        <f t="shared" si="19"/>
        <v>110</v>
      </c>
      <c r="AD144" s="41">
        <f t="shared" si="20"/>
        <v>0.29090909090909089</v>
      </c>
      <c r="AE144" s="2">
        <f t="shared" si="21"/>
        <v>78</v>
      </c>
      <c r="AF144" s="2">
        <f t="shared" si="22"/>
        <v>390</v>
      </c>
      <c r="AG144" s="41">
        <v>0.23</v>
      </c>
      <c r="AK144" s="45">
        <f t="shared" si="17"/>
        <v>7.0438036539731455</v>
      </c>
      <c r="AL144" s="87">
        <f t="shared" si="23"/>
        <v>7.04</v>
      </c>
      <c r="AM144" s="87">
        <v>7.04</v>
      </c>
    </row>
    <row r="145" spans="1:41" ht="14.25" x14ac:dyDescent="0.2">
      <c r="A145" s="8" t="s">
        <v>362</v>
      </c>
      <c r="B145" s="9">
        <v>144</v>
      </c>
      <c r="C145" s="94">
        <v>143</v>
      </c>
      <c r="D145" s="3" t="s">
        <v>193</v>
      </c>
      <c r="E145" s="3" t="s">
        <v>50</v>
      </c>
      <c r="F145" s="4" t="s">
        <v>6</v>
      </c>
      <c r="G145" s="10">
        <v>5</v>
      </c>
      <c r="H145" s="12"/>
      <c r="I145" s="33"/>
      <c r="J145" s="12"/>
      <c r="L145"/>
      <c r="N145" s="59">
        <v>110</v>
      </c>
      <c r="O145" s="93">
        <v>32</v>
      </c>
      <c r="P145" s="35"/>
      <c r="V145"/>
      <c r="AA145" s="39"/>
      <c r="AB145" s="2">
        <f t="shared" si="18"/>
        <v>32</v>
      </c>
      <c r="AC145" s="2">
        <f t="shared" si="19"/>
        <v>110</v>
      </c>
      <c r="AD145" s="41">
        <f t="shared" si="20"/>
        <v>0.29090909090909089</v>
      </c>
      <c r="AE145" s="2">
        <f t="shared" si="21"/>
        <v>78</v>
      </c>
      <c r="AF145" s="2">
        <f t="shared" si="22"/>
        <v>390</v>
      </c>
      <c r="AG145" s="41">
        <v>0.23</v>
      </c>
      <c r="AK145" s="45">
        <f t="shared" si="17"/>
        <v>7.0438036539731455</v>
      </c>
      <c r="AL145" s="87">
        <f t="shared" si="23"/>
        <v>7.04</v>
      </c>
      <c r="AM145" s="87">
        <v>7.04</v>
      </c>
    </row>
    <row r="146" spans="1:41" ht="14.25" x14ac:dyDescent="0.2">
      <c r="A146" s="8" t="s">
        <v>362</v>
      </c>
      <c r="B146" s="6">
        <v>145</v>
      </c>
      <c r="C146" s="94">
        <v>144</v>
      </c>
      <c r="D146" s="3" t="s">
        <v>194</v>
      </c>
      <c r="E146" s="3" t="s">
        <v>195</v>
      </c>
      <c r="F146" s="4" t="s">
        <v>6</v>
      </c>
      <c r="G146" s="10">
        <v>10</v>
      </c>
      <c r="H146" s="12"/>
      <c r="I146" s="33"/>
      <c r="J146" s="12"/>
      <c r="L146"/>
      <c r="N146" s="59">
        <v>90</v>
      </c>
      <c r="O146" s="93">
        <v>18</v>
      </c>
      <c r="P146" s="35"/>
      <c r="V146"/>
      <c r="AA146" s="39"/>
      <c r="AB146" s="2">
        <f t="shared" si="18"/>
        <v>18</v>
      </c>
      <c r="AC146" s="2">
        <f t="shared" si="19"/>
        <v>90</v>
      </c>
      <c r="AD146" s="41">
        <f t="shared" si="20"/>
        <v>0.2</v>
      </c>
      <c r="AE146" s="2">
        <f t="shared" si="21"/>
        <v>72</v>
      </c>
      <c r="AF146" s="2">
        <f t="shared" si="22"/>
        <v>720</v>
      </c>
      <c r="AG146" s="41">
        <v>0.3</v>
      </c>
      <c r="AK146" s="45">
        <f t="shared" si="17"/>
        <v>4.358353510895884</v>
      </c>
      <c r="AL146" s="87">
        <f t="shared" si="23"/>
        <v>4.3600000000000003</v>
      </c>
      <c r="AM146" s="87">
        <v>4.3600000000000003</v>
      </c>
    </row>
    <row r="147" spans="1:41" ht="14.25" x14ac:dyDescent="0.2">
      <c r="A147" s="8" t="s">
        <v>362</v>
      </c>
      <c r="B147" s="9">
        <v>146</v>
      </c>
      <c r="C147" s="94">
        <v>145</v>
      </c>
      <c r="D147" s="3" t="s">
        <v>196</v>
      </c>
      <c r="E147" s="3" t="s">
        <v>195</v>
      </c>
      <c r="F147" s="4" t="s">
        <v>6</v>
      </c>
      <c r="G147" s="10">
        <v>10</v>
      </c>
      <c r="H147" s="12"/>
      <c r="I147" s="33"/>
      <c r="J147" s="12"/>
      <c r="L147"/>
      <c r="N147" s="59">
        <v>63</v>
      </c>
      <c r="O147" s="93">
        <v>22</v>
      </c>
      <c r="P147" s="35"/>
      <c r="AA147" s="39"/>
      <c r="AB147" s="2">
        <f t="shared" si="18"/>
        <v>22</v>
      </c>
      <c r="AC147" s="2">
        <f t="shared" si="19"/>
        <v>63</v>
      </c>
      <c r="AD147" s="41">
        <f t="shared" si="20"/>
        <v>0.34920634920634919</v>
      </c>
      <c r="AE147" s="2">
        <f t="shared" si="21"/>
        <v>41</v>
      </c>
      <c r="AF147" s="2">
        <f t="shared" si="22"/>
        <v>410</v>
      </c>
      <c r="AG147" s="41">
        <v>0.23</v>
      </c>
      <c r="AK147" s="45">
        <f t="shared" si="17"/>
        <v>4.8426150121065374</v>
      </c>
      <c r="AL147" s="87">
        <f t="shared" si="23"/>
        <v>4.84</v>
      </c>
      <c r="AM147" s="87">
        <v>4.84</v>
      </c>
    </row>
    <row r="148" spans="1:41" ht="14.25" x14ac:dyDescent="0.2">
      <c r="A148" s="8" t="s">
        <v>362</v>
      </c>
      <c r="B148" s="6">
        <v>147</v>
      </c>
      <c r="C148" s="6">
        <v>146</v>
      </c>
      <c r="D148" s="3" t="s">
        <v>197</v>
      </c>
      <c r="E148" s="3" t="s">
        <v>198</v>
      </c>
      <c r="F148" s="4" t="s">
        <v>6</v>
      </c>
      <c r="G148" s="10">
        <v>5</v>
      </c>
      <c r="H148" s="12"/>
      <c r="I148" s="33"/>
      <c r="J148" s="12"/>
      <c r="L148"/>
      <c r="N148" s="59">
        <v>420</v>
      </c>
      <c r="O148" s="13">
        <v>260</v>
      </c>
      <c r="P148" s="35"/>
      <c r="V148"/>
      <c r="AA148" s="39"/>
      <c r="AB148" s="2">
        <f t="shared" si="18"/>
        <v>260</v>
      </c>
      <c r="AC148" s="2">
        <f t="shared" si="19"/>
        <v>420</v>
      </c>
      <c r="AD148" s="41">
        <f t="shared" si="20"/>
        <v>0.61904761904761907</v>
      </c>
      <c r="AE148" s="2">
        <f t="shared" si="21"/>
        <v>160</v>
      </c>
      <c r="AF148" s="2">
        <f t="shared" si="22"/>
        <v>800</v>
      </c>
      <c r="AG148" s="41">
        <v>0.23</v>
      </c>
      <c r="AK148" s="45">
        <f t="shared" si="17"/>
        <v>57.230904688531801</v>
      </c>
      <c r="AL148" s="87">
        <f t="shared" si="23"/>
        <v>57.23</v>
      </c>
      <c r="AM148" s="87">
        <v>57.23</v>
      </c>
    </row>
    <row r="149" spans="1:41" ht="14.25" x14ac:dyDescent="0.2">
      <c r="A149" s="8" t="s">
        <v>362</v>
      </c>
      <c r="B149" s="9">
        <v>148</v>
      </c>
      <c r="C149" s="6">
        <v>147</v>
      </c>
      <c r="D149" s="3" t="s">
        <v>199</v>
      </c>
      <c r="E149" s="3" t="s">
        <v>58</v>
      </c>
      <c r="F149" s="4" t="s">
        <v>6</v>
      </c>
      <c r="G149" s="10">
        <v>25</v>
      </c>
      <c r="H149" s="12"/>
      <c r="I149" s="33"/>
      <c r="J149" s="12"/>
      <c r="L149">
        <v>7</v>
      </c>
      <c r="N149" s="59">
        <v>16</v>
      </c>
      <c r="O149" s="13">
        <v>26</v>
      </c>
      <c r="P149" s="35"/>
      <c r="V149"/>
      <c r="AA149" s="39"/>
      <c r="AB149" s="2">
        <f t="shared" si="18"/>
        <v>7</v>
      </c>
      <c r="AC149" s="2">
        <f t="shared" si="19"/>
        <v>26</v>
      </c>
      <c r="AD149" s="41">
        <f t="shared" si="20"/>
        <v>0.26923076923076922</v>
      </c>
      <c r="AE149" s="2">
        <f t="shared" si="21"/>
        <v>19</v>
      </c>
      <c r="AF149" s="2">
        <f t="shared" si="22"/>
        <v>475</v>
      </c>
      <c r="AG149" s="41">
        <v>0.3</v>
      </c>
      <c r="AK149" s="45">
        <f>L149/5.9/(1-AG149)</f>
        <v>1.6949152542372881</v>
      </c>
      <c r="AL149" s="87">
        <f t="shared" si="23"/>
        <v>1.69</v>
      </c>
      <c r="AM149" s="87">
        <v>1.69</v>
      </c>
      <c r="AN149" s="45" t="s">
        <v>479</v>
      </c>
      <c r="AO149" s="2" t="s">
        <v>471</v>
      </c>
    </row>
    <row r="150" spans="1:41" ht="15" customHeight="1" x14ac:dyDescent="0.2">
      <c r="A150" s="8" t="s">
        <v>362</v>
      </c>
      <c r="B150" s="6">
        <v>149</v>
      </c>
      <c r="C150" s="6">
        <v>148</v>
      </c>
      <c r="D150" s="3" t="s">
        <v>200</v>
      </c>
      <c r="E150" s="3" t="s">
        <v>201</v>
      </c>
      <c r="F150" s="4" t="s">
        <v>6</v>
      </c>
      <c r="G150" s="10">
        <v>1</v>
      </c>
      <c r="H150" s="12"/>
      <c r="I150" s="33"/>
      <c r="J150" s="12"/>
      <c r="L150" s="21"/>
      <c r="N150" s="59">
        <v>4400</v>
      </c>
      <c r="O150" s="13">
        <v>3600</v>
      </c>
      <c r="P150" s="35">
        <v>3585</v>
      </c>
      <c r="V150" s="21"/>
      <c r="AA150" s="39"/>
      <c r="AB150" s="2">
        <f t="shared" si="18"/>
        <v>3585</v>
      </c>
      <c r="AC150" s="2">
        <f t="shared" si="19"/>
        <v>4400</v>
      </c>
      <c r="AD150" s="41">
        <f t="shared" si="20"/>
        <v>0.81477272727272732</v>
      </c>
      <c r="AE150" s="2">
        <f t="shared" si="21"/>
        <v>815</v>
      </c>
      <c r="AF150" s="2">
        <f t="shared" si="22"/>
        <v>815</v>
      </c>
      <c r="AG150" s="41">
        <v>0.25</v>
      </c>
      <c r="AK150" s="45">
        <f>P150/5.9/(1-AG150)</f>
        <v>810.16949152542372</v>
      </c>
      <c r="AL150" s="87">
        <f t="shared" si="23"/>
        <v>810.17</v>
      </c>
      <c r="AM150" s="87">
        <v>810.17</v>
      </c>
      <c r="AO150" s="21"/>
    </row>
    <row r="151" spans="1:41" ht="14.25" x14ac:dyDescent="0.2">
      <c r="A151" s="8" t="s">
        <v>362</v>
      </c>
      <c r="B151" s="9">
        <v>150</v>
      </c>
      <c r="C151" s="6">
        <v>149</v>
      </c>
      <c r="D151" s="3" t="s">
        <v>202</v>
      </c>
      <c r="E151" s="3" t="s">
        <v>203</v>
      </c>
      <c r="F151" s="4" t="s">
        <v>6</v>
      </c>
      <c r="G151" s="10">
        <v>1</v>
      </c>
      <c r="H151" s="12"/>
      <c r="I151" s="33"/>
      <c r="J151" s="12"/>
      <c r="L151"/>
      <c r="N151" s="59">
        <v>11000</v>
      </c>
      <c r="O151" s="13">
        <v>6800</v>
      </c>
      <c r="P151" s="35"/>
      <c r="AA151" s="39"/>
      <c r="AB151" s="2">
        <f t="shared" si="18"/>
        <v>6800</v>
      </c>
      <c r="AC151" s="2">
        <f t="shared" si="19"/>
        <v>11000</v>
      </c>
      <c r="AD151" s="41">
        <f t="shared" si="20"/>
        <v>0.61818181818181817</v>
      </c>
      <c r="AE151" s="2">
        <f t="shared" si="21"/>
        <v>4200</v>
      </c>
      <c r="AF151" s="2">
        <f t="shared" si="22"/>
        <v>4200</v>
      </c>
      <c r="AG151" s="41">
        <v>0.23</v>
      </c>
      <c r="AK151" s="45">
        <f t="shared" ref="AK151:AK160" si="24">O151/5.9/(1-AG151)</f>
        <v>1496.8082764692933</v>
      </c>
      <c r="AL151" s="87">
        <f t="shared" si="23"/>
        <v>1496.81</v>
      </c>
      <c r="AM151" s="87">
        <v>1496.81</v>
      </c>
    </row>
    <row r="152" spans="1:41" ht="15.75" x14ac:dyDescent="0.2">
      <c r="A152" s="8" t="s">
        <v>362</v>
      </c>
      <c r="B152" s="6">
        <v>151</v>
      </c>
      <c r="C152" s="6">
        <v>150</v>
      </c>
      <c r="D152" s="3" t="s">
        <v>422</v>
      </c>
      <c r="E152" s="3" t="s">
        <v>204</v>
      </c>
      <c r="F152" s="4" t="s">
        <v>6</v>
      </c>
      <c r="G152" s="10">
        <v>5</v>
      </c>
      <c r="H152" s="12"/>
      <c r="I152" s="33"/>
      <c r="J152" s="12"/>
      <c r="L152"/>
      <c r="N152" s="59">
        <v>690</v>
      </c>
      <c r="O152" s="13">
        <v>520</v>
      </c>
      <c r="P152" s="35"/>
      <c r="AA152" s="39"/>
      <c r="AB152" s="2">
        <f t="shared" si="18"/>
        <v>520</v>
      </c>
      <c r="AC152" s="2">
        <f t="shared" si="19"/>
        <v>690</v>
      </c>
      <c r="AD152" s="41">
        <f t="shared" si="20"/>
        <v>0.75362318840579712</v>
      </c>
      <c r="AE152" s="2">
        <f t="shared" si="21"/>
        <v>170</v>
      </c>
      <c r="AF152" s="2">
        <f t="shared" si="22"/>
        <v>850</v>
      </c>
      <c r="AG152" s="41">
        <v>0.23</v>
      </c>
      <c r="AK152" s="45">
        <f t="shared" si="24"/>
        <v>114.4618093770636</v>
      </c>
      <c r="AL152" s="87">
        <f t="shared" si="23"/>
        <v>114.46</v>
      </c>
      <c r="AM152" s="87">
        <v>114.46</v>
      </c>
    </row>
    <row r="153" spans="1:41" ht="15.75" x14ac:dyDescent="0.2">
      <c r="A153" s="8" t="s">
        <v>362</v>
      </c>
      <c r="B153" s="9">
        <v>152</v>
      </c>
      <c r="C153" s="6">
        <v>151</v>
      </c>
      <c r="D153" s="3" t="s">
        <v>423</v>
      </c>
      <c r="E153" s="3" t="s">
        <v>204</v>
      </c>
      <c r="F153" s="4" t="s">
        <v>6</v>
      </c>
      <c r="G153" s="10">
        <v>5</v>
      </c>
      <c r="H153" s="12"/>
      <c r="I153" s="33"/>
      <c r="J153" s="12"/>
      <c r="L153"/>
      <c r="N153" s="59">
        <v>2400</v>
      </c>
      <c r="O153" s="13">
        <v>760</v>
      </c>
      <c r="P153" s="35"/>
      <c r="AA153" s="39"/>
      <c r="AB153" s="2">
        <f t="shared" si="18"/>
        <v>760</v>
      </c>
      <c r="AC153" s="2">
        <f t="shared" si="19"/>
        <v>2400</v>
      </c>
      <c r="AD153" s="41">
        <f t="shared" si="20"/>
        <v>0.31666666666666665</v>
      </c>
      <c r="AE153" s="2">
        <f t="shared" si="21"/>
        <v>1640</v>
      </c>
      <c r="AF153" s="2">
        <f t="shared" si="22"/>
        <v>8200</v>
      </c>
      <c r="AG153" s="41">
        <v>0.23</v>
      </c>
      <c r="AK153" s="45">
        <f t="shared" si="24"/>
        <v>167.29033678186218</v>
      </c>
      <c r="AL153" s="87">
        <f t="shared" si="23"/>
        <v>167.29</v>
      </c>
      <c r="AM153" s="87">
        <v>167.29</v>
      </c>
    </row>
    <row r="154" spans="1:41" ht="15.75" x14ac:dyDescent="0.2">
      <c r="A154" s="8" t="s">
        <v>362</v>
      </c>
      <c r="B154" s="6">
        <v>153</v>
      </c>
      <c r="C154" s="6">
        <v>152</v>
      </c>
      <c r="D154" s="3" t="s">
        <v>424</v>
      </c>
      <c r="E154" s="3" t="s">
        <v>204</v>
      </c>
      <c r="F154" s="4" t="s">
        <v>6</v>
      </c>
      <c r="G154" s="10">
        <v>5</v>
      </c>
      <c r="H154" s="12"/>
      <c r="I154" s="33"/>
      <c r="J154" s="12"/>
      <c r="L154"/>
      <c r="N154" s="59">
        <v>680</v>
      </c>
      <c r="O154" s="13">
        <v>520</v>
      </c>
      <c r="P154" s="35"/>
      <c r="AA154" s="39"/>
      <c r="AB154" s="2">
        <f t="shared" si="18"/>
        <v>520</v>
      </c>
      <c r="AC154" s="2">
        <f t="shared" si="19"/>
        <v>680</v>
      </c>
      <c r="AD154" s="41">
        <f t="shared" si="20"/>
        <v>0.76470588235294112</v>
      </c>
      <c r="AE154" s="2">
        <f t="shared" si="21"/>
        <v>160</v>
      </c>
      <c r="AF154" s="2">
        <f t="shared" si="22"/>
        <v>800</v>
      </c>
      <c r="AG154" s="41">
        <v>0.23</v>
      </c>
      <c r="AK154" s="45">
        <f t="shared" si="24"/>
        <v>114.4618093770636</v>
      </c>
      <c r="AL154" s="87">
        <f t="shared" si="23"/>
        <v>114.46</v>
      </c>
      <c r="AM154" s="87">
        <v>114.46</v>
      </c>
    </row>
    <row r="155" spans="1:41" ht="15.75" x14ac:dyDescent="0.2">
      <c r="A155" s="8" t="s">
        <v>362</v>
      </c>
      <c r="B155" s="9">
        <v>154</v>
      </c>
      <c r="C155" s="6">
        <v>153</v>
      </c>
      <c r="D155" s="3" t="s">
        <v>425</v>
      </c>
      <c r="E155" s="3" t="s">
        <v>204</v>
      </c>
      <c r="F155" s="4" t="s">
        <v>6</v>
      </c>
      <c r="G155" s="10">
        <v>5</v>
      </c>
      <c r="H155" s="12"/>
      <c r="I155" s="33"/>
      <c r="J155" s="12"/>
      <c r="L155"/>
      <c r="N155" s="59">
        <v>850</v>
      </c>
      <c r="O155" s="13">
        <v>680</v>
      </c>
      <c r="P155" s="35"/>
      <c r="AA155" s="39"/>
      <c r="AB155" s="2">
        <f t="shared" si="18"/>
        <v>680</v>
      </c>
      <c r="AC155" s="2">
        <f t="shared" si="19"/>
        <v>850</v>
      </c>
      <c r="AD155" s="41">
        <f t="shared" si="20"/>
        <v>0.8</v>
      </c>
      <c r="AE155" s="2">
        <f t="shared" si="21"/>
        <v>170</v>
      </c>
      <c r="AF155" s="2">
        <f t="shared" si="22"/>
        <v>850</v>
      </c>
      <c r="AG155" s="41">
        <v>0.3</v>
      </c>
      <c r="AK155" s="45">
        <f t="shared" si="24"/>
        <v>164.64891041162227</v>
      </c>
      <c r="AL155" s="87">
        <f t="shared" si="23"/>
        <v>164.65</v>
      </c>
      <c r="AM155" s="87">
        <v>164.65</v>
      </c>
    </row>
    <row r="156" spans="1:41" ht="15.75" x14ac:dyDescent="0.2">
      <c r="A156" s="8" t="s">
        <v>362</v>
      </c>
      <c r="B156" s="6">
        <v>155</v>
      </c>
      <c r="C156" s="94">
        <v>154</v>
      </c>
      <c r="D156" s="3" t="s">
        <v>426</v>
      </c>
      <c r="E156" s="3" t="s">
        <v>141</v>
      </c>
      <c r="F156" s="4" t="s">
        <v>6</v>
      </c>
      <c r="G156" s="10">
        <v>25</v>
      </c>
      <c r="H156" s="12"/>
      <c r="I156" s="33"/>
      <c r="J156" s="12"/>
      <c r="L156"/>
      <c r="N156" s="60"/>
      <c r="O156" s="93">
        <v>20</v>
      </c>
      <c r="P156" s="35"/>
      <c r="AA156" s="39"/>
      <c r="AB156" s="2">
        <f t="shared" si="18"/>
        <v>20</v>
      </c>
      <c r="AC156" s="2">
        <f t="shared" si="19"/>
        <v>20</v>
      </c>
      <c r="AD156" s="41">
        <f t="shared" si="20"/>
        <v>1</v>
      </c>
      <c r="AE156" s="2">
        <f t="shared" si="21"/>
        <v>0</v>
      </c>
      <c r="AF156" s="2">
        <f t="shared" si="22"/>
        <v>0</v>
      </c>
      <c r="AG156" s="41">
        <v>0.23</v>
      </c>
      <c r="AK156" s="45">
        <f t="shared" si="24"/>
        <v>4.402377283733216</v>
      </c>
      <c r="AL156" s="87">
        <f t="shared" si="23"/>
        <v>4.4000000000000004</v>
      </c>
      <c r="AM156" s="87">
        <v>4.4000000000000004</v>
      </c>
    </row>
    <row r="157" spans="1:41" ht="14.25" x14ac:dyDescent="0.2">
      <c r="A157" s="8" t="s">
        <v>362</v>
      </c>
      <c r="B157" s="9">
        <v>156</v>
      </c>
      <c r="C157" s="94">
        <v>155</v>
      </c>
      <c r="D157" s="3" t="s">
        <v>205</v>
      </c>
      <c r="E157" s="3" t="s">
        <v>206</v>
      </c>
      <c r="F157" s="4" t="s">
        <v>6</v>
      </c>
      <c r="G157" s="10">
        <v>15</v>
      </c>
      <c r="H157" s="12"/>
      <c r="I157" s="33"/>
      <c r="J157" s="12"/>
      <c r="L157"/>
      <c r="N157" s="59">
        <v>45</v>
      </c>
      <c r="O157" s="93">
        <v>20</v>
      </c>
      <c r="P157" s="35"/>
      <c r="AA157" s="39"/>
      <c r="AB157" s="2">
        <f t="shared" si="18"/>
        <v>20</v>
      </c>
      <c r="AC157" s="2">
        <f t="shared" si="19"/>
        <v>45</v>
      </c>
      <c r="AD157" s="41">
        <f t="shared" si="20"/>
        <v>0.44444444444444442</v>
      </c>
      <c r="AE157" s="2">
        <f t="shared" si="21"/>
        <v>25</v>
      </c>
      <c r="AF157" s="2">
        <f t="shared" si="22"/>
        <v>375</v>
      </c>
      <c r="AG157" s="41">
        <v>0.23</v>
      </c>
      <c r="AK157" s="45">
        <f t="shared" si="24"/>
        <v>4.402377283733216</v>
      </c>
      <c r="AL157" s="87">
        <f t="shared" si="23"/>
        <v>4.4000000000000004</v>
      </c>
      <c r="AM157" s="87">
        <v>4.4000000000000004</v>
      </c>
    </row>
    <row r="158" spans="1:41" ht="15.75" x14ac:dyDescent="0.2">
      <c r="A158" s="8" t="s">
        <v>362</v>
      </c>
      <c r="B158" s="6">
        <v>157</v>
      </c>
      <c r="C158" s="6">
        <v>156</v>
      </c>
      <c r="D158" s="3" t="s">
        <v>427</v>
      </c>
      <c r="E158" s="3" t="s">
        <v>141</v>
      </c>
      <c r="F158" s="4" t="s">
        <v>6</v>
      </c>
      <c r="G158" s="10">
        <v>15</v>
      </c>
      <c r="H158" s="12"/>
      <c r="I158" s="33"/>
      <c r="J158" s="12"/>
      <c r="L158"/>
      <c r="N158" s="59">
        <v>29</v>
      </c>
      <c r="O158" s="13">
        <v>46</v>
      </c>
      <c r="P158" s="35"/>
      <c r="AA158" s="39"/>
      <c r="AB158" s="2">
        <f t="shared" si="18"/>
        <v>29</v>
      </c>
      <c r="AC158" s="2">
        <f t="shared" si="19"/>
        <v>46</v>
      </c>
      <c r="AD158" s="41">
        <f t="shared" si="20"/>
        <v>0.63043478260869568</v>
      </c>
      <c r="AE158" s="2">
        <f t="shared" si="21"/>
        <v>17</v>
      </c>
      <c r="AF158" s="2">
        <f t="shared" si="22"/>
        <v>255</v>
      </c>
      <c r="AG158" s="41">
        <v>0.23</v>
      </c>
      <c r="AK158" s="45">
        <f t="shared" si="24"/>
        <v>10.125467752586395</v>
      </c>
      <c r="AL158" s="87">
        <f t="shared" si="23"/>
        <v>10.130000000000001</v>
      </c>
      <c r="AM158" s="87">
        <v>10.130000000000001</v>
      </c>
    </row>
    <row r="159" spans="1:41" ht="15.75" x14ac:dyDescent="0.2">
      <c r="A159" s="8" t="s">
        <v>362</v>
      </c>
      <c r="B159" s="9">
        <v>158</v>
      </c>
      <c r="C159" s="94">
        <v>157</v>
      </c>
      <c r="D159" s="3" t="s">
        <v>428</v>
      </c>
      <c r="E159" s="3" t="s">
        <v>207</v>
      </c>
      <c r="F159" s="4" t="s">
        <v>6</v>
      </c>
      <c r="G159" s="10">
        <v>5</v>
      </c>
      <c r="H159" s="12"/>
      <c r="I159" s="33"/>
      <c r="J159" s="12"/>
      <c r="L159"/>
      <c r="N159" s="59">
        <v>274</v>
      </c>
      <c r="O159" s="93">
        <v>96</v>
      </c>
      <c r="P159" s="35"/>
      <c r="R159" s="2" t="s">
        <v>450</v>
      </c>
      <c r="AA159" s="39"/>
      <c r="AB159" s="2">
        <f t="shared" si="18"/>
        <v>96</v>
      </c>
      <c r="AC159" s="2">
        <f t="shared" si="19"/>
        <v>274</v>
      </c>
      <c r="AD159" s="41">
        <f t="shared" si="20"/>
        <v>0.35036496350364965</v>
      </c>
      <c r="AE159" s="2">
        <f t="shared" si="21"/>
        <v>178</v>
      </c>
      <c r="AF159" s="2">
        <f t="shared" si="22"/>
        <v>890</v>
      </c>
      <c r="AG159" s="41">
        <v>0.23</v>
      </c>
      <c r="AK159" s="45">
        <f t="shared" si="24"/>
        <v>21.131410961919435</v>
      </c>
      <c r="AL159" s="87">
        <f t="shared" si="23"/>
        <v>21.13</v>
      </c>
      <c r="AM159" s="87">
        <v>21.13</v>
      </c>
    </row>
    <row r="160" spans="1:41" ht="15.75" x14ac:dyDescent="0.2">
      <c r="A160" s="8" t="s">
        <v>362</v>
      </c>
      <c r="B160" s="6">
        <v>159</v>
      </c>
      <c r="C160" s="6">
        <v>158</v>
      </c>
      <c r="D160" s="3" t="s">
        <v>421</v>
      </c>
      <c r="E160" s="3" t="s">
        <v>141</v>
      </c>
      <c r="F160" s="4" t="s">
        <v>6</v>
      </c>
      <c r="G160" s="10">
        <v>25</v>
      </c>
      <c r="H160" s="12"/>
      <c r="I160" s="33"/>
      <c r="J160" s="12"/>
      <c r="L160"/>
      <c r="N160" s="59">
        <v>23</v>
      </c>
      <c r="O160" s="13">
        <v>26</v>
      </c>
      <c r="P160" s="35"/>
      <c r="AA160" s="39"/>
      <c r="AB160" s="2">
        <f t="shared" si="18"/>
        <v>23</v>
      </c>
      <c r="AC160" s="2">
        <f t="shared" si="19"/>
        <v>26</v>
      </c>
      <c r="AD160" s="41">
        <f t="shared" si="20"/>
        <v>0.88461538461538458</v>
      </c>
      <c r="AE160" s="2">
        <f t="shared" si="21"/>
        <v>3</v>
      </c>
      <c r="AF160" s="2">
        <f t="shared" si="22"/>
        <v>75</v>
      </c>
      <c r="AG160" s="41">
        <v>0.3</v>
      </c>
      <c r="AK160" s="45">
        <f t="shared" si="24"/>
        <v>6.2953995157384988</v>
      </c>
      <c r="AL160" s="87">
        <f t="shared" si="23"/>
        <v>6.3</v>
      </c>
      <c r="AM160" s="87">
        <v>6.3</v>
      </c>
    </row>
    <row r="161" spans="1:41" ht="15" customHeight="1" x14ac:dyDescent="0.2">
      <c r="A161" s="8" t="s">
        <v>362</v>
      </c>
      <c r="B161" s="9">
        <v>160</v>
      </c>
      <c r="C161" s="6">
        <v>159</v>
      </c>
      <c r="D161" s="3" t="s">
        <v>208</v>
      </c>
      <c r="E161" s="3" t="s">
        <v>123</v>
      </c>
      <c r="F161" s="4" t="s">
        <v>6</v>
      </c>
      <c r="G161" s="10">
        <v>15</v>
      </c>
      <c r="H161" s="12"/>
      <c r="I161" s="33"/>
      <c r="J161" s="12"/>
      <c r="L161" s="2">
        <v>8</v>
      </c>
      <c r="N161" s="59">
        <v>10</v>
      </c>
      <c r="O161" s="13">
        <v>18</v>
      </c>
      <c r="P161" s="35"/>
      <c r="AA161" s="39"/>
      <c r="AB161" s="2">
        <f t="shared" si="18"/>
        <v>8</v>
      </c>
      <c r="AC161" s="2">
        <f t="shared" si="19"/>
        <v>18</v>
      </c>
      <c r="AD161" s="41">
        <f t="shared" si="20"/>
        <v>0.44444444444444442</v>
      </c>
      <c r="AE161" s="2">
        <f t="shared" si="21"/>
        <v>10</v>
      </c>
      <c r="AF161" s="2">
        <f t="shared" si="22"/>
        <v>150</v>
      </c>
      <c r="AG161" s="41">
        <v>0.3</v>
      </c>
      <c r="AK161" s="45">
        <f>L161/5.9/(1-AG161)</f>
        <v>1.937046004842615</v>
      </c>
      <c r="AL161" s="87">
        <f t="shared" si="23"/>
        <v>1.94</v>
      </c>
      <c r="AM161" s="87">
        <v>1.94</v>
      </c>
    </row>
    <row r="162" spans="1:41" ht="15.75" x14ac:dyDescent="0.2">
      <c r="A162" s="8" t="s">
        <v>362</v>
      </c>
      <c r="B162" s="6">
        <v>161</v>
      </c>
      <c r="C162" s="6">
        <v>160</v>
      </c>
      <c r="D162" s="3" t="s">
        <v>429</v>
      </c>
      <c r="E162" s="3" t="s">
        <v>209</v>
      </c>
      <c r="F162" s="4" t="s">
        <v>6</v>
      </c>
      <c r="G162" s="10">
        <v>1</v>
      </c>
      <c r="H162" s="12"/>
      <c r="I162" s="33"/>
      <c r="J162" s="12"/>
      <c r="L162"/>
      <c r="N162" s="59">
        <v>2200</v>
      </c>
      <c r="O162" s="13">
        <v>3800</v>
      </c>
      <c r="P162" s="35"/>
      <c r="AA162" s="39"/>
      <c r="AB162" s="2">
        <f t="shared" si="18"/>
        <v>2200</v>
      </c>
      <c r="AC162" s="2">
        <f t="shared" si="19"/>
        <v>3800</v>
      </c>
      <c r="AD162" s="41">
        <f t="shared" si="20"/>
        <v>0.57894736842105265</v>
      </c>
      <c r="AE162" s="2">
        <f t="shared" si="21"/>
        <v>1600</v>
      </c>
      <c r="AF162" s="2">
        <f t="shared" si="22"/>
        <v>1600</v>
      </c>
      <c r="AG162" s="41">
        <v>0.23</v>
      </c>
      <c r="AK162" s="45">
        <f>O162/5.9/(1-AG162)</f>
        <v>836.45168390931099</v>
      </c>
      <c r="AL162" s="87">
        <f t="shared" si="23"/>
        <v>836.45</v>
      </c>
      <c r="AM162" s="87">
        <v>836.45</v>
      </c>
    </row>
    <row r="163" spans="1:41" ht="15.75" x14ac:dyDescent="0.2">
      <c r="A163" s="8" t="s">
        <v>362</v>
      </c>
      <c r="B163" s="9">
        <v>162</v>
      </c>
      <c r="C163" s="6">
        <v>161</v>
      </c>
      <c r="D163" s="3" t="s">
        <v>430</v>
      </c>
      <c r="E163" s="3" t="s">
        <v>210</v>
      </c>
      <c r="F163" s="4" t="s">
        <v>6</v>
      </c>
      <c r="G163" s="10">
        <v>2</v>
      </c>
      <c r="H163" s="12"/>
      <c r="I163" s="33"/>
      <c r="J163" s="12"/>
      <c r="L163"/>
      <c r="N163" s="59">
        <v>610</v>
      </c>
      <c r="O163" s="13">
        <v>460</v>
      </c>
      <c r="P163" s="35"/>
      <c r="AA163" s="39"/>
      <c r="AB163" s="2">
        <f t="shared" si="18"/>
        <v>460</v>
      </c>
      <c r="AC163" s="2">
        <f t="shared" si="19"/>
        <v>610</v>
      </c>
      <c r="AD163" s="41">
        <f t="shared" si="20"/>
        <v>0.75409836065573765</v>
      </c>
      <c r="AE163" s="2">
        <f t="shared" si="21"/>
        <v>150</v>
      </c>
      <c r="AF163" s="2">
        <f t="shared" si="22"/>
        <v>300</v>
      </c>
      <c r="AG163" s="41">
        <v>0.23</v>
      </c>
      <c r="AK163" s="45">
        <f>O163/5.9/(1-AG163)</f>
        <v>101.25467752586397</v>
      </c>
      <c r="AL163" s="87">
        <f t="shared" si="23"/>
        <v>101.25</v>
      </c>
      <c r="AM163" s="87">
        <v>101.25</v>
      </c>
    </row>
    <row r="164" spans="1:41" ht="25.5" customHeight="1" x14ac:dyDescent="0.2">
      <c r="A164" s="68" t="s">
        <v>362</v>
      </c>
      <c r="B164" s="69">
        <v>163</v>
      </c>
      <c r="C164" s="69">
        <v>162</v>
      </c>
      <c r="D164" s="82" t="s">
        <v>211</v>
      </c>
      <c r="E164" s="70" t="s">
        <v>212</v>
      </c>
      <c r="F164" s="71" t="s">
        <v>6</v>
      </c>
      <c r="G164" s="72">
        <v>25</v>
      </c>
      <c r="H164" s="88" t="s">
        <v>495</v>
      </c>
      <c r="I164" s="73"/>
      <c r="J164" s="80"/>
      <c r="K164" s="75"/>
      <c r="L164" s="85">
        <v>8</v>
      </c>
      <c r="M164" s="75"/>
      <c r="N164" s="74">
        <v>16</v>
      </c>
      <c r="O164" s="75">
        <v>18</v>
      </c>
      <c r="P164" s="76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39"/>
      <c r="AB164" s="75">
        <f t="shared" si="18"/>
        <v>8</v>
      </c>
      <c r="AC164" s="75">
        <f t="shared" si="19"/>
        <v>18</v>
      </c>
      <c r="AD164" s="77">
        <f t="shared" si="20"/>
        <v>0.44444444444444442</v>
      </c>
      <c r="AE164" s="75">
        <f t="shared" si="21"/>
        <v>10</v>
      </c>
      <c r="AF164" s="75">
        <f t="shared" si="22"/>
        <v>250</v>
      </c>
      <c r="AG164" s="41">
        <v>0.3</v>
      </c>
      <c r="AK164" s="45">
        <f>L164/5.9/(1-AG164)</f>
        <v>1.937046004842615</v>
      </c>
      <c r="AL164" s="87">
        <f t="shared" si="23"/>
        <v>1.94</v>
      </c>
      <c r="AM164" s="87">
        <v>1.94</v>
      </c>
      <c r="AN164" s="78" t="s">
        <v>489</v>
      </c>
      <c r="AO164" s="75" t="s">
        <v>488</v>
      </c>
    </row>
    <row r="165" spans="1:41" ht="14.25" x14ac:dyDescent="0.2">
      <c r="A165" s="8" t="s">
        <v>362</v>
      </c>
      <c r="B165" s="9">
        <v>164</v>
      </c>
      <c r="C165" s="94">
        <v>163</v>
      </c>
      <c r="D165" s="3" t="s">
        <v>213</v>
      </c>
      <c r="E165" s="3" t="s">
        <v>123</v>
      </c>
      <c r="F165" s="4" t="s">
        <v>6</v>
      </c>
      <c r="G165" s="10">
        <v>25</v>
      </c>
      <c r="H165" s="12"/>
      <c r="I165" s="33"/>
      <c r="J165" s="12"/>
      <c r="L165"/>
      <c r="N165" s="59">
        <v>6</v>
      </c>
      <c r="O165" s="13">
        <v>16</v>
      </c>
      <c r="P165" s="35"/>
      <c r="V165">
        <v>1</v>
      </c>
      <c r="W165" s="2">
        <v>5</v>
      </c>
      <c r="AA165" s="39"/>
      <c r="AB165" s="2">
        <f t="shared" si="18"/>
        <v>1</v>
      </c>
      <c r="AC165" s="2">
        <f t="shared" si="19"/>
        <v>16</v>
      </c>
      <c r="AD165" s="41">
        <f t="shared" si="20"/>
        <v>6.25E-2</v>
      </c>
      <c r="AE165" s="2">
        <f t="shared" si="21"/>
        <v>15</v>
      </c>
      <c r="AF165" s="2">
        <f t="shared" si="22"/>
        <v>375</v>
      </c>
      <c r="AK165" s="45">
        <v>0.19</v>
      </c>
      <c r="AL165" s="87">
        <f t="shared" si="23"/>
        <v>0.19</v>
      </c>
      <c r="AM165" s="87">
        <v>0.19</v>
      </c>
    </row>
    <row r="166" spans="1:41" ht="15.75" x14ac:dyDescent="0.2">
      <c r="A166" s="8" t="s">
        <v>362</v>
      </c>
      <c r="B166" s="6">
        <v>165</v>
      </c>
      <c r="C166" s="94">
        <v>164</v>
      </c>
      <c r="D166" s="3" t="s">
        <v>431</v>
      </c>
      <c r="E166" s="3" t="s">
        <v>214</v>
      </c>
      <c r="F166" s="4" t="s">
        <v>6</v>
      </c>
      <c r="G166" s="10">
        <v>2</v>
      </c>
      <c r="H166" s="12"/>
      <c r="I166" s="33"/>
      <c r="J166" s="12"/>
      <c r="L166"/>
      <c r="N166" s="59">
        <v>590</v>
      </c>
      <c r="O166" s="93">
        <v>190</v>
      </c>
      <c r="P166" s="35"/>
      <c r="AA166" s="39"/>
      <c r="AB166" s="2">
        <f t="shared" si="18"/>
        <v>190</v>
      </c>
      <c r="AC166" s="2">
        <f t="shared" si="19"/>
        <v>590</v>
      </c>
      <c r="AD166" s="41">
        <f t="shared" si="20"/>
        <v>0.32203389830508472</v>
      </c>
      <c r="AE166" s="2">
        <f t="shared" si="21"/>
        <v>400</v>
      </c>
      <c r="AF166" s="2">
        <f t="shared" si="22"/>
        <v>800</v>
      </c>
      <c r="AG166" s="41">
        <v>0.23</v>
      </c>
      <c r="AK166" s="45">
        <f>O166/5.9/(1-AG166)</f>
        <v>41.822584195465545</v>
      </c>
      <c r="AL166" s="87">
        <f t="shared" si="23"/>
        <v>41.82</v>
      </c>
      <c r="AM166" s="87">
        <v>41.82</v>
      </c>
    </row>
    <row r="167" spans="1:41" ht="15.75" x14ac:dyDescent="0.2">
      <c r="A167" s="8" t="s">
        <v>362</v>
      </c>
      <c r="B167" s="9">
        <v>166</v>
      </c>
      <c r="C167" s="94">
        <v>165</v>
      </c>
      <c r="D167" s="3" t="s">
        <v>432</v>
      </c>
      <c r="E167" s="3" t="s">
        <v>215</v>
      </c>
      <c r="F167" s="4" t="s">
        <v>6</v>
      </c>
      <c r="G167" s="10">
        <v>2</v>
      </c>
      <c r="H167" s="12"/>
      <c r="I167" s="33"/>
      <c r="J167" s="12"/>
      <c r="L167"/>
      <c r="N167" s="59">
        <v>236</v>
      </c>
      <c r="O167" s="93">
        <v>120</v>
      </c>
      <c r="P167" s="35"/>
      <c r="AA167" s="39"/>
      <c r="AB167" s="2">
        <f t="shared" si="18"/>
        <v>120</v>
      </c>
      <c r="AC167" s="2">
        <f t="shared" si="19"/>
        <v>236</v>
      </c>
      <c r="AD167" s="41">
        <f t="shared" si="20"/>
        <v>0.50847457627118642</v>
      </c>
      <c r="AE167" s="2">
        <f t="shared" si="21"/>
        <v>116</v>
      </c>
      <c r="AF167" s="2">
        <f t="shared" si="22"/>
        <v>232</v>
      </c>
      <c r="AG167" s="41">
        <v>0.23</v>
      </c>
      <c r="AK167" s="45">
        <f>O167/5.9/(1-AG167)</f>
        <v>26.414263702399293</v>
      </c>
      <c r="AL167" s="87">
        <f t="shared" si="23"/>
        <v>26.41</v>
      </c>
      <c r="AM167" s="87">
        <v>26.41</v>
      </c>
    </row>
    <row r="168" spans="1:41" ht="14.25" x14ac:dyDescent="0.2">
      <c r="A168" s="8" t="s">
        <v>362</v>
      </c>
      <c r="B168" s="6">
        <v>167</v>
      </c>
      <c r="C168" s="94">
        <v>166</v>
      </c>
      <c r="D168" s="3" t="s">
        <v>216</v>
      </c>
      <c r="E168" s="3" t="s">
        <v>217</v>
      </c>
      <c r="F168" s="4" t="s">
        <v>6</v>
      </c>
      <c r="G168" s="10">
        <v>5</v>
      </c>
      <c r="H168" s="12"/>
      <c r="I168" s="33"/>
      <c r="J168" s="12"/>
      <c r="L168"/>
      <c r="N168" s="60"/>
      <c r="O168" s="13">
        <v>0.5</v>
      </c>
      <c r="P168" s="35"/>
      <c r="V168" s="2">
        <v>1</v>
      </c>
      <c r="AA168" s="39"/>
      <c r="AB168" s="2">
        <f t="shared" si="18"/>
        <v>0.5</v>
      </c>
      <c r="AC168" s="2">
        <f t="shared" si="19"/>
        <v>1</v>
      </c>
      <c r="AD168" s="41">
        <f t="shared" si="20"/>
        <v>0.5</v>
      </c>
      <c r="AE168" s="2">
        <f t="shared" si="21"/>
        <v>0.5</v>
      </c>
      <c r="AF168" s="2">
        <f t="shared" si="22"/>
        <v>2.5</v>
      </c>
      <c r="AK168" s="45">
        <v>0.19</v>
      </c>
      <c r="AL168" s="87">
        <f t="shared" si="23"/>
        <v>0.19</v>
      </c>
      <c r="AM168" s="87">
        <v>0.19</v>
      </c>
    </row>
    <row r="169" spans="1:41" ht="15.75" x14ac:dyDescent="0.2">
      <c r="A169" s="8" t="s">
        <v>362</v>
      </c>
      <c r="B169" s="9">
        <v>168</v>
      </c>
      <c r="C169" s="6">
        <v>167</v>
      </c>
      <c r="D169" s="3" t="s">
        <v>433</v>
      </c>
      <c r="E169" s="3" t="s">
        <v>121</v>
      </c>
      <c r="F169" s="4" t="s">
        <v>126</v>
      </c>
      <c r="G169" s="10">
        <v>1</v>
      </c>
      <c r="H169" s="12"/>
      <c r="I169" s="33"/>
      <c r="J169" s="12"/>
      <c r="L169"/>
      <c r="N169" s="59">
        <v>460</v>
      </c>
      <c r="O169" s="13">
        <v>580</v>
      </c>
      <c r="P169" s="35"/>
      <c r="AA169" s="39"/>
      <c r="AB169" s="2">
        <f t="shared" si="18"/>
        <v>460</v>
      </c>
      <c r="AC169" s="2">
        <f t="shared" si="19"/>
        <v>580</v>
      </c>
      <c r="AD169" s="41">
        <f t="shared" si="20"/>
        <v>0.7931034482758621</v>
      </c>
      <c r="AE169" s="2">
        <f t="shared" si="21"/>
        <v>120</v>
      </c>
      <c r="AF169" s="2">
        <f t="shared" si="22"/>
        <v>120</v>
      </c>
      <c r="AG169" s="41">
        <v>0.23</v>
      </c>
      <c r="AK169" s="45">
        <f t="shared" ref="AK169:AK184" si="25">O169/5.9/(1-AG169)</f>
        <v>127.66894122826326</v>
      </c>
      <c r="AL169" s="87">
        <f t="shared" si="23"/>
        <v>127.67</v>
      </c>
      <c r="AM169" s="87">
        <v>127.67</v>
      </c>
    </row>
    <row r="170" spans="1:41" ht="15.75" x14ac:dyDescent="0.2">
      <c r="A170" s="8" t="s">
        <v>362</v>
      </c>
      <c r="B170" s="6">
        <v>169</v>
      </c>
      <c r="C170" s="6">
        <v>168</v>
      </c>
      <c r="D170" s="3" t="s">
        <v>434</v>
      </c>
      <c r="E170" s="3" t="s">
        <v>121</v>
      </c>
      <c r="F170" s="4" t="s">
        <v>126</v>
      </c>
      <c r="G170" s="10">
        <v>1</v>
      </c>
      <c r="H170" s="12"/>
      <c r="I170" s="33"/>
      <c r="J170" s="12"/>
      <c r="L170"/>
      <c r="N170" s="59">
        <v>750</v>
      </c>
      <c r="O170" s="13">
        <v>580</v>
      </c>
      <c r="P170" s="35"/>
      <c r="AA170" s="39"/>
      <c r="AB170" s="2">
        <f t="shared" si="18"/>
        <v>580</v>
      </c>
      <c r="AC170" s="2">
        <f t="shared" si="19"/>
        <v>750</v>
      </c>
      <c r="AD170" s="41">
        <f t="shared" si="20"/>
        <v>0.77333333333333332</v>
      </c>
      <c r="AE170" s="2">
        <f t="shared" si="21"/>
        <v>170</v>
      </c>
      <c r="AF170" s="2">
        <f t="shared" si="22"/>
        <v>170</v>
      </c>
      <c r="AG170" s="41">
        <v>0.23</v>
      </c>
      <c r="AK170" s="45">
        <f t="shared" si="25"/>
        <v>127.66894122826326</v>
      </c>
      <c r="AL170" s="87">
        <f t="shared" si="23"/>
        <v>127.67</v>
      </c>
      <c r="AM170" s="87">
        <v>127.67</v>
      </c>
    </row>
    <row r="171" spans="1:41" ht="15.75" x14ac:dyDescent="0.2">
      <c r="A171" s="8" t="s">
        <v>362</v>
      </c>
      <c r="B171" s="9">
        <v>170</v>
      </c>
      <c r="C171" s="6">
        <v>169</v>
      </c>
      <c r="D171" s="3" t="s">
        <v>435</v>
      </c>
      <c r="E171" s="3" t="s">
        <v>121</v>
      </c>
      <c r="F171" s="4" t="s">
        <v>126</v>
      </c>
      <c r="G171" s="10">
        <v>1</v>
      </c>
      <c r="H171" s="12"/>
      <c r="I171" s="33"/>
      <c r="J171" s="12"/>
      <c r="L171"/>
      <c r="N171" s="59">
        <v>844</v>
      </c>
      <c r="O171" s="13">
        <v>580</v>
      </c>
      <c r="P171" s="35"/>
      <c r="AA171" s="39"/>
      <c r="AB171" s="2">
        <f t="shared" si="18"/>
        <v>580</v>
      </c>
      <c r="AC171" s="2">
        <f t="shared" si="19"/>
        <v>844</v>
      </c>
      <c r="AD171" s="41">
        <f t="shared" si="20"/>
        <v>0.6872037914691943</v>
      </c>
      <c r="AE171" s="2">
        <f t="shared" si="21"/>
        <v>264</v>
      </c>
      <c r="AF171" s="2">
        <f t="shared" si="22"/>
        <v>264</v>
      </c>
      <c r="AG171" s="41">
        <v>0.23</v>
      </c>
      <c r="AK171" s="45">
        <f t="shared" si="25"/>
        <v>127.66894122826326</v>
      </c>
      <c r="AL171" s="87">
        <f t="shared" si="23"/>
        <v>127.67</v>
      </c>
      <c r="AM171" s="87">
        <v>127.67</v>
      </c>
    </row>
    <row r="172" spans="1:41" ht="15.75" x14ac:dyDescent="0.2">
      <c r="A172" s="8" t="s">
        <v>362</v>
      </c>
      <c r="B172" s="6">
        <v>171</v>
      </c>
      <c r="C172" s="6">
        <v>170</v>
      </c>
      <c r="D172" s="3" t="s">
        <v>436</v>
      </c>
      <c r="E172" s="3" t="s">
        <v>218</v>
      </c>
      <c r="F172" s="4" t="s">
        <v>6</v>
      </c>
      <c r="G172" s="10">
        <v>1</v>
      </c>
      <c r="H172" s="12"/>
      <c r="I172" s="33"/>
      <c r="J172" s="12"/>
      <c r="L172"/>
      <c r="N172" s="59">
        <v>5500</v>
      </c>
      <c r="O172" s="13">
        <v>3200</v>
      </c>
      <c r="P172" s="35"/>
      <c r="AA172" s="39"/>
      <c r="AB172" s="2">
        <f t="shared" si="18"/>
        <v>3200</v>
      </c>
      <c r="AC172" s="2">
        <f t="shared" si="19"/>
        <v>5500</v>
      </c>
      <c r="AD172" s="41">
        <f t="shared" si="20"/>
        <v>0.58181818181818179</v>
      </c>
      <c r="AE172" s="2">
        <f t="shared" si="21"/>
        <v>2300</v>
      </c>
      <c r="AF172" s="2">
        <f t="shared" si="22"/>
        <v>2300</v>
      </c>
      <c r="AG172" s="41">
        <v>0.23</v>
      </c>
      <c r="AK172" s="45">
        <f t="shared" si="25"/>
        <v>704.38036539731445</v>
      </c>
      <c r="AL172" s="87">
        <f t="shared" si="23"/>
        <v>704.38</v>
      </c>
      <c r="AM172" s="87">
        <v>704.38</v>
      </c>
    </row>
    <row r="173" spans="1:41" ht="15.75" x14ac:dyDescent="0.2">
      <c r="A173" s="8" t="s">
        <v>362</v>
      </c>
      <c r="B173" s="9">
        <v>172</v>
      </c>
      <c r="C173" s="6">
        <v>171</v>
      </c>
      <c r="D173" s="3" t="s">
        <v>437</v>
      </c>
      <c r="E173" s="3" t="s">
        <v>219</v>
      </c>
      <c r="F173" s="4" t="s">
        <v>6</v>
      </c>
      <c r="G173" s="10">
        <v>1</v>
      </c>
      <c r="H173" s="12"/>
      <c r="I173" s="33"/>
      <c r="J173" s="12"/>
      <c r="L173"/>
      <c r="N173" s="59">
        <v>124</v>
      </c>
      <c r="O173" s="13">
        <v>68</v>
      </c>
      <c r="P173" s="35"/>
      <c r="AA173" s="39"/>
      <c r="AB173" s="2">
        <f t="shared" si="18"/>
        <v>68</v>
      </c>
      <c r="AC173" s="2">
        <f t="shared" si="19"/>
        <v>124</v>
      </c>
      <c r="AD173" s="41">
        <f t="shared" si="20"/>
        <v>0.54838709677419351</v>
      </c>
      <c r="AE173" s="2">
        <f t="shared" si="21"/>
        <v>56</v>
      </c>
      <c r="AF173" s="2">
        <f t="shared" si="22"/>
        <v>56</v>
      </c>
      <c r="AG173" s="41">
        <v>0.23</v>
      </c>
      <c r="AK173" s="45">
        <f t="shared" si="25"/>
        <v>14.968082764692934</v>
      </c>
      <c r="AL173" s="87">
        <f t="shared" si="23"/>
        <v>14.97</v>
      </c>
      <c r="AM173" s="87">
        <v>14.97</v>
      </c>
    </row>
    <row r="174" spans="1:41" ht="15.75" x14ac:dyDescent="0.2">
      <c r="A174" s="8" t="s">
        <v>362</v>
      </c>
      <c r="B174" s="6">
        <v>173</v>
      </c>
      <c r="C174" s="6">
        <v>172</v>
      </c>
      <c r="D174" s="3" t="s">
        <v>438</v>
      </c>
      <c r="E174" s="3" t="s">
        <v>204</v>
      </c>
      <c r="F174" s="4" t="s">
        <v>6</v>
      </c>
      <c r="G174" s="10">
        <v>1</v>
      </c>
      <c r="H174" s="12"/>
      <c r="I174" s="33"/>
      <c r="J174" s="12"/>
      <c r="L174"/>
      <c r="N174" s="59">
        <v>1100</v>
      </c>
      <c r="O174" s="13">
        <v>680</v>
      </c>
      <c r="P174" s="35"/>
      <c r="AA174" s="39"/>
      <c r="AB174" s="2">
        <f t="shared" si="18"/>
        <v>680</v>
      </c>
      <c r="AC174" s="2">
        <f t="shared" si="19"/>
        <v>1100</v>
      </c>
      <c r="AD174" s="41">
        <f t="shared" si="20"/>
        <v>0.61818181818181817</v>
      </c>
      <c r="AE174" s="2">
        <f t="shared" si="21"/>
        <v>420</v>
      </c>
      <c r="AF174" s="2">
        <f t="shared" si="22"/>
        <v>420</v>
      </c>
      <c r="AG174" s="41">
        <v>0.23</v>
      </c>
      <c r="AK174" s="45">
        <f t="shared" si="25"/>
        <v>149.68082764692932</v>
      </c>
      <c r="AL174" s="87">
        <f t="shared" si="23"/>
        <v>149.68</v>
      </c>
      <c r="AM174" s="87">
        <v>149.68</v>
      </c>
    </row>
    <row r="175" spans="1:41" ht="15.75" x14ac:dyDescent="0.2">
      <c r="A175" s="8" t="s">
        <v>362</v>
      </c>
      <c r="B175" s="9">
        <v>174</v>
      </c>
      <c r="C175" s="6">
        <v>173</v>
      </c>
      <c r="D175" s="3" t="s">
        <v>439</v>
      </c>
      <c r="E175" s="3" t="s">
        <v>220</v>
      </c>
      <c r="F175" s="4" t="s">
        <v>6</v>
      </c>
      <c r="G175" s="10">
        <v>1</v>
      </c>
      <c r="H175" s="12"/>
      <c r="I175" s="33"/>
      <c r="J175" s="12"/>
      <c r="L175"/>
      <c r="N175" s="59">
        <v>160</v>
      </c>
      <c r="O175" s="13">
        <v>82</v>
      </c>
      <c r="P175" s="35"/>
      <c r="AA175" s="39"/>
      <c r="AB175" s="2">
        <f t="shared" si="18"/>
        <v>82</v>
      </c>
      <c r="AC175" s="2">
        <f t="shared" si="19"/>
        <v>160</v>
      </c>
      <c r="AD175" s="41">
        <f t="shared" si="20"/>
        <v>0.51249999999999996</v>
      </c>
      <c r="AE175" s="2">
        <f t="shared" si="21"/>
        <v>78</v>
      </c>
      <c r="AF175" s="2">
        <f t="shared" si="22"/>
        <v>78</v>
      </c>
      <c r="AG175" s="41">
        <v>0.23</v>
      </c>
      <c r="AK175" s="45">
        <f t="shared" si="25"/>
        <v>18.049746863306183</v>
      </c>
      <c r="AL175" s="87">
        <f t="shared" si="23"/>
        <v>18.05</v>
      </c>
      <c r="AM175" s="87">
        <v>18.05</v>
      </c>
    </row>
    <row r="176" spans="1:41" ht="15.75" x14ac:dyDescent="0.2">
      <c r="A176" s="8" t="s">
        <v>362</v>
      </c>
      <c r="B176" s="6">
        <v>175</v>
      </c>
      <c r="C176" s="6">
        <v>174</v>
      </c>
      <c r="D176" s="3" t="s">
        <v>440</v>
      </c>
      <c r="E176" s="3" t="s">
        <v>125</v>
      </c>
      <c r="F176" s="4" t="s">
        <v>6</v>
      </c>
      <c r="G176" s="10">
        <v>1</v>
      </c>
      <c r="H176" s="12"/>
      <c r="I176" s="33"/>
      <c r="J176" s="12"/>
      <c r="L176"/>
      <c r="N176" s="59">
        <v>110</v>
      </c>
      <c r="O176" s="13">
        <v>48</v>
      </c>
      <c r="P176" s="35"/>
      <c r="AA176" s="39"/>
      <c r="AB176" s="2">
        <f t="shared" si="18"/>
        <v>48</v>
      </c>
      <c r="AC176" s="2">
        <f t="shared" si="19"/>
        <v>110</v>
      </c>
      <c r="AD176" s="41">
        <f t="shared" si="20"/>
        <v>0.43636363636363634</v>
      </c>
      <c r="AE176" s="2">
        <f t="shared" si="21"/>
        <v>62</v>
      </c>
      <c r="AF176" s="2">
        <f t="shared" si="22"/>
        <v>62</v>
      </c>
      <c r="AG176" s="41">
        <v>0.23</v>
      </c>
      <c r="AK176" s="45">
        <f t="shared" si="25"/>
        <v>10.565705480959718</v>
      </c>
      <c r="AL176" s="87">
        <f t="shared" si="23"/>
        <v>10.57</v>
      </c>
      <c r="AM176" s="87">
        <v>10.57</v>
      </c>
    </row>
    <row r="177" spans="1:39" ht="15.75" x14ac:dyDescent="0.2">
      <c r="A177" s="8" t="s">
        <v>362</v>
      </c>
      <c r="B177" s="9">
        <v>176</v>
      </c>
      <c r="C177" s="6">
        <v>175</v>
      </c>
      <c r="D177" s="3" t="s">
        <v>441</v>
      </c>
      <c r="E177" s="3" t="s">
        <v>10</v>
      </c>
      <c r="F177" s="4" t="s">
        <v>6</v>
      </c>
      <c r="G177" s="10">
        <v>1</v>
      </c>
      <c r="H177" s="12"/>
      <c r="I177" s="33"/>
      <c r="J177" s="12"/>
      <c r="L177"/>
      <c r="N177" s="60"/>
      <c r="O177" s="13">
        <v>28</v>
      </c>
      <c r="P177" s="35"/>
      <c r="AA177" s="39"/>
      <c r="AB177" s="2">
        <f t="shared" si="18"/>
        <v>28</v>
      </c>
      <c r="AC177" s="2">
        <f t="shared" si="19"/>
        <v>28</v>
      </c>
      <c r="AD177" s="41">
        <f t="shared" si="20"/>
        <v>1</v>
      </c>
      <c r="AE177" s="2">
        <f t="shared" si="21"/>
        <v>0</v>
      </c>
      <c r="AF177" s="2">
        <f t="shared" si="22"/>
        <v>0</v>
      </c>
      <c r="AG177" s="41">
        <v>0.23</v>
      </c>
      <c r="AK177" s="45">
        <f t="shared" si="25"/>
        <v>6.1633281972265017</v>
      </c>
      <c r="AL177" s="87">
        <f t="shared" si="23"/>
        <v>6.16</v>
      </c>
      <c r="AM177" s="87">
        <v>6.16</v>
      </c>
    </row>
    <row r="178" spans="1:39" ht="15.75" x14ac:dyDescent="0.2">
      <c r="A178" s="8" t="s">
        <v>362</v>
      </c>
      <c r="B178" s="6">
        <v>177</v>
      </c>
      <c r="C178" s="6">
        <v>176</v>
      </c>
      <c r="D178" s="3" t="s">
        <v>442</v>
      </c>
      <c r="E178" s="3" t="s">
        <v>204</v>
      </c>
      <c r="F178" s="4" t="s">
        <v>6</v>
      </c>
      <c r="G178" s="10">
        <v>1</v>
      </c>
      <c r="H178" s="12"/>
      <c r="I178" s="33"/>
      <c r="J178" s="12"/>
      <c r="L178"/>
      <c r="N178" s="59">
        <v>840</v>
      </c>
      <c r="O178" s="13">
        <v>660</v>
      </c>
      <c r="P178" s="35"/>
      <c r="AA178" s="39"/>
      <c r="AB178" s="2">
        <f t="shared" si="18"/>
        <v>660</v>
      </c>
      <c r="AC178" s="2">
        <f t="shared" si="19"/>
        <v>840</v>
      </c>
      <c r="AD178" s="41">
        <f t="shared" si="20"/>
        <v>0.7857142857142857</v>
      </c>
      <c r="AE178" s="2">
        <f t="shared" si="21"/>
        <v>180</v>
      </c>
      <c r="AF178" s="2">
        <f t="shared" si="22"/>
        <v>180</v>
      </c>
      <c r="AG178" s="41">
        <v>0.23</v>
      </c>
      <c r="AK178" s="45">
        <f t="shared" si="25"/>
        <v>145.2784503631961</v>
      </c>
      <c r="AL178" s="87">
        <f t="shared" si="23"/>
        <v>145.28</v>
      </c>
      <c r="AM178" s="87">
        <v>145.28</v>
      </c>
    </row>
    <row r="179" spans="1:39" ht="15.75" x14ac:dyDescent="0.2">
      <c r="A179" s="8" t="s">
        <v>362</v>
      </c>
      <c r="B179" s="9">
        <v>178</v>
      </c>
      <c r="C179" s="6">
        <v>177</v>
      </c>
      <c r="D179" s="3" t="s">
        <v>443</v>
      </c>
      <c r="E179" s="3" t="s">
        <v>50</v>
      </c>
      <c r="F179" s="4" t="s">
        <v>6</v>
      </c>
      <c r="G179" s="10">
        <v>1</v>
      </c>
      <c r="H179" s="12"/>
      <c r="I179" s="33"/>
      <c r="J179" s="12"/>
      <c r="L179"/>
      <c r="N179" s="59">
        <v>32</v>
      </c>
      <c r="O179" s="13">
        <v>18</v>
      </c>
      <c r="P179" s="35"/>
      <c r="AA179" s="39"/>
      <c r="AB179" s="2">
        <f t="shared" si="18"/>
        <v>18</v>
      </c>
      <c r="AC179" s="2">
        <f t="shared" si="19"/>
        <v>32</v>
      </c>
      <c r="AD179" s="41">
        <f t="shared" si="20"/>
        <v>0.5625</v>
      </c>
      <c r="AE179" s="2">
        <f t="shared" si="21"/>
        <v>14</v>
      </c>
      <c r="AF179" s="2">
        <f t="shared" si="22"/>
        <v>14</v>
      </c>
      <c r="AG179" s="41">
        <v>0.23</v>
      </c>
      <c r="AK179" s="45">
        <f t="shared" si="25"/>
        <v>3.9621395553598941</v>
      </c>
      <c r="AL179" s="87">
        <f t="shared" si="23"/>
        <v>3.96</v>
      </c>
      <c r="AM179" s="87">
        <v>3.96</v>
      </c>
    </row>
    <row r="180" spans="1:39" ht="15.75" x14ac:dyDescent="0.2">
      <c r="A180" s="8" t="s">
        <v>362</v>
      </c>
      <c r="B180" s="6">
        <v>179</v>
      </c>
      <c r="C180" s="6">
        <v>178</v>
      </c>
      <c r="D180" s="3" t="s">
        <v>444</v>
      </c>
      <c r="E180" s="3" t="s">
        <v>220</v>
      </c>
      <c r="F180" s="4" t="s">
        <v>6</v>
      </c>
      <c r="G180" s="10">
        <v>3</v>
      </c>
      <c r="H180" s="12"/>
      <c r="I180" s="33"/>
      <c r="J180" s="12"/>
      <c r="L180"/>
      <c r="N180" s="59">
        <v>124</v>
      </c>
      <c r="O180" s="13">
        <v>68</v>
      </c>
      <c r="P180" s="35"/>
      <c r="AA180" s="39"/>
      <c r="AB180" s="2">
        <f t="shared" si="18"/>
        <v>68</v>
      </c>
      <c r="AC180" s="2">
        <f t="shared" si="19"/>
        <v>124</v>
      </c>
      <c r="AD180" s="41">
        <f t="shared" si="20"/>
        <v>0.54838709677419351</v>
      </c>
      <c r="AE180" s="2">
        <f t="shared" si="21"/>
        <v>56</v>
      </c>
      <c r="AF180" s="2">
        <f t="shared" si="22"/>
        <v>168</v>
      </c>
      <c r="AG180" s="41">
        <v>0.23</v>
      </c>
      <c r="AK180" s="45">
        <f t="shared" si="25"/>
        <v>14.968082764692934</v>
      </c>
      <c r="AL180" s="87">
        <f t="shared" si="23"/>
        <v>14.97</v>
      </c>
      <c r="AM180" s="87">
        <v>14.97</v>
      </c>
    </row>
    <row r="181" spans="1:39" ht="15.75" x14ac:dyDescent="0.2">
      <c r="A181" s="8" t="s">
        <v>362</v>
      </c>
      <c r="B181" s="9">
        <v>180</v>
      </c>
      <c r="C181" s="6">
        <v>179</v>
      </c>
      <c r="D181" s="3" t="s">
        <v>445</v>
      </c>
      <c r="E181" s="3" t="s">
        <v>221</v>
      </c>
      <c r="F181" s="4" t="s">
        <v>6</v>
      </c>
      <c r="G181" s="10">
        <v>1</v>
      </c>
      <c r="H181" s="12"/>
      <c r="I181" s="33"/>
      <c r="J181" s="12"/>
      <c r="L181"/>
      <c r="N181" s="59">
        <v>5700</v>
      </c>
      <c r="O181" s="13">
        <v>3200</v>
      </c>
      <c r="P181" s="35"/>
      <c r="AA181" s="39"/>
      <c r="AB181" s="2">
        <f t="shared" si="18"/>
        <v>3200</v>
      </c>
      <c r="AC181" s="2">
        <f t="shared" si="19"/>
        <v>5700</v>
      </c>
      <c r="AD181" s="41">
        <f t="shared" si="20"/>
        <v>0.56140350877192979</v>
      </c>
      <c r="AE181" s="2">
        <f t="shared" si="21"/>
        <v>2500</v>
      </c>
      <c r="AF181" s="2">
        <f t="shared" si="22"/>
        <v>2500</v>
      </c>
      <c r="AG181" s="41">
        <v>0.23</v>
      </c>
      <c r="AK181" s="45">
        <f t="shared" si="25"/>
        <v>704.38036539731445</v>
      </c>
      <c r="AL181" s="87">
        <f t="shared" si="23"/>
        <v>704.38</v>
      </c>
      <c r="AM181" s="87">
        <v>704.38</v>
      </c>
    </row>
    <row r="182" spans="1:39" ht="15.75" x14ac:dyDescent="0.2">
      <c r="A182" s="8" t="s">
        <v>362</v>
      </c>
      <c r="B182" s="6">
        <v>181</v>
      </c>
      <c r="C182" s="6">
        <v>180</v>
      </c>
      <c r="D182" s="3" t="s">
        <v>446</v>
      </c>
      <c r="E182" s="3" t="s">
        <v>220</v>
      </c>
      <c r="F182" s="4" t="s">
        <v>6</v>
      </c>
      <c r="G182" s="10">
        <v>1</v>
      </c>
      <c r="H182" s="12"/>
      <c r="I182" s="33"/>
      <c r="J182" s="12"/>
      <c r="L182"/>
      <c r="N182" s="59">
        <v>124</v>
      </c>
      <c r="O182" s="13">
        <v>68</v>
      </c>
      <c r="P182" s="35"/>
      <c r="AA182" s="39"/>
      <c r="AB182" s="2">
        <f t="shared" si="18"/>
        <v>68</v>
      </c>
      <c r="AC182" s="2">
        <f t="shared" si="19"/>
        <v>124</v>
      </c>
      <c r="AD182" s="41">
        <f t="shared" si="20"/>
        <v>0.54838709677419351</v>
      </c>
      <c r="AE182" s="2">
        <f t="shared" si="21"/>
        <v>56</v>
      </c>
      <c r="AF182" s="2">
        <f t="shared" si="22"/>
        <v>56</v>
      </c>
      <c r="AG182" s="41">
        <v>0.23</v>
      </c>
      <c r="AK182" s="45">
        <f t="shared" si="25"/>
        <v>14.968082764692934</v>
      </c>
      <c r="AL182" s="87">
        <f t="shared" si="23"/>
        <v>14.97</v>
      </c>
      <c r="AM182" s="87">
        <v>14.97</v>
      </c>
    </row>
    <row r="183" spans="1:39" ht="15.75" x14ac:dyDescent="0.2">
      <c r="A183" s="8" t="s">
        <v>362</v>
      </c>
      <c r="B183" s="9">
        <v>182</v>
      </c>
      <c r="C183" s="6">
        <v>181</v>
      </c>
      <c r="D183" s="3" t="s">
        <v>447</v>
      </c>
      <c r="E183" s="3" t="s">
        <v>204</v>
      </c>
      <c r="F183" s="4" t="s">
        <v>6</v>
      </c>
      <c r="G183" s="10">
        <v>1</v>
      </c>
      <c r="H183" s="12"/>
      <c r="I183" s="33"/>
      <c r="J183" s="12"/>
      <c r="L183"/>
      <c r="N183" s="59">
        <v>880</v>
      </c>
      <c r="O183" s="13">
        <v>680</v>
      </c>
      <c r="P183" s="35"/>
      <c r="AA183" s="39"/>
      <c r="AB183" s="2">
        <f t="shared" si="18"/>
        <v>680</v>
      </c>
      <c r="AC183" s="2">
        <f t="shared" si="19"/>
        <v>880</v>
      </c>
      <c r="AD183" s="41">
        <f t="shared" si="20"/>
        <v>0.77272727272727271</v>
      </c>
      <c r="AE183" s="2">
        <f t="shared" si="21"/>
        <v>200</v>
      </c>
      <c r="AF183" s="2">
        <f t="shared" si="22"/>
        <v>200</v>
      </c>
      <c r="AG183" s="41">
        <v>0.23</v>
      </c>
      <c r="AK183" s="45">
        <f t="shared" si="25"/>
        <v>149.68082764692932</v>
      </c>
      <c r="AL183" s="87">
        <f t="shared" si="23"/>
        <v>149.68</v>
      </c>
      <c r="AM183" s="87">
        <v>149.68</v>
      </c>
    </row>
    <row r="184" spans="1:39" ht="15.75" x14ac:dyDescent="0.2">
      <c r="A184" s="8" t="s">
        <v>362</v>
      </c>
      <c r="B184" s="6">
        <v>183</v>
      </c>
      <c r="C184" s="6">
        <v>182</v>
      </c>
      <c r="D184" s="3" t="s">
        <v>448</v>
      </c>
      <c r="E184" s="3" t="s">
        <v>222</v>
      </c>
      <c r="F184" s="4" t="s">
        <v>6</v>
      </c>
      <c r="G184" s="10">
        <v>1</v>
      </c>
      <c r="H184" s="12"/>
      <c r="I184" s="33"/>
      <c r="J184" s="12"/>
      <c r="L184"/>
      <c r="N184" s="59">
        <v>6000</v>
      </c>
      <c r="O184" s="13">
        <v>3680</v>
      </c>
      <c r="P184" s="35"/>
      <c r="AA184" s="39"/>
      <c r="AB184" s="2">
        <f t="shared" si="18"/>
        <v>3680</v>
      </c>
      <c r="AC184" s="2">
        <f t="shared" si="19"/>
        <v>6000</v>
      </c>
      <c r="AD184" s="41">
        <f t="shared" si="20"/>
        <v>0.61333333333333329</v>
      </c>
      <c r="AE184" s="2">
        <f t="shared" si="21"/>
        <v>2320</v>
      </c>
      <c r="AF184" s="2">
        <f t="shared" si="22"/>
        <v>2320</v>
      </c>
      <c r="AG184" s="41">
        <v>0.23</v>
      </c>
      <c r="AK184" s="45">
        <f t="shared" si="25"/>
        <v>810.03742020691175</v>
      </c>
      <c r="AL184" s="87">
        <f t="shared" si="23"/>
        <v>810.04</v>
      </c>
      <c r="AM184" s="87">
        <v>810.04</v>
      </c>
    </row>
    <row r="185" spans="1:39" ht="14.25" x14ac:dyDescent="0.2">
      <c r="A185" s="8" t="s">
        <v>362</v>
      </c>
      <c r="B185" s="9">
        <v>184</v>
      </c>
      <c r="C185" s="94">
        <v>183</v>
      </c>
      <c r="D185" s="3" t="s">
        <v>223</v>
      </c>
      <c r="E185" s="3" t="s">
        <v>123</v>
      </c>
      <c r="F185" s="4" t="s">
        <v>6</v>
      </c>
      <c r="G185" s="10">
        <v>6</v>
      </c>
      <c r="H185" s="12"/>
      <c r="I185" s="33"/>
      <c r="J185" s="12"/>
      <c r="L185"/>
      <c r="N185" s="59">
        <v>15</v>
      </c>
      <c r="O185" s="13">
        <v>18</v>
      </c>
      <c r="P185" s="35"/>
      <c r="V185" s="2">
        <v>1</v>
      </c>
      <c r="AA185" s="39"/>
      <c r="AB185" s="2">
        <f t="shared" si="18"/>
        <v>1</v>
      </c>
      <c r="AC185" s="2">
        <f t="shared" si="19"/>
        <v>18</v>
      </c>
      <c r="AD185" s="41">
        <f t="shared" si="20"/>
        <v>5.5555555555555552E-2</v>
      </c>
      <c r="AE185" s="2">
        <f t="shared" si="21"/>
        <v>17</v>
      </c>
      <c r="AF185" s="2">
        <f t="shared" si="22"/>
        <v>102</v>
      </c>
      <c r="AK185" s="45">
        <v>0.19</v>
      </c>
      <c r="AL185" s="87">
        <f t="shared" si="23"/>
        <v>0.19</v>
      </c>
      <c r="AM185" s="87">
        <v>0.19</v>
      </c>
    </row>
    <row r="186" spans="1:39" ht="14.25" x14ac:dyDescent="0.2">
      <c r="A186" s="8" t="s">
        <v>362</v>
      </c>
      <c r="B186" s="6">
        <v>185</v>
      </c>
      <c r="C186" s="6">
        <v>184</v>
      </c>
      <c r="D186" s="3" t="s">
        <v>224</v>
      </c>
      <c r="E186" s="3" t="s">
        <v>225</v>
      </c>
      <c r="F186" s="4" t="s">
        <v>6</v>
      </c>
      <c r="G186" s="10">
        <v>3</v>
      </c>
      <c r="H186" s="12"/>
      <c r="I186" s="33"/>
      <c r="J186" s="12"/>
      <c r="L186"/>
      <c r="N186" s="59">
        <v>9600</v>
      </c>
      <c r="O186" s="13">
        <v>7800</v>
      </c>
      <c r="P186" s="35"/>
      <c r="AA186" s="39"/>
      <c r="AB186" s="2">
        <f t="shared" si="18"/>
        <v>7800</v>
      </c>
      <c r="AC186" s="2">
        <f t="shared" si="19"/>
        <v>9600</v>
      </c>
      <c r="AD186" s="41">
        <f t="shared" si="20"/>
        <v>0.8125</v>
      </c>
      <c r="AE186" s="2">
        <f t="shared" si="21"/>
        <v>1800</v>
      </c>
      <c r="AF186" s="2">
        <f t="shared" si="22"/>
        <v>5400</v>
      </c>
      <c r="AG186" s="41">
        <v>0.23</v>
      </c>
      <c r="AK186" s="45">
        <f>O186/5.9/(1-AG186)</f>
        <v>1716.9271406559542</v>
      </c>
      <c r="AL186" s="87">
        <f t="shared" si="23"/>
        <v>1716.93</v>
      </c>
      <c r="AM186" s="87">
        <v>1716.93</v>
      </c>
    </row>
    <row r="187" spans="1:39" ht="14.25" x14ac:dyDescent="0.2">
      <c r="A187" s="8" t="s">
        <v>362</v>
      </c>
      <c r="B187" s="9">
        <v>186</v>
      </c>
      <c r="C187" s="6">
        <v>185</v>
      </c>
      <c r="D187" s="3" t="s">
        <v>226</v>
      </c>
      <c r="E187" s="3" t="s">
        <v>227</v>
      </c>
      <c r="F187" s="4" t="s">
        <v>6</v>
      </c>
      <c r="G187" s="10">
        <v>50</v>
      </c>
      <c r="H187" s="12"/>
      <c r="I187" s="33"/>
      <c r="J187" s="12"/>
      <c r="L187"/>
      <c r="N187" s="59">
        <v>15</v>
      </c>
      <c r="O187" s="13">
        <v>10</v>
      </c>
      <c r="P187" s="35">
        <v>6</v>
      </c>
      <c r="AA187" s="39"/>
      <c r="AB187" s="2">
        <f t="shared" si="18"/>
        <v>6</v>
      </c>
      <c r="AC187" s="2">
        <f t="shared" si="19"/>
        <v>15</v>
      </c>
      <c r="AD187" s="41">
        <f t="shared" si="20"/>
        <v>0.4</v>
      </c>
      <c r="AE187" s="2">
        <f t="shared" si="21"/>
        <v>9</v>
      </c>
      <c r="AF187" s="2">
        <f t="shared" si="22"/>
        <v>450</v>
      </c>
      <c r="AG187" s="43">
        <v>0.3</v>
      </c>
      <c r="AH187" s="43"/>
      <c r="AI187" s="43"/>
      <c r="AJ187" s="43"/>
      <c r="AK187" s="46">
        <f>P187/5.9/(1-AG187)</f>
        <v>1.4527845036319613</v>
      </c>
      <c r="AL187" s="87">
        <f t="shared" si="23"/>
        <v>1.45</v>
      </c>
      <c r="AM187" s="87">
        <v>1.45</v>
      </c>
    </row>
    <row r="188" spans="1:39" ht="14.25" x14ac:dyDescent="0.2">
      <c r="A188" s="8" t="s">
        <v>362</v>
      </c>
      <c r="B188" s="6">
        <v>187</v>
      </c>
      <c r="C188" s="6">
        <v>186</v>
      </c>
      <c r="D188" s="3" t="s">
        <v>228</v>
      </c>
      <c r="E188" s="3" t="s">
        <v>229</v>
      </c>
      <c r="F188" s="4" t="s">
        <v>6</v>
      </c>
      <c r="G188" s="10">
        <v>7</v>
      </c>
      <c r="H188" s="12"/>
      <c r="I188" s="33"/>
      <c r="J188" s="12"/>
      <c r="L188"/>
      <c r="N188" s="59">
        <v>210</v>
      </c>
      <c r="O188" s="13">
        <v>680</v>
      </c>
      <c r="P188" s="35"/>
      <c r="AA188" s="39"/>
      <c r="AB188" s="2">
        <f t="shared" si="18"/>
        <v>210</v>
      </c>
      <c r="AC188" s="2">
        <f t="shared" si="19"/>
        <v>680</v>
      </c>
      <c r="AD188" s="41">
        <f t="shared" si="20"/>
        <v>0.30882352941176472</v>
      </c>
      <c r="AE188" s="2">
        <f t="shared" si="21"/>
        <v>470</v>
      </c>
      <c r="AF188" s="2">
        <f t="shared" si="22"/>
        <v>3290</v>
      </c>
      <c r="AG188" s="41">
        <v>0.23</v>
      </c>
      <c r="AK188" s="45">
        <f>O188/5.9/(1-AG188)</f>
        <v>149.68082764692932</v>
      </c>
      <c r="AL188" s="87">
        <f t="shared" si="23"/>
        <v>149.68</v>
      </c>
      <c r="AM188" s="87">
        <v>149.68</v>
      </c>
    </row>
    <row r="189" spans="1:39" ht="25.5" x14ac:dyDescent="0.2">
      <c r="A189" s="8" t="s">
        <v>362</v>
      </c>
      <c r="B189" s="9">
        <v>188</v>
      </c>
      <c r="C189" s="94">
        <v>187</v>
      </c>
      <c r="D189" s="3" t="s">
        <v>230</v>
      </c>
      <c r="E189" s="3" t="s">
        <v>231</v>
      </c>
      <c r="F189" s="4" t="s">
        <v>6</v>
      </c>
      <c r="G189" s="10">
        <v>6</v>
      </c>
      <c r="H189" s="12"/>
      <c r="I189" s="33"/>
      <c r="J189" s="12"/>
      <c r="L189"/>
      <c r="N189" s="59">
        <v>210</v>
      </c>
      <c r="O189" s="93">
        <v>180</v>
      </c>
      <c r="P189" s="35">
        <v>456</v>
      </c>
      <c r="V189"/>
      <c r="AA189" s="39"/>
      <c r="AB189" s="2">
        <f t="shared" si="18"/>
        <v>180</v>
      </c>
      <c r="AC189" s="2">
        <f t="shared" si="19"/>
        <v>456</v>
      </c>
      <c r="AD189" s="41">
        <f t="shared" si="20"/>
        <v>0.39473684210526316</v>
      </c>
      <c r="AE189" s="2">
        <f t="shared" si="21"/>
        <v>276</v>
      </c>
      <c r="AF189" s="2">
        <f t="shared" si="22"/>
        <v>1656</v>
      </c>
      <c r="AG189" s="43">
        <v>0.23</v>
      </c>
      <c r="AH189" s="43"/>
      <c r="AI189" s="43"/>
      <c r="AJ189" s="43"/>
      <c r="AK189" s="46">
        <f>O189/5.9/(1-AG189)</f>
        <v>39.621395553598937</v>
      </c>
      <c r="AL189" s="87">
        <f t="shared" si="23"/>
        <v>39.619999999999997</v>
      </c>
      <c r="AM189" s="87">
        <v>39.619999999999997</v>
      </c>
    </row>
    <row r="190" spans="1:39" ht="14.25" x14ac:dyDescent="0.2">
      <c r="A190" s="8" t="s">
        <v>362</v>
      </c>
      <c r="B190" s="6">
        <v>189</v>
      </c>
      <c r="C190" s="94">
        <v>188</v>
      </c>
      <c r="D190" s="3" t="s">
        <v>232</v>
      </c>
      <c r="E190" s="3" t="s">
        <v>233</v>
      </c>
      <c r="F190" s="4" t="s">
        <v>6</v>
      </c>
      <c r="G190" s="10">
        <v>2</v>
      </c>
      <c r="H190" s="12"/>
      <c r="I190" s="33"/>
      <c r="J190" s="12"/>
      <c r="L190"/>
      <c r="N190" s="59">
        <v>190</v>
      </c>
      <c r="O190" s="13">
        <v>98</v>
      </c>
      <c r="P190" s="92">
        <v>60</v>
      </c>
      <c r="V190"/>
      <c r="AA190" s="39"/>
      <c r="AB190" s="2">
        <f t="shared" si="18"/>
        <v>60</v>
      </c>
      <c r="AC190" s="2">
        <f t="shared" si="19"/>
        <v>190</v>
      </c>
      <c r="AD190" s="41">
        <f t="shared" si="20"/>
        <v>0.31578947368421051</v>
      </c>
      <c r="AE190" s="2">
        <f t="shared" si="21"/>
        <v>130</v>
      </c>
      <c r="AF190" s="2">
        <f t="shared" si="22"/>
        <v>260</v>
      </c>
      <c r="AG190" s="43">
        <v>0.3</v>
      </c>
      <c r="AH190" s="43"/>
      <c r="AI190" s="43"/>
      <c r="AJ190" s="43"/>
      <c r="AK190" s="46">
        <f>P190/5.9/(1-AG190)</f>
        <v>14.527845036319613</v>
      </c>
      <c r="AL190" s="87">
        <f t="shared" si="23"/>
        <v>14.53</v>
      </c>
      <c r="AM190" s="87">
        <v>14.53</v>
      </c>
    </row>
    <row r="191" spans="1:39" ht="14.25" x14ac:dyDescent="0.2">
      <c r="A191" s="8" t="s">
        <v>362</v>
      </c>
      <c r="B191" s="9">
        <v>190</v>
      </c>
      <c r="C191" s="94">
        <v>189</v>
      </c>
      <c r="D191" s="3" t="s">
        <v>234</v>
      </c>
      <c r="E191" s="3" t="s">
        <v>233</v>
      </c>
      <c r="F191" s="4" t="s">
        <v>6</v>
      </c>
      <c r="G191" s="10">
        <v>2</v>
      </c>
      <c r="H191" s="12"/>
      <c r="I191" s="33"/>
      <c r="J191" s="12"/>
      <c r="L191"/>
      <c r="N191" s="59">
        <v>170</v>
      </c>
      <c r="O191" s="13">
        <v>120</v>
      </c>
      <c r="P191" s="92">
        <v>120</v>
      </c>
      <c r="AA191" s="39" t="s">
        <v>464</v>
      </c>
      <c r="AB191" s="2">
        <f t="shared" si="18"/>
        <v>120</v>
      </c>
      <c r="AC191" s="2">
        <f t="shared" si="19"/>
        <v>170</v>
      </c>
      <c r="AD191" s="41">
        <f t="shared" si="20"/>
        <v>0.70588235294117652</v>
      </c>
      <c r="AE191" s="2">
        <f t="shared" si="21"/>
        <v>50</v>
      </c>
      <c r="AF191" s="2">
        <f t="shared" si="22"/>
        <v>100</v>
      </c>
      <c r="AG191" s="41">
        <v>0.3</v>
      </c>
      <c r="AK191" s="45">
        <f>P191/5.9/(1-AG191)</f>
        <v>29.055690072639226</v>
      </c>
      <c r="AL191" s="87">
        <f t="shared" si="23"/>
        <v>29.06</v>
      </c>
      <c r="AM191" s="87">
        <v>29.06</v>
      </c>
    </row>
    <row r="192" spans="1:39" ht="14.25" x14ac:dyDescent="0.2">
      <c r="A192" s="8" t="s">
        <v>362</v>
      </c>
      <c r="B192" s="6">
        <v>191</v>
      </c>
      <c r="C192" s="94">
        <v>190</v>
      </c>
      <c r="D192" s="3" t="s">
        <v>235</v>
      </c>
      <c r="E192" s="3" t="s">
        <v>233</v>
      </c>
      <c r="F192" s="4" t="s">
        <v>6</v>
      </c>
      <c r="G192" s="10">
        <v>2</v>
      </c>
      <c r="H192" s="12"/>
      <c r="I192" s="33"/>
      <c r="J192" s="12"/>
      <c r="L192"/>
      <c r="N192" s="59">
        <v>170</v>
      </c>
      <c r="O192" s="13">
        <v>120</v>
      </c>
      <c r="P192" s="92">
        <v>120</v>
      </c>
      <c r="AA192" s="39" t="s">
        <v>464</v>
      </c>
      <c r="AB192" s="2">
        <f t="shared" si="18"/>
        <v>120</v>
      </c>
      <c r="AC192" s="2">
        <f t="shared" si="19"/>
        <v>170</v>
      </c>
      <c r="AD192" s="41">
        <f t="shared" si="20"/>
        <v>0.70588235294117652</v>
      </c>
      <c r="AE192" s="2">
        <f t="shared" si="21"/>
        <v>50</v>
      </c>
      <c r="AF192" s="2">
        <f t="shared" si="22"/>
        <v>100</v>
      </c>
      <c r="AG192" s="41">
        <v>0.3</v>
      </c>
      <c r="AK192" s="45">
        <f>P192/5.9/(1-AG192)</f>
        <v>29.055690072639226</v>
      </c>
      <c r="AL192" s="87">
        <f t="shared" si="23"/>
        <v>29.06</v>
      </c>
      <c r="AM192" s="87">
        <v>29.06</v>
      </c>
    </row>
    <row r="193" spans="1:39" ht="14.25" x14ac:dyDescent="0.2">
      <c r="A193" s="8" t="s">
        <v>362</v>
      </c>
      <c r="B193" s="9">
        <v>192</v>
      </c>
      <c r="C193" s="94">
        <v>191</v>
      </c>
      <c r="D193" s="3" t="s">
        <v>236</v>
      </c>
      <c r="E193" s="3" t="s">
        <v>237</v>
      </c>
      <c r="F193" s="4" t="s">
        <v>6</v>
      </c>
      <c r="G193" s="10">
        <v>1</v>
      </c>
      <c r="H193" s="12"/>
      <c r="I193" s="33"/>
      <c r="J193" s="12"/>
      <c r="L193"/>
      <c r="N193" s="59">
        <v>8500</v>
      </c>
      <c r="O193" s="93">
        <v>1560</v>
      </c>
      <c r="P193" s="35"/>
      <c r="AA193" s="39"/>
      <c r="AB193" s="2">
        <f t="shared" si="18"/>
        <v>1560</v>
      </c>
      <c r="AC193" s="2">
        <f t="shared" si="19"/>
        <v>8500</v>
      </c>
      <c r="AD193" s="41">
        <f t="shared" si="20"/>
        <v>0.18352941176470589</v>
      </c>
      <c r="AE193" s="2">
        <f t="shared" si="21"/>
        <v>6940</v>
      </c>
      <c r="AF193" s="2">
        <f t="shared" si="22"/>
        <v>6940</v>
      </c>
      <c r="AG193" s="41">
        <v>0.23</v>
      </c>
      <c r="AK193" s="45">
        <f>O193/5.9/(1-AG193)</f>
        <v>343.38542813119079</v>
      </c>
      <c r="AL193" s="87">
        <f t="shared" si="23"/>
        <v>343.39</v>
      </c>
      <c r="AM193" s="87">
        <v>343.39</v>
      </c>
    </row>
    <row r="194" spans="1:39" ht="14.25" x14ac:dyDescent="0.2">
      <c r="A194" s="8" t="s">
        <v>362</v>
      </c>
      <c r="B194" s="6">
        <v>193</v>
      </c>
      <c r="C194" s="94">
        <v>192</v>
      </c>
      <c r="D194" s="3" t="s">
        <v>238</v>
      </c>
      <c r="E194" s="3" t="s">
        <v>239</v>
      </c>
      <c r="F194" s="4" t="s">
        <v>6</v>
      </c>
      <c r="G194" s="10">
        <v>2</v>
      </c>
      <c r="H194" s="12"/>
      <c r="I194" s="33"/>
      <c r="J194" s="12"/>
      <c r="K194" s="93">
        <v>900</v>
      </c>
      <c r="L194"/>
      <c r="N194" s="59">
        <v>2400</v>
      </c>
      <c r="O194" s="13">
        <v>1680</v>
      </c>
      <c r="P194" s="35"/>
      <c r="V194"/>
      <c r="AA194" s="39"/>
      <c r="AB194" s="2">
        <f t="shared" ref="AB194:AB257" si="26">MIN(J194:AA194)</f>
        <v>900</v>
      </c>
      <c r="AC194" s="2">
        <f t="shared" ref="AC194:AC257" si="27">MAX(J194:AA194)</f>
        <v>2400</v>
      </c>
      <c r="AD194" s="41">
        <f t="shared" ref="AD194:AD257" si="28">AB194/AC194</f>
        <v>0.375</v>
      </c>
      <c r="AE194" s="2">
        <f t="shared" ref="AE194:AE257" si="29">AC194-AB194</f>
        <v>1500</v>
      </c>
      <c r="AF194" s="2">
        <f t="shared" ref="AF194:AF257" si="30">AE194*G194</f>
        <v>3000</v>
      </c>
      <c r="AG194" s="41">
        <v>0.05</v>
      </c>
      <c r="AK194" s="45">
        <f>K194/5.9/(1-AG194)</f>
        <v>160.57091882247994</v>
      </c>
      <c r="AL194" s="87">
        <f t="shared" si="23"/>
        <v>160.57</v>
      </c>
      <c r="AM194" s="87">
        <v>160.57</v>
      </c>
    </row>
    <row r="195" spans="1:39" ht="14.25" x14ac:dyDescent="0.2">
      <c r="A195" s="8" t="s">
        <v>362</v>
      </c>
      <c r="B195" s="9">
        <v>194</v>
      </c>
      <c r="C195" s="6">
        <v>193</v>
      </c>
      <c r="D195" s="3" t="s">
        <v>240</v>
      </c>
      <c r="E195" s="3" t="s">
        <v>241</v>
      </c>
      <c r="F195" s="4" t="s">
        <v>6</v>
      </c>
      <c r="G195" s="10">
        <v>1</v>
      </c>
      <c r="H195" s="12"/>
      <c r="I195" s="33"/>
      <c r="J195" s="12"/>
      <c r="L195"/>
      <c r="N195" s="59">
        <v>7900</v>
      </c>
      <c r="O195" s="13">
        <v>7200</v>
      </c>
      <c r="P195" s="35">
        <v>12350</v>
      </c>
      <c r="V195"/>
      <c r="AA195" s="39"/>
      <c r="AB195" s="2">
        <f t="shared" si="26"/>
        <v>7200</v>
      </c>
      <c r="AC195" s="2">
        <f t="shared" si="27"/>
        <v>12350</v>
      </c>
      <c r="AD195" s="41">
        <f t="shared" si="28"/>
        <v>0.582995951417004</v>
      </c>
      <c r="AE195" s="2">
        <f t="shared" si="29"/>
        <v>5150</v>
      </c>
      <c r="AF195" s="2">
        <f t="shared" si="30"/>
        <v>5150</v>
      </c>
      <c r="AG195" s="41">
        <v>0.23</v>
      </c>
      <c r="AK195" s="45">
        <f>O195/5.9/(1-AG195)</f>
        <v>1584.8558221439578</v>
      </c>
      <c r="AL195" s="87">
        <f t="shared" ref="AL195:AL258" si="31">ROUND(AK195,2)</f>
        <v>1584.86</v>
      </c>
      <c r="AM195" s="87">
        <v>1584.86</v>
      </c>
    </row>
    <row r="196" spans="1:39" ht="14.25" x14ac:dyDescent="0.2">
      <c r="A196" s="8" t="s">
        <v>362</v>
      </c>
      <c r="B196" s="6">
        <v>195</v>
      </c>
      <c r="C196" s="6">
        <v>194</v>
      </c>
      <c r="D196" s="3" t="s">
        <v>242</v>
      </c>
      <c r="E196" s="3" t="s">
        <v>243</v>
      </c>
      <c r="F196" s="4" t="s">
        <v>6</v>
      </c>
      <c r="G196" s="10">
        <v>1</v>
      </c>
      <c r="H196" s="12"/>
      <c r="I196" s="33"/>
      <c r="J196" s="12"/>
      <c r="L196"/>
      <c r="N196" s="59">
        <v>4900</v>
      </c>
      <c r="O196" s="13">
        <v>2600</v>
      </c>
      <c r="P196" s="35"/>
      <c r="AA196" s="39"/>
      <c r="AB196" s="2">
        <f t="shared" si="26"/>
        <v>2600</v>
      </c>
      <c r="AC196" s="2">
        <f t="shared" si="27"/>
        <v>4900</v>
      </c>
      <c r="AD196" s="41">
        <f t="shared" si="28"/>
        <v>0.53061224489795922</v>
      </c>
      <c r="AE196" s="2">
        <f t="shared" si="29"/>
        <v>2300</v>
      </c>
      <c r="AF196" s="2">
        <f t="shared" si="30"/>
        <v>2300</v>
      </c>
      <c r="AG196" s="41">
        <v>0.23</v>
      </c>
      <c r="AK196" s="45">
        <f>O196/5.9/(1-AG196)</f>
        <v>572.30904688531803</v>
      </c>
      <c r="AL196" s="87">
        <f t="shared" si="31"/>
        <v>572.30999999999995</v>
      </c>
      <c r="AM196" s="87">
        <v>572.30999999999995</v>
      </c>
    </row>
    <row r="197" spans="1:39" ht="14.25" x14ac:dyDescent="0.2">
      <c r="A197" s="8" t="s">
        <v>362</v>
      </c>
      <c r="B197" s="9">
        <v>196</v>
      </c>
      <c r="C197" s="94">
        <v>195</v>
      </c>
      <c r="D197" s="3" t="s">
        <v>244</v>
      </c>
      <c r="E197" s="3" t="s">
        <v>245</v>
      </c>
      <c r="F197" s="4" t="s">
        <v>6</v>
      </c>
      <c r="G197" s="10">
        <v>5</v>
      </c>
      <c r="H197" s="12"/>
      <c r="I197" s="33"/>
      <c r="J197" s="12"/>
      <c r="L197"/>
      <c r="N197" s="59">
        <v>110</v>
      </c>
      <c r="O197" s="93">
        <v>85</v>
      </c>
      <c r="P197" s="35"/>
      <c r="V197"/>
      <c r="AA197" s="39"/>
      <c r="AB197" s="2">
        <f t="shared" si="26"/>
        <v>85</v>
      </c>
      <c r="AC197" s="2">
        <f t="shared" si="27"/>
        <v>110</v>
      </c>
      <c r="AD197" s="41">
        <f t="shared" si="28"/>
        <v>0.77272727272727271</v>
      </c>
      <c r="AE197" s="2">
        <f t="shared" si="29"/>
        <v>25</v>
      </c>
      <c r="AF197" s="2">
        <f t="shared" si="30"/>
        <v>125</v>
      </c>
      <c r="AG197" s="41">
        <v>0.23</v>
      </c>
      <c r="AK197" s="45">
        <f>O197/5.9/(1-AG197)</f>
        <v>18.710103455866165</v>
      </c>
      <c r="AL197" s="87">
        <f t="shared" si="31"/>
        <v>18.71</v>
      </c>
      <c r="AM197" s="87">
        <v>18.71</v>
      </c>
    </row>
    <row r="198" spans="1:39" ht="25.5" x14ac:dyDescent="0.2">
      <c r="A198" s="8" t="s">
        <v>362</v>
      </c>
      <c r="B198" s="6">
        <v>197</v>
      </c>
      <c r="C198" s="94">
        <v>196</v>
      </c>
      <c r="D198" s="3" t="s">
        <v>246</v>
      </c>
      <c r="E198" s="3" t="s">
        <v>247</v>
      </c>
      <c r="F198" s="4" t="s">
        <v>6</v>
      </c>
      <c r="G198" s="10">
        <v>5</v>
      </c>
      <c r="H198" s="12"/>
      <c r="I198" s="33"/>
      <c r="J198" s="12"/>
      <c r="L198"/>
      <c r="N198" s="59">
        <v>20</v>
      </c>
      <c r="O198" s="13"/>
      <c r="P198" s="92">
        <v>16</v>
      </c>
      <c r="V198"/>
      <c r="AA198" s="39"/>
      <c r="AB198" s="2">
        <f t="shared" si="26"/>
        <v>16</v>
      </c>
      <c r="AC198" s="2">
        <f t="shared" si="27"/>
        <v>20</v>
      </c>
      <c r="AD198" s="41">
        <f t="shared" si="28"/>
        <v>0.8</v>
      </c>
      <c r="AE198" s="2">
        <f t="shared" si="29"/>
        <v>4</v>
      </c>
      <c r="AF198" s="2">
        <f t="shared" si="30"/>
        <v>20</v>
      </c>
      <c r="AG198" s="41">
        <v>0.3</v>
      </c>
      <c r="AK198" s="45">
        <f>P198/5.9/(1-AG198)</f>
        <v>3.87409200968523</v>
      </c>
      <c r="AL198" s="87">
        <f t="shared" si="31"/>
        <v>3.87</v>
      </c>
      <c r="AM198" s="87">
        <v>3.87</v>
      </c>
    </row>
    <row r="199" spans="1:39" ht="14.25" x14ac:dyDescent="0.2">
      <c r="A199" s="8" t="s">
        <v>362</v>
      </c>
      <c r="B199" s="9">
        <v>198</v>
      </c>
      <c r="C199" s="6">
        <v>197</v>
      </c>
      <c r="D199" s="3" t="s">
        <v>248</v>
      </c>
      <c r="E199" s="3" t="s">
        <v>249</v>
      </c>
      <c r="F199" s="4" t="s">
        <v>6</v>
      </c>
      <c r="G199" s="10">
        <v>1</v>
      </c>
      <c r="H199" s="12"/>
      <c r="I199" s="33"/>
      <c r="J199" s="12"/>
      <c r="L199"/>
      <c r="N199" s="59">
        <v>630</v>
      </c>
      <c r="O199" s="13">
        <v>1260</v>
      </c>
      <c r="P199" s="35"/>
      <c r="AA199" s="39"/>
      <c r="AB199" s="2">
        <f t="shared" si="26"/>
        <v>630</v>
      </c>
      <c r="AC199" s="2">
        <f t="shared" si="27"/>
        <v>1260</v>
      </c>
      <c r="AD199" s="41">
        <f t="shared" si="28"/>
        <v>0.5</v>
      </c>
      <c r="AE199" s="2">
        <f t="shared" si="29"/>
        <v>630</v>
      </c>
      <c r="AF199" s="2">
        <f t="shared" si="30"/>
        <v>630</v>
      </c>
      <c r="AG199" s="41">
        <v>0</v>
      </c>
      <c r="AK199" s="45">
        <f>O199/5.9/(1-AG199)</f>
        <v>213.5593220338983</v>
      </c>
      <c r="AL199" s="87">
        <f t="shared" si="31"/>
        <v>213.56</v>
      </c>
      <c r="AM199" s="87">
        <v>213.56</v>
      </c>
    </row>
    <row r="200" spans="1:39" ht="14.25" x14ac:dyDescent="0.2">
      <c r="A200" s="8" t="s">
        <v>362</v>
      </c>
      <c r="B200" s="6">
        <v>199</v>
      </c>
      <c r="C200" s="6">
        <v>198</v>
      </c>
      <c r="D200" s="3" t="s">
        <v>250</v>
      </c>
      <c r="E200" s="3" t="s">
        <v>251</v>
      </c>
      <c r="F200" s="4" t="s">
        <v>6</v>
      </c>
      <c r="G200" s="10">
        <v>2</v>
      </c>
      <c r="H200" s="12"/>
      <c r="I200" s="33"/>
      <c r="J200" s="12"/>
      <c r="L200"/>
      <c r="N200" s="59">
        <v>2700</v>
      </c>
      <c r="O200" s="13">
        <v>1860</v>
      </c>
      <c r="P200" s="35">
        <v>7520</v>
      </c>
      <c r="V200"/>
      <c r="AA200" s="39"/>
      <c r="AB200" s="2">
        <f t="shared" si="26"/>
        <v>1860</v>
      </c>
      <c r="AC200" s="2">
        <f t="shared" si="27"/>
        <v>7520</v>
      </c>
      <c r="AD200" s="41">
        <f t="shared" si="28"/>
        <v>0.2473404255319149</v>
      </c>
      <c r="AE200" s="2">
        <f t="shared" si="29"/>
        <v>5660</v>
      </c>
      <c r="AF200" s="2">
        <f t="shared" si="30"/>
        <v>11320</v>
      </c>
      <c r="AG200" s="43">
        <v>0.3</v>
      </c>
      <c r="AH200" s="43"/>
      <c r="AI200" s="43"/>
      <c r="AJ200" s="43"/>
      <c r="AK200" s="46">
        <f>N200/5.9/(1-AG200)</f>
        <v>653.75302663438254</v>
      </c>
      <c r="AL200" s="87">
        <f t="shared" si="31"/>
        <v>653.75</v>
      </c>
      <c r="AM200" s="87">
        <v>653.75</v>
      </c>
    </row>
    <row r="201" spans="1:39" ht="25.5" x14ac:dyDescent="0.2">
      <c r="A201" s="8" t="s">
        <v>362</v>
      </c>
      <c r="B201" s="9">
        <v>200</v>
      </c>
      <c r="C201" s="94">
        <v>199</v>
      </c>
      <c r="D201" s="3" t="s">
        <v>230</v>
      </c>
      <c r="E201" s="3" t="s">
        <v>252</v>
      </c>
      <c r="F201" s="4" t="s">
        <v>6</v>
      </c>
      <c r="G201" s="10">
        <v>1</v>
      </c>
      <c r="H201" s="12"/>
      <c r="I201" s="33"/>
      <c r="J201" s="12"/>
      <c r="L201"/>
      <c r="N201" s="59">
        <v>210</v>
      </c>
      <c r="O201" s="93">
        <v>180</v>
      </c>
      <c r="P201" s="35">
        <v>456</v>
      </c>
      <c r="V201"/>
      <c r="AA201" s="39"/>
      <c r="AB201" s="2">
        <f t="shared" si="26"/>
        <v>180</v>
      </c>
      <c r="AC201" s="2">
        <f t="shared" si="27"/>
        <v>456</v>
      </c>
      <c r="AD201" s="41">
        <f t="shared" si="28"/>
        <v>0.39473684210526316</v>
      </c>
      <c r="AE201" s="2">
        <f t="shared" si="29"/>
        <v>276</v>
      </c>
      <c r="AF201" s="2">
        <f t="shared" si="30"/>
        <v>276</v>
      </c>
      <c r="AG201" s="43">
        <v>0.23</v>
      </c>
      <c r="AH201" s="43"/>
      <c r="AI201" s="43"/>
      <c r="AJ201" s="43"/>
      <c r="AK201" s="46">
        <f>O201/5.9/(1-AG201)</f>
        <v>39.621395553598937</v>
      </c>
      <c r="AL201" s="87">
        <f t="shared" si="31"/>
        <v>39.619999999999997</v>
      </c>
      <c r="AM201" s="87">
        <v>39.619999999999997</v>
      </c>
    </row>
    <row r="202" spans="1:39" ht="14.25" x14ac:dyDescent="0.2">
      <c r="A202" s="8" t="s">
        <v>362</v>
      </c>
      <c r="B202" s="6">
        <v>201</v>
      </c>
      <c r="C202" s="94">
        <v>200</v>
      </c>
      <c r="D202" s="3" t="s">
        <v>253</v>
      </c>
      <c r="E202" s="3" t="s">
        <v>254</v>
      </c>
      <c r="F202" s="4" t="s">
        <v>6</v>
      </c>
      <c r="G202" s="10">
        <v>1</v>
      </c>
      <c r="H202" s="12"/>
      <c r="I202" s="33"/>
      <c r="J202" s="12"/>
      <c r="L202"/>
      <c r="N202" s="60"/>
      <c r="O202" s="13">
        <v>86</v>
      </c>
      <c r="P202" s="92">
        <v>85</v>
      </c>
      <c r="AA202" s="39"/>
      <c r="AB202" s="2">
        <f t="shared" si="26"/>
        <v>85</v>
      </c>
      <c r="AC202" s="2">
        <f t="shared" si="27"/>
        <v>86</v>
      </c>
      <c r="AD202" s="41">
        <f t="shared" si="28"/>
        <v>0.98837209302325579</v>
      </c>
      <c r="AE202" s="2">
        <f t="shared" si="29"/>
        <v>1</v>
      </c>
      <c r="AF202" s="2">
        <f t="shared" si="30"/>
        <v>1</v>
      </c>
      <c r="AG202" s="43">
        <v>0.3</v>
      </c>
      <c r="AH202" s="43"/>
      <c r="AI202" s="43"/>
      <c r="AJ202" s="43"/>
      <c r="AK202" s="46">
        <f>P202/5.9/(1-AG202)</f>
        <v>20.581113801452783</v>
      </c>
      <c r="AL202" s="87">
        <f t="shared" si="31"/>
        <v>20.58</v>
      </c>
      <c r="AM202" s="87">
        <v>20.58</v>
      </c>
    </row>
    <row r="203" spans="1:39" ht="14.25" x14ac:dyDescent="0.2">
      <c r="A203" s="8" t="s">
        <v>362</v>
      </c>
      <c r="B203" s="9">
        <v>202</v>
      </c>
      <c r="C203" s="94">
        <v>201</v>
      </c>
      <c r="D203" s="3" t="s">
        <v>255</v>
      </c>
      <c r="E203" s="3" t="s">
        <v>256</v>
      </c>
      <c r="F203" s="4" t="s">
        <v>6</v>
      </c>
      <c r="G203" s="10">
        <v>5</v>
      </c>
      <c r="H203" s="12"/>
      <c r="I203" s="33"/>
      <c r="J203" s="12"/>
      <c r="L203"/>
      <c r="N203" s="59">
        <v>190</v>
      </c>
      <c r="O203" s="13">
        <v>1260</v>
      </c>
      <c r="P203" s="92">
        <v>150</v>
      </c>
      <c r="AA203" s="39"/>
      <c r="AB203" s="2">
        <f t="shared" si="26"/>
        <v>150</v>
      </c>
      <c r="AC203" s="2">
        <f t="shared" si="27"/>
        <v>1260</v>
      </c>
      <c r="AD203" s="41">
        <f t="shared" si="28"/>
        <v>0.11904761904761904</v>
      </c>
      <c r="AE203" s="2">
        <f t="shared" si="29"/>
        <v>1110</v>
      </c>
      <c r="AF203" s="2">
        <f t="shared" si="30"/>
        <v>5550</v>
      </c>
      <c r="AG203" s="43">
        <v>0.3</v>
      </c>
      <c r="AH203" s="43"/>
      <c r="AI203" s="43"/>
      <c r="AJ203" s="43"/>
      <c r="AK203" s="46">
        <f>P203/5.9/(1-AG203)</f>
        <v>36.319612590799032</v>
      </c>
      <c r="AL203" s="87">
        <f t="shared" si="31"/>
        <v>36.32</v>
      </c>
      <c r="AM203" s="87">
        <v>36.32</v>
      </c>
    </row>
    <row r="204" spans="1:39" ht="14.25" x14ac:dyDescent="0.2">
      <c r="A204" s="8" t="s">
        <v>362</v>
      </c>
      <c r="B204" s="6">
        <v>203</v>
      </c>
      <c r="C204" s="94">
        <v>202</v>
      </c>
      <c r="D204" s="3" t="s">
        <v>257</v>
      </c>
      <c r="E204" s="3" t="s">
        <v>258</v>
      </c>
      <c r="F204" s="4" t="s">
        <v>6</v>
      </c>
      <c r="G204" s="10">
        <v>5</v>
      </c>
      <c r="H204" s="12"/>
      <c r="I204" s="33"/>
      <c r="J204" s="12"/>
      <c r="L204"/>
      <c r="N204" s="59">
        <v>190</v>
      </c>
      <c r="O204" s="13">
        <v>1260</v>
      </c>
      <c r="P204" s="92">
        <v>150</v>
      </c>
      <c r="AA204" s="39"/>
      <c r="AB204" s="2">
        <f t="shared" si="26"/>
        <v>150</v>
      </c>
      <c r="AC204" s="2">
        <f t="shared" si="27"/>
        <v>1260</v>
      </c>
      <c r="AD204" s="41">
        <f t="shared" si="28"/>
        <v>0.11904761904761904</v>
      </c>
      <c r="AE204" s="2">
        <f t="shared" si="29"/>
        <v>1110</v>
      </c>
      <c r="AF204" s="2">
        <f t="shared" si="30"/>
        <v>5550</v>
      </c>
      <c r="AG204" s="43">
        <v>0.3</v>
      </c>
      <c r="AH204" s="43"/>
      <c r="AI204" s="43"/>
      <c r="AJ204" s="43"/>
      <c r="AK204" s="46">
        <f>P204/5.9/(1-AG204)</f>
        <v>36.319612590799032</v>
      </c>
      <c r="AL204" s="87">
        <f t="shared" si="31"/>
        <v>36.32</v>
      </c>
      <c r="AM204" s="87">
        <v>36.32</v>
      </c>
    </row>
    <row r="205" spans="1:39" ht="14.25" x14ac:dyDescent="0.2">
      <c r="A205" s="8" t="s">
        <v>362</v>
      </c>
      <c r="B205" s="9">
        <v>204</v>
      </c>
      <c r="C205" s="6">
        <v>203</v>
      </c>
      <c r="D205" s="3" t="s">
        <v>451</v>
      </c>
      <c r="E205" s="3" t="s">
        <v>259</v>
      </c>
      <c r="F205" s="4" t="s">
        <v>6</v>
      </c>
      <c r="G205" s="10">
        <v>5</v>
      </c>
      <c r="H205" s="12"/>
      <c r="I205" s="33"/>
      <c r="J205" s="12"/>
      <c r="L205"/>
      <c r="N205" s="59">
        <v>100</v>
      </c>
      <c r="O205" s="13">
        <v>96</v>
      </c>
      <c r="P205" s="35"/>
      <c r="AA205" s="39"/>
      <c r="AB205" s="2">
        <f t="shared" si="26"/>
        <v>96</v>
      </c>
      <c r="AC205" s="2">
        <f t="shared" si="27"/>
        <v>100</v>
      </c>
      <c r="AD205" s="41">
        <f t="shared" si="28"/>
        <v>0.96</v>
      </c>
      <c r="AE205" s="2">
        <f t="shared" si="29"/>
        <v>4</v>
      </c>
      <c r="AF205" s="2">
        <f t="shared" si="30"/>
        <v>20</v>
      </c>
      <c r="AG205" s="41">
        <v>0.3</v>
      </c>
      <c r="AK205" s="45">
        <f>O205/5.9/(1-AG205)</f>
        <v>23.244552058111381</v>
      </c>
      <c r="AL205" s="87">
        <f t="shared" si="31"/>
        <v>23.24</v>
      </c>
      <c r="AM205" s="87">
        <v>23.24</v>
      </c>
    </row>
    <row r="206" spans="1:39" ht="14.25" x14ac:dyDescent="0.2">
      <c r="A206" s="8" t="s">
        <v>362</v>
      </c>
      <c r="B206" s="6">
        <v>205</v>
      </c>
      <c r="C206" s="6">
        <v>204</v>
      </c>
      <c r="D206" s="3" t="s">
        <v>260</v>
      </c>
      <c r="E206" s="3" t="s">
        <v>261</v>
      </c>
      <c r="F206" s="4" t="s">
        <v>6</v>
      </c>
      <c r="G206" s="10">
        <v>1</v>
      </c>
      <c r="H206" s="12"/>
      <c r="I206" s="33"/>
      <c r="J206" s="12"/>
      <c r="L206"/>
      <c r="N206" s="59">
        <v>9000</v>
      </c>
      <c r="O206" s="13">
        <v>5600</v>
      </c>
      <c r="P206" s="35">
        <v>5660</v>
      </c>
      <c r="V206"/>
      <c r="AA206" s="39"/>
      <c r="AB206" s="2">
        <f t="shared" si="26"/>
        <v>5600</v>
      </c>
      <c r="AC206" s="2">
        <f t="shared" si="27"/>
        <v>9000</v>
      </c>
      <c r="AD206" s="41">
        <f t="shared" si="28"/>
        <v>0.62222222222222223</v>
      </c>
      <c r="AE206" s="2">
        <f t="shared" si="29"/>
        <v>3400</v>
      </c>
      <c r="AF206" s="2">
        <f t="shared" si="30"/>
        <v>3400</v>
      </c>
      <c r="AG206" s="43">
        <v>0.23</v>
      </c>
      <c r="AH206" s="43"/>
      <c r="AI206" s="43"/>
      <c r="AJ206" s="43"/>
      <c r="AK206" s="46">
        <f>O206/5.9/(1-AG206)</f>
        <v>1232.6656394453003</v>
      </c>
      <c r="AL206" s="87">
        <f t="shared" si="31"/>
        <v>1232.67</v>
      </c>
      <c r="AM206" s="87">
        <v>1232.67</v>
      </c>
    </row>
    <row r="207" spans="1:39" ht="14.25" x14ac:dyDescent="0.2">
      <c r="A207" s="8" t="s">
        <v>362</v>
      </c>
      <c r="B207" s="9">
        <v>206</v>
      </c>
      <c r="C207" s="6">
        <v>205</v>
      </c>
      <c r="D207" s="3" t="s">
        <v>262</v>
      </c>
      <c r="E207" s="3" t="s">
        <v>261</v>
      </c>
      <c r="F207" s="4" t="s">
        <v>6</v>
      </c>
      <c r="G207" s="10">
        <v>1</v>
      </c>
      <c r="H207" s="12"/>
      <c r="I207" s="33"/>
      <c r="J207" s="12"/>
      <c r="L207"/>
      <c r="N207" s="59">
        <v>10500</v>
      </c>
      <c r="O207" s="13">
        <v>5600</v>
      </c>
      <c r="P207" s="35"/>
      <c r="V207"/>
      <c r="AA207" s="39"/>
      <c r="AB207" s="2">
        <f t="shared" si="26"/>
        <v>5600</v>
      </c>
      <c r="AC207" s="2">
        <f t="shared" si="27"/>
        <v>10500</v>
      </c>
      <c r="AD207" s="41">
        <f t="shared" si="28"/>
        <v>0.53333333333333333</v>
      </c>
      <c r="AE207" s="2">
        <f t="shared" si="29"/>
        <v>4900</v>
      </c>
      <c r="AF207" s="2">
        <f t="shared" si="30"/>
        <v>4900</v>
      </c>
      <c r="AG207" s="41">
        <v>0.23</v>
      </c>
      <c r="AK207" s="45">
        <f>O207/5.9/(1-AG207)</f>
        <v>1232.6656394453003</v>
      </c>
      <c r="AL207" s="87">
        <f t="shared" si="31"/>
        <v>1232.67</v>
      </c>
      <c r="AM207" s="87">
        <v>1232.67</v>
      </c>
    </row>
    <row r="208" spans="1:39" ht="14.25" x14ac:dyDescent="0.2">
      <c r="A208" s="8" t="s">
        <v>362</v>
      </c>
      <c r="B208" s="6">
        <v>207</v>
      </c>
      <c r="C208" s="6">
        <v>206</v>
      </c>
      <c r="D208" s="3" t="s">
        <v>461</v>
      </c>
      <c r="E208" s="3" t="s">
        <v>263</v>
      </c>
      <c r="F208" s="4" t="s">
        <v>6</v>
      </c>
      <c r="G208" s="10">
        <v>1</v>
      </c>
      <c r="H208" s="12"/>
      <c r="I208" s="33"/>
      <c r="J208" s="12"/>
      <c r="L208"/>
      <c r="N208" s="59">
        <v>3100</v>
      </c>
      <c r="O208" s="13">
        <v>3800</v>
      </c>
      <c r="P208" s="35"/>
      <c r="AA208" s="39"/>
      <c r="AB208" s="2">
        <f t="shared" si="26"/>
        <v>3100</v>
      </c>
      <c r="AC208" s="2">
        <f t="shared" si="27"/>
        <v>3800</v>
      </c>
      <c r="AD208" s="41">
        <f t="shared" si="28"/>
        <v>0.81578947368421051</v>
      </c>
      <c r="AE208" s="2">
        <f t="shared" si="29"/>
        <v>700</v>
      </c>
      <c r="AF208" s="2">
        <f t="shared" si="30"/>
        <v>700</v>
      </c>
      <c r="AG208" s="41">
        <v>0.23</v>
      </c>
      <c r="AK208" s="45">
        <f>O208/5.9/(1-AG208)</f>
        <v>836.45168390931099</v>
      </c>
      <c r="AL208" s="87">
        <f t="shared" si="31"/>
        <v>836.45</v>
      </c>
      <c r="AM208" s="87">
        <v>836.45</v>
      </c>
    </row>
    <row r="209" spans="1:41" ht="14.25" x14ac:dyDescent="0.2">
      <c r="A209" s="8" t="s">
        <v>362</v>
      </c>
      <c r="B209" s="9">
        <v>208</v>
      </c>
      <c r="C209" s="6">
        <v>207</v>
      </c>
      <c r="D209" s="3" t="s">
        <v>264</v>
      </c>
      <c r="E209" s="3" t="s">
        <v>265</v>
      </c>
      <c r="F209" s="4" t="s">
        <v>6</v>
      </c>
      <c r="G209" s="10">
        <v>1</v>
      </c>
      <c r="H209" s="12"/>
      <c r="I209" s="33"/>
      <c r="J209" s="12"/>
      <c r="L209"/>
      <c r="N209" s="59">
        <v>9600</v>
      </c>
      <c r="O209" s="13">
        <v>6800</v>
      </c>
      <c r="P209" s="35">
        <v>8235</v>
      </c>
      <c r="V209"/>
      <c r="AA209" s="39"/>
      <c r="AB209" s="2">
        <f t="shared" si="26"/>
        <v>6800</v>
      </c>
      <c r="AC209" s="2">
        <f t="shared" si="27"/>
        <v>9600</v>
      </c>
      <c r="AD209" s="41">
        <f t="shared" si="28"/>
        <v>0.70833333333333337</v>
      </c>
      <c r="AE209" s="2">
        <f t="shared" si="29"/>
        <v>2800</v>
      </c>
      <c r="AF209" s="2">
        <f t="shared" si="30"/>
        <v>2800</v>
      </c>
      <c r="AG209" s="43">
        <v>0.15</v>
      </c>
      <c r="AH209" s="43"/>
      <c r="AI209" s="43"/>
      <c r="AJ209" s="43"/>
      <c r="AK209" s="46">
        <f>P209/5.9/(1-AG209)</f>
        <v>1642.0737786640077</v>
      </c>
      <c r="AL209" s="87">
        <f t="shared" si="31"/>
        <v>1642.07</v>
      </c>
      <c r="AM209" s="87">
        <v>1642.07</v>
      </c>
    </row>
    <row r="210" spans="1:41" ht="14.25" x14ac:dyDescent="0.2">
      <c r="A210" s="8" t="s">
        <v>362</v>
      </c>
      <c r="B210" s="6">
        <v>209</v>
      </c>
      <c r="C210" s="6">
        <v>208</v>
      </c>
      <c r="D210" s="3" t="s">
        <v>266</v>
      </c>
      <c r="E210" s="3" t="s">
        <v>267</v>
      </c>
      <c r="F210" s="4" t="s">
        <v>6</v>
      </c>
      <c r="G210" s="10">
        <v>1</v>
      </c>
      <c r="H210" s="12"/>
      <c r="I210" s="33"/>
      <c r="J210" s="12"/>
      <c r="L210"/>
      <c r="N210" s="59" t="s">
        <v>478</v>
      </c>
      <c r="O210" s="13">
        <v>2800</v>
      </c>
      <c r="P210" s="35"/>
      <c r="AA210" s="39"/>
      <c r="AB210" s="2">
        <f t="shared" si="26"/>
        <v>2800</v>
      </c>
      <c r="AC210" s="2">
        <f t="shared" si="27"/>
        <v>2800</v>
      </c>
      <c r="AD210" s="41">
        <f t="shared" si="28"/>
        <v>1</v>
      </c>
      <c r="AE210" s="2">
        <f t="shared" si="29"/>
        <v>0</v>
      </c>
      <c r="AF210" s="2">
        <f t="shared" si="30"/>
        <v>0</v>
      </c>
      <c r="AG210" s="41">
        <v>0.23</v>
      </c>
      <c r="AK210" s="45">
        <f>O210/5.9/(1-AG210)</f>
        <v>616.33281972265013</v>
      </c>
      <c r="AL210" s="87">
        <f t="shared" si="31"/>
        <v>616.33000000000004</v>
      </c>
      <c r="AM210" s="87">
        <v>616.33000000000004</v>
      </c>
      <c r="AO210" s="2" t="s">
        <v>483</v>
      </c>
    </row>
    <row r="211" spans="1:41" ht="14.25" x14ac:dyDescent="0.2">
      <c r="A211" s="8" t="s">
        <v>362</v>
      </c>
      <c r="B211" s="9">
        <v>210</v>
      </c>
      <c r="C211" s="6">
        <v>209</v>
      </c>
      <c r="D211" s="3" t="s">
        <v>268</v>
      </c>
      <c r="E211" s="3" t="s">
        <v>269</v>
      </c>
      <c r="F211" s="4" t="s">
        <v>6</v>
      </c>
      <c r="G211" s="10">
        <v>1</v>
      </c>
      <c r="H211" s="12"/>
      <c r="I211" s="33"/>
      <c r="J211" s="12"/>
      <c r="L211"/>
      <c r="N211" s="59">
        <v>2300</v>
      </c>
      <c r="O211" s="13">
        <v>2400</v>
      </c>
      <c r="P211" s="35">
        <v>1200</v>
      </c>
      <c r="AA211" s="39"/>
      <c r="AB211" s="2">
        <f t="shared" si="26"/>
        <v>1200</v>
      </c>
      <c r="AC211" s="2">
        <f t="shared" si="27"/>
        <v>2400</v>
      </c>
      <c r="AD211" s="41">
        <f t="shared" si="28"/>
        <v>0.5</v>
      </c>
      <c r="AE211" s="2">
        <f t="shared" si="29"/>
        <v>1200</v>
      </c>
      <c r="AF211" s="2">
        <f t="shared" si="30"/>
        <v>1200</v>
      </c>
      <c r="AG211" s="43">
        <v>0.3</v>
      </c>
      <c r="AH211" s="43"/>
      <c r="AI211" s="43"/>
      <c r="AJ211" s="43"/>
      <c r="AK211" s="46">
        <f>P211/5.9/(1-AG211)</f>
        <v>290.55690072639226</v>
      </c>
      <c r="AL211" s="87">
        <f t="shared" si="31"/>
        <v>290.56</v>
      </c>
      <c r="AM211" s="87">
        <v>290.56</v>
      </c>
    </row>
    <row r="212" spans="1:41" ht="14.25" x14ac:dyDescent="0.2">
      <c r="A212" s="8" t="s">
        <v>362</v>
      </c>
      <c r="B212" s="6">
        <v>211</v>
      </c>
      <c r="C212" s="6">
        <v>210</v>
      </c>
      <c r="D212" s="3" t="s">
        <v>270</v>
      </c>
      <c r="E212" s="3" t="s">
        <v>271</v>
      </c>
      <c r="F212" s="4" t="s">
        <v>6</v>
      </c>
      <c r="G212" s="10">
        <v>1</v>
      </c>
      <c r="H212" s="12"/>
      <c r="I212" s="33"/>
      <c r="J212" s="12"/>
      <c r="L212"/>
      <c r="N212" s="59">
        <v>3400</v>
      </c>
      <c r="O212" s="13">
        <v>2680</v>
      </c>
      <c r="P212" s="35"/>
      <c r="V212"/>
      <c r="AA212" s="39"/>
      <c r="AB212" s="2">
        <f t="shared" si="26"/>
        <v>2680</v>
      </c>
      <c r="AC212" s="2">
        <f t="shared" si="27"/>
        <v>3400</v>
      </c>
      <c r="AD212" s="41">
        <f t="shared" si="28"/>
        <v>0.78823529411764703</v>
      </c>
      <c r="AE212" s="2">
        <f t="shared" si="29"/>
        <v>720</v>
      </c>
      <c r="AF212" s="2">
        <f t="shared" si="30"/>
        <v>720</v>
      </c>
      <c r="AG212" s="41">
        <v>0.23</v>
      </c>
      <c r="AK212" s="45">
        <f>O212/5.9/(1-AG212)</f>
        <v>589.91855602025089</v>
      </c>
      <c r="AL212" s="87">
        <f t="shared" si="31"/>
        <v>589.91999999999996</v>
      </c>
      <c r="AM212" s="87">
        <v>589.91999999999996</v>
      </c>
    </row>
    <row r="213" spans="1:41" ht="14.25" x14ac:dyDescent="0.2">
      <c r="A213" s="8" t="s">
        <v>362</v>
      </c>
      <c r="B213" s="9">
        <v>212</v>
      </c>
      <c r="C213" s="6">
        <v>211</v>
      </c>
      <c r="D213" s="3" t="s">
        <v>272</v>
      </c>
      <c r="E213" s="3" t="s">
        <v>273</v>
      </c>
      <c r="F213" s="4" t="s">
        <v>6</v>
      </c>
      <c r="G213" s="10">
        <v>1</v>
      </c>
      <c r="H213" s="12"/>
      <c r="I213" s="33"/>
      <c r="J213" s="12"/>
      <c r="L213"/>
      <c r="N213" s="59">
        <v>1700</v>
      </c>
      <c r="O213" s="13">
        <v>3600</v>
      </c>
      <c r="P213" s="35">
        <v>8560</v>
      </c>
      <c r="AA213" s="39"/>
      <c r="AB213" s="2">
        <f t="shared" si="26"/>
        <v>1700</v>
      </c>
      <c r="AC213" s="2">
        <f t="shared" si="27"/>
        <v>8560</v>
      </c>
      <c r="AD213" s="41">
        <f t="shared" si="28"/>
        <v>0.19859813084112149</v>
      </c>
      <c r="AE213" s="2">
        <f t="shared" si="29"/>
        <v>6860</v>
      </c>
      <c r="AF213" s="2">
        <f t="shared" si="30"/>
        <v>6860</v>
      </c>
      <c r="AG213" s="41">
        <v>0.23</v>
      </c>
      <c r="AK213" s="45">
        <f>O213/5.9/(1-AG213)</f>
        <v>792.42791107197888</v>
      </c>
      <c r="AL213" s="87">
        <f t="shared" si="31"/>
        <v>792.43</v>
      </c>
      <c r="AM213" s="87">
        <v>792.43</v>
      </c>
    </row>
    <row r="214" spans="1:41" ht="14.25" x14ac:dyDescent="0.2">
      <c r="A214" s="8" t="s">
        <v>362</v>
      </c>
      <c r="B214" s="6">
        <v>213</v>
      </c>
      <c r="C214" s="94">
        <v>212</v>
      </c>
      <c r="D214" s="3" t="s">
        <v>274</v>
      </c>
      <c r="E214" s="3" t="s">
        <v>275</v>
      </c>
      <c r="F214" s="4" t="s">
        <v>6</v>
      </c>
      <c r="G214" s="10">
        <v>1</v>
      </c>
      <c r="H214" s="12"/>
      <c r="I214" s="33"/>
      <c r="J214" s="12"/>
      <c r="L214"/>
      <c r="N214" s="59">
        <v>3000</v>
      </c>
      <c r="O214" s="13">
        <v>2800</v>
      </c>
      <c r="P214" s="92">
        <v>1785</v>
      </c>
      <c r="V214"/>
      <c r="AA214" s="39"/>
      <c r="AB214" s="2">
        <f t="shared" si="26"/>
        <v>1785</v>
      </c>
      <c r="AC214" s="2">
        <f t="shared" si="27"/>
        <v>3000</v>
      </c>
      <c r="AD214" s="41">
        <f t="shared" si="28"/>
        <v>0.59499999999999997</v>
      </c>
      <c r="AE214" s="2">
        <f t="shared" si="29"/>
        <v>1215</v>
      </c>
      <c r="AF214" s="2">
        <f t="shared" si="30"/>
        <v>1215</v>
      </c>
      <c r="AG214" s="43">
        <v>0.3</v>
      </c>
      <c r="AH214" s="43"/>
      <c r="AI214" s="43"/>
      <c r="AJ214" s="43"/>
      <c r="AK214" s="46">
        <f>P214/5.9/(1-AG214)</f>
        <v>432.20338983050846</v>
      </c>
      <c r="AL214" s="87">
        <f t="shared" si="31"/>
        <v>432.2</v>
      </c>
      <c r="AM214" s="87">
        <v>432.2</v>
      </c>
    </row>
    <row r="215" spans="1:41" ht="15" customHeight="1" x14ac:dyDescent="0.2">
      <c r="A215" s="8" t="s">
        <v>362</v>
      </c>
      <c r="B215" s="9">
        <v>214</v>
      </c>
      <c r="C215" s="6">
        <v>213</v>
      </c>
      <c r="D215" s="3" t="s">
        <v>276</v>
      </c>
      <c r="E215" s="3" t="s">
        <v>277</v>
      </c>
      <c r="F215" s="4" t="s">
        <v>6</v>
      </c>
      <c r="G215" s="10">
        <v>1</v>
      </c>
      <c r="H215" s="12"/>
      <c r="I215" s="33"/>
      <c r="J215" s="12"/>
      <c r="L215" s="21"/>
      <c r="N215" s="59">
        <v>18000</v>
      </c>
      <c r="O215" s="13">
        <v>3100</v>
      </c>
      <c r="P215" s="35">
        <v>3850</v>
      </c>
      <c r="V215" s="21"/>
      <c r="AA215" s="39"/>
      <c r="AB215" s="2">
        <f t="shared" si="26"/>
        <v>3100</v>
      </c>
      <c r="AC215" s="2">
        <f t="shared" si="27"/>
        <v>18000</v>
      </c>
      <c r="AD215" s="41">
        <f t="shared" si="28"/>
        <v>0.17222222222222222</v>
      </c>
      <c r="AE215" s="2">
        <f t="shared" si="29"/>
        <v>14900</v>
      </c>
      <c r="AF215" s="2">
        <f t="shared" si="30"/>
        <v>14900</v>
      </c>
      <c r="AG215" s="41">
        <v>0.3</v>
      </c>
      <c r="AK215" s="45">
        <f>O215/5.9/(1-AG215)</f>
        <v>750.60532687651323</v>
      </c>
      <c r="AL215" s="87">
        <f t="shared" si="31"/>
        <v>750.61</v>
      </c>
      <c r="AM215" s="87">
        <v>750.61</v>
      </c>
      <c r="AO215" s="21"/>
    </row>
    <row r="216" spans="1:41" ht="14.25" x14ac:dyDescent="0.2">
      <c r="A216" s="8" t="s">
        <v>362</v>
      </c>
      <c r="B216" s="6">
        <v>215</v>
      </c>
      <c r="C216" s="6">
        <v>214</v>
      </c>
      <c r="D216" s="3" t="s">
        <v>278</v>
      </c>
      <c r="E216" s="3" t="s">
        <v>279</v>
      </c>
      <c r="F216" s="4" t="s">
        <v>6</v>
      </c>
      <c r="G216" s="10">
        <v>1</v>
      </c>
      <c r="H216" s="12"/>
      <c r="I216" s="33"/>
      <c r="J216" s="12"/>
      <c r="L216"/>
      <c r="N216" s="59">
        <v>3300</v>
      </c>
      <c r="O216" s="13">
        <v>2260</v>
      </c>
      <c r="P216" s="35"/>
      <c r="AA216" s="39"/>
      <c r="AB216" s="2">
        <f t="shared" si="26"/>
        <v>2260</v>
      </c>
      <c r="AC216" s="2">
        <f t="shared" si="27"/>
        <v>3300</v>
      </c>
      <c r="AD216" s="41">
        <f t="shared" si="28"/>
        <v>0.68484848484848482</v>
      </c>
      <c r="AE216" s="2">
        <f t="shared" si="29"/>
        <v>1040</v>
      </c>
      <c r="AF216" s="2">
        <f t="shared" si="30"/>
        <v>1040</v>
      </c>
      <c r="AG216" s="41">
        <v>0.23</v>
      </c>
      <c r="AK216" s="45">
        <f>O216/5.9/(1-AG216)</f>
        <v>497.46863306185332</v>
      </c>
      <c r="AL216" s="87">
        <f t="shared" si="31"/>
        <v>497.47</v>
      </c>
      <c r="AM216" s="87">
        <v>497.47</v>
      </c>
    </row>
    <row r="217" spans="1:41" ht="14.25" x14ac:dyDescent="0.2">
      <c r="A217" s="8" t="s">
        <v>362</v>
      </c>
      <c r="B217" s="9">
        <v>216</v>
      </c>
      <c r="C217" s="6">
        <v>215</v>
      </c>
      <c r="D217" s="3" t="s">
        <v>280</v>
      </c>
      <c r="E217" s="3" t="s">
        <v>281</v>
      </c>
      <c r="F217" s="4" t="s">
        <v>6</v>
      </c>
      <c r="G217" s="10">
        <v>1</v>
      </c>
      <c r="H217" s="12"/>
      <c r="I217" s="33"/>
      <c r="J217" s="12"/>
      <c r="L217"/>
      <c r="N217" s="59">
        <v>2700</v>
      </c>
      <c r="O217" s="13">
        <v>2600</v>
      </c>
      <c r="P217" s="35">
        <v>2650</v>
      </c>
      <c r="V217"/>
      <c r="AA217" s="39"/>
      <c r="AB217" s="2">
        <f t="shared" si="26"/>
        <v>2600</v>
      </c>
      <c r="AC217" s="2">
        <f t="shared" si="27"/>
        <v>2700</v>
      </c>
      <c r="AD217" s="41">
        <f t="shared" si="28"/>
        <v>0.96296296296296291</v>
      </c>
      <c r="AE217" s="2">
        <f t="shared" si="29"/>
        <v>100</v>
      </c>
      <c r="AF217" s="2">
        <f t="shared" si="30"/>
        <v>100</v>
      </c>
      <c r="AG217" s="43">
        <v>0.3</v>
      </c>
      <c r="AH217" s="43"/>
      <c r="AI217" s="43"/>
      <c r="AJ217" s="43"/>
      <c r="AK217" s="46">
        <f>P217/5.9/(1-AG217)</f>
        <v>641.6464891041162</v>
      </c>
      <c r="AL217" s="87">
        <f t="shared" si="31"/>
        <v>641.65</v>
      </c>
      <c r="AM217" s="87">
        <v>641.65</v>
      </c>
    </row>
    <row r="218" spans="1:41" ht="14.25" x14ac:dyDescent="0.2">
      <c r="A218" s="8" t="s">
        <v>362</v>
      </c>
      <c r="B218" s="6">
        <v>217</v>
      </c>
      <c r="C218" s="94">
        <v>216</v>
      </c>
      <c r="D218" s="3" t="s">
        <v>282</v>
      </c>
      <c r="E218" s="3" t="s">
        <v>283</v>
      </c>
      <c r="F218" s="4" t="s">
        <v>6</v>
      </c>
      <c r="G218" s="10">
        <v>2</v>
      </c>
      <c r="H218" s="12"/>
      <c r="I218" s="33"/>
      <c r="J218" s="12"/>
      <c r="L218"/>
      <c r="N218" s="59">
        <v>585</v>
      </c>
      <c r="O218" s="13">
        <v>820</v>
      </c>
      <c r="P218" s="92">
        <v>310</v>
      </c>
      <c r="V218"/>
      <c r="AA218" s="39"/>
      <c r="AB218" s="2">
        <f t="shared" si="26"/>
        <v>310</v>
      </c>
      <c r="AC218" s="2">
        <f t="shared" si="27"/>
        <v>820</v>
      </c>
      <c r="AD218" s="41">
        <f t="shared" si="28"/>
        <v>0.37804878048780488</v>
      </c>
      <c r="AE218" s="2">
        <f t="shared" si="29"/>
        <v>510</v>
      </c>
      <c r="AF218" s="2">
        <f t="shared" si="30"/>
        <v>1020</v>
      </c>
      <c r="AG218" s="43">
        <v>0.3</v>
      </c>
      <c r="AH218" s="43"/>
      <c r="AI218" s="43"/>
      <c r="AJ218" s="43"/>
      <c r="AK218" s="46">
        <f>P218/5.9/(1-AG218)</f>
        <v>75.060532687651332</v>
      </c>
      <c r="AL218" s="87">
        <f t="shared" si="31"/>
        <v>75.06</v>
      </c>
      <c r="AM218" s="87">
        <v>75.06</v>
      </c>
    </row>
    <row r="219" spans="1:41" ht="14.25" x14ac:dyDescent="0.2">
      <c r="A219" s="8" t="s">
        <v>362</v>
      </c>
      <c r="B219" s="9">
        <v>218</v>
      </c>
      <c r="C219" s="6">
        <v>217</v>
      </c>
      <c r="D219" s="3" t="s">
        <v>284</v>
      </c>
      <c r="E219" s="3" t="s">
        <v>285</v>
      </c>
      <c r="F219" s="4" t="s">
        <v>6</v>
      </c>
      <c r="G219" s="10">
        <v>1</v>
      </c>
      <c r="H219" s="12"/>
      <c r="I219" s="33"/>
      <c r="J219" s="12"/>
      <c r="L219"/>
      <c r="N219" s="59">
        <v>5300</v>
      </c>
      <c r="O219" s="13">
        <v>2800</v>
      </c>
      <c r="P219" s="35"/>
      <c r="V219"/>
      <c r="AA219" s="39"/>
      <c r="AB219" s="2">
        <f t="shared" si="26"/>
        <v>2800</v>
      </c>
      <c r="AC219" s="2">
        <f t="shared" si="27"/>
        <v>5300</v>
      </c>
      <c r="AD219" s="41">
        <f t="shared" si="28"/>
        <v>0.52830188679245282</v>
      </c>
      <c r="AE219" s="2">
        <f t="shared" si="29"/>
        <v>2500</v>
      </c>
      <c r="AF219" s="2">
        <f t="shared" si="30"/>
        <v>2500</v>
      </c>
      <c r="AG219" s="41">
        <v>0.23</v>
      </c>
      <c r="AK219" s="45">
        <f>O219/5.9/(1-AG219)</f>
        <v>616.33281972265013</v>
      </c>
      <c r="AL219" s="87">
        <f t="shared" si="31"/>
        <v>616.33000000000004</v>
      </c>
      <c r="AM219" s="87">
        <v>616.33000000000004</v>
      </c>
    </row>
    <row r="220" spans="1:41" ht="14.25" x14ac:dyDescent="0.2">
      <c r="A220" s="8" t="s">
        <v>362</v>
      </c>
      <c r="B220" s="6">
        <v>219</v>
      </c>
      <c r="C220" s="6">
        <v>218</v>
      </c>
      <c r="D220" s="3" t="s">
        <v>286</v>
      </c>
      <c r="E220" s="3" t="s">
        <v>287</v>
      </c>
      <c r="F220" s="4" t="s">
        <v>6</v>
      </c>
      <c r="G220" s="10">
        <v>1</v>
      </c>
      <c r="H220" s="12"/>
      <c r="I220" s="33"/>
      <c r="J220" s="12"/>
      <c r="L220"/>
      <c r="N220" s="59">
        <v>1900</v>
      </c>
      <c r="O220" s="13">
        <v>2600</v>
      </c>
      <c r="P220" s="35">
        <v>1450</v>
      </c>
      <c r="V220"/>
      <c r="AA220" s="39"/>
      <c r="AB220" s="2">
        <f t="shared" si="26"/>
        <v>1450</v>
      </c>
      <c r="AC220" s="2">
        <f t="shared" si="27"/>
        <v>2600</v>
      </c>
      <c r="AD220" s="41">
        <f t="shared" si="28"/>
        <v>0.55769230769230771</v>
      </c>
      <c r="AE220" s="2">
        <f t="shared" si="29"/>
        <v>1150</v>
      </c>
      <c r="AF220" s="2">
        <f t="shared" si="30"/>
        <v>1150</v>
      </c>
      <c r="AG220" s="43">
        <v>0.3</v>
      </c>
      <c r="AH220" s="43"/>
      <c r="AI220" s="43"/>
      <c r="AJ220" s="43"/>
      <c r="AK220" s="46">
        <f>P220/5.9/(1-AG220)</f>
        <v>351.08958837772394</v>
      </c>
      <c r="AL220" s="87">
        <f t="shared" si="31"/>
        <v>351.09</v>
      </c>
      <c r="AM220" s="87">
        <v>351.09</v>
      </c>
    </row>
    <row r="221" spans="1:41" ht="14.25" x14ac:dyDescent="0.2">
      <c r="A221" s="8" t="s">
        <v>362</v>
      </c>
      <c r="B221" s="9">
        <v>220</v>
      </c>
      <c r="C221" s="6">
        <v>219</v>
      </c>
      <c r="D221" s="3" t="s">
        <v>288</v>
      </c>
      <c r="E221" s="3" t="s">
        <v>289</v>
      </c>
      <c r="F221" s="4" t="s">
        <v>6</v>
      </c>
      <c r="G221" s="10">
        <v>1</v>
      </c>
      <c r="H221" s="12"/>
      <c r="I221" s="33"/>
      <c r="J221" s="12"/>
      <c r="L221"/>
      <c r="N221" s="59">
        <v>6700</v>
      </c>
      <c r="O221" s="13"/>
      <c r="P221" s="35"/>
      <c r="V221"/>
      <c r="AA221" s="39"/>
      <c r="AB221" s="2">
        <f t="shared" si="26"/>
        <v>6700</v>
      </c>
      <c r="AC221" s="2">
        <f t="shared" si="27"/>
        <v>6700</v>
      </c>
      <c r="AD221" s="41">
        <f t="shared" si="28"/>
        <v>1</v>
      </c>
      <c r="AE221" s="2">
        <f t="shared" si="29"/>
        <v>0</v>
      </c>
      <c r="AF221" s="2">
        <f t="shared" si="30"/>
        <v>0</v>
      </c>
      <c r="AG221" s="55">
        <v>0.3</v>
      </c>
      <c r="AH221" s="55"/>
      <c r="AI221" s="55"/>
      <c r="AJ221" s="55"/>
      <c r="AK221" s="57">
        <f>N221/5.9/(1-AG221)</f>
        <v>1622.2760290556901</v>
      </c>
      <c r="AL221" s="87">
        <f t="shared" si="31"/>
        <v>1622.28</v>
      </c>
      <c r="AM221" s="87">
        <v>1622.28</v>
      </c>
    </row>
    <row r="222" spans="1:41" ht="14.25" x14ac:dyDescent="0.2">
      <c r="A222" s="8" t="s">
        <v>362</v>
      </c>
      <c r="B222" s="6">
        <v>221</v>
      </c>
      <c r="C222" s="6">
        <v>220</v>
      </c>
      <c r="D222" s="3" t="s">
        <v>290</v>
      </c>
      <c r="E222" s="3" t="s">
        <v>289</v>
      </c>
      <c r="F222" s="4" t="s">
        <v>6</v>
      </c>
      <c r="G222" s="10">
        <v>1</v>
      </c>
      <c r="H222" s="12"/>
      <c r="I222" s="33"/>
      <c r="J222" s="12"/>
      <c r="L222"/>
      <c r="N222" s="59">
        <v>6700</v>
      </c>
      <c r="O222" s="13"/>
      <c r="P222" s="35"/>
      <c r="V222"/>
      <c r="AA222" s="39"/>
      <c r="AB222" s="2">
        <f t="shared" si="26"/>
        <v>6700</v>
      </c>
      <c r="AC222" s="2">
        <f t="shared" si="27"/>
        <v>6700</v>
      </c>
      <c r="AD222" s="41">
        <f t="shared" si="28"/>
        <v>1</v>
      </c>
      <c r="AE222" s="2">
        <f t="shared" si="29"/>
        <v>0</v>
      </c>
      <c r="AF222" s="2">
        <f t="shared" si="30"/>
        <v>0</v>
      </c>
      <c r="AG222" s="55">
        <v>0.3</v>
      </c>
      <c r="AH222" s="55"/>
      <c r="AI222" s="55"/>
      <c r="AJ222" s="55"/>
      <c r="AK222" s="57">
        <f>N222/5.9/(1-AG222)</f>
        <v>1622.2760290556901</v>
      </c>
      <c r="AL222" s="87">
        <f t="shared" si="31"/>
        <v>1622.28</v>
      </c>
      <c r="AM222" s="87">
        <v>1622.28</v>
      </c>
    </row>
    <row r="223" spans="1:41" ht="14.25" x14ac:dyDescent="0.2">
      <c r="A223" s="16" t="s">
        <v>362</v>
      </c>
      <c r="B223" s="22">
        <v>222</v>
      </c>
      <c r="C223" s="17">
        <v>221</v>
      </c>
      <c r="D223" s="83" t="s">
        <v>291</v>
      </c>
      <c r="E223" s="18" t="s">
        <v>292</v>
      </c>
      <c r="F223" s="19" t="s">
        <v>6</v>
      </c>
      <c r="G223" s="17">
        <v>1</v>
      </c>
      <c r="H223" s="20" t="s">
        <v>496</v>
      </c>
      <c r="I223" s="33"/>
      <c r="J223" s="12"/>
      <c r="L223"/>
      <c r="N223" s="59">
        <v>25000</v>
      </c>
      <c r="O223" s="13"/>
      <c r="P223" s="35"/>
      <c r="AA223" s="39"/>
      <c r="AB223" s="2">
        <f t="shared" si="26"/>
        <v>25000</v>
      </c>
      <c r="AC223" s="2">
        <f t="shared" si="27"/>
        <v>25000</v>
      </c>
      <c r="AD223" s="41">
        <f t="shared" si="28"/>
        <v>1</v>
      </c>
      <c r="AE223" s="2">
        <f t="shared" si="29"/>
        <v>0</v>
      </c>
      <c r="AF223" s="2">
        <f t="shared" si="30"/>
        <v>0</v>
      </c>
      <c r="AG223" s="55">
        <v>0.23</v>
      </c>
      <c r="AH223" s="55"/>
      <c r="AI223" s="55"/>
      <c r="AJ223" s="55"/>
      <c r="AK223" s="57">
        <f>N223/5.9/(1-AG223)</f>
        <v>5502.9716046665199</v>
      </c>
      <c r="AL223" s="87">
        <f t="shared" si="31"/>
        <v>5502.97</v>
      </c>
      <c r="AM223" s="87">
        <v>5502.97</v>
      </c>
    </row>
    <row r="224" spans="1:41" ht="14.25" x14ac:dyDescent="0.2">
      <c r="A224" s="16" t="s">
        <v>362</v>
      </c>
      <c r="B224" s="17">
        <v>223</v>
      </c>
      <c r="C224" s="95">
        <v>222</v>
      </c>
      <c r="D224" s="83" t="s">
        <v>293</v>
      </c>
      <c r="E224" s="18" t="s">
        <v>294</v>
      </c>
      <c r="F224" s="19" t="s">
        <v>6</v>
      </c>
      <c r="G224" s="17">
        <v>1</v>
      </c>
      <c r="H224" s="20" t="s">
        <v>496</v>
      </c>
      <c r="I224" s="33"/>
      <c r="J224" s="12"/>
      <c r="L224"/>
      <c r="N224" s="91">
        <v>12000</v>
      </c>
      <c r="O224" s="13"/>
      <c r="P224" s="35"/>
      <c r="V224"/>
      <c r="AA224" s="39"/>
      <c r="AB224" s="2">
        <f t="shared" si="26"/>
        <v>12000</v>
      </c>
      <c r="AC224" s="2">
        <f t="shared" si="27"/>
        <v>12000</v>
      </c>
      <c r="AD224" s="41">
        <f t="shared" si="28"/>
        <v>1</v>
      </c>
      <c r="AE224" s="2">
        <f t="shared" si="29"/>
        <v>0</v>
      </c>
      <c r="AF224" s="2">
        <f t="shared" si="30"/>
        <v>0</v>
      </c>
      <c r="AG224" s="55">
        <v>0.23</v>
      </c>
      <c r="AH224" s="55"/>
      <c r="AI224" s="55"/>
      <c r="AJ224" s="55"/>
      <c r="AK224" s="57">
        <f>N224/5.9/(1-AG224)</f>
        <v>2641.4263702399294</v>
      </c>
      <c r="AL224" s="87">
        <f t="shared" si="31"/>
        <v>2641.43</v>
      </c>
      <c r="AM224" s="87">
        <v>2641.43</v>
      </c>
    </row>
    <row r="225" spans="1:44" ht="15" customHeight="1" x14ac:dyDescent="0.2">
      <c r="A225" s="16" t="s">
        <v>362</v>
      </c>
      <c r="B225" s="22">
        <v>224</v>
      </c>
      <c r="C225" s="95">
        <v>223</v>
      </c>
      <c r="D225" s="83" t="s">
        <v>293</v>
      </c>
      <c r="E225" s="18" t="s">
        <v>295</v>
      </c>
      <c r="F225" s="19" t="s">
        <v>6</v>
      </c>
      <c r="G225" s="17">
        <v>2</v>
      </c>
      <c r="H225" s="20" t="s">
        <v>496</v>
      </c>
      <c r="I225" s="33"/>
      <c r="J225" s="12"/>
      <c r="L225" s="21"/>
      <c r="N225" s="91">
        <v>5700</v>
      </c>
      <c r="O225" s="13"/>
      <c r="P225" s="35"/>
      <c r="V225" s="21"/>
      <c r="AA225" s="39"/>
      <c r="AB225" s="2">
        <f t="shared" si="26"/>
        <v>5700</v>
      </c>
      <c r="AC225" s="2">
        <f t="shared" si="27"/>
        <v>5700</v>
      </c>
      <c r="AD225" s="41">
        <f t="shared" si="28"/>
        <v>1</v>
      </c>
      <c r="AE225" s="2">
        <f t="shared" si="29"/>
        <v>0</v>
      </c>
      <c r="AF225" s="2">
        <f t="shared" si="30"/>
        <v>0</v>
      </c>
      <c r="AG225" s="55">
        <v>0.23</v>
      </c>
      <c r="AH225" s="55"/>
      <c r="AI225" s="55"/>
      <c r="AJ225" s="55"/>
      <c r="AK225" s="57">
        <f>N225/5.9/(1-AG225)</f>
        <v>1254.6775258639664</v>
      </c>
      <c r="AL225" s="87">
        <f t="shared" si="31"/>
        <v>1254.68</v>
      </c>
      <c r="AM225" s="87">
        <v>1254.68</v>
      </c>
      <c r="AO225" s="21"/>
    </row>
    <row r="226" spans="1:44" s="75" customFormat="1" ht="25.5" x14ac:dyDescent="0.2">
      <c r="A226" s="68" t="s">
        <v>362</v>
      </c>
      <c r="B226" s="69">
        <v>225</v>
      </c>
      <c r="C226" s="69">
        <v>224</v>
      </c>
      <c r="D226" s="82"/>
      <c r="E226" s="70" t="s">
        <v>296</v>
      </c>
      <c r="F226" s="71" t="s">
        <v>6</v>
      </c>
      <c r="G226" s="72">
        <v>2</v>
      </c>
      <c r="H226" s="53" t="s">
        <v>499</v>
      </c>
      <c r="I226" s="73"/>
      <c r="J226" s="12"/>
      <c r="K226" s="2"/>
      <c r="L226"/>
      <c r="M226" s="2"/>
      <c r="N226" s="74">
        <v>800</v>
      </c>
      <c r="P226" s="76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39"/>
      <c r="AB226" s="75">
        <f t="shared" si="26"/>
        <v>800</v>
      </c>
      <c r="AC226" s="75">
        <f t="shared" si="27"/>
        <v>800</v>
      </c>
      <c r="AD226" s="77">
        <f t="shared" si="28"/>
        <v>1</v>
      </c>
      <c r="AE226" s="75">
        <f t="shared" si="29"/>
        <v>0</v>
      </c>
      <c r="AF226" s="75">
        <f t="shared" si="30"/>
        <v>0</v>
      </c>
      <c r="AG226" s="77"/>
      <c r="AH226" s="77"/>
      <c r="AI226" s="77"/>
      <c r="AJ226" s="77"/>
      <c r="AK226" s="78"/>
      <c r="AL226" s="87">
        <f t="shared" si="31"/>
        <v>0</v>
      </c>
      <c r="AM226" s="87"/>
      <c r="AN226" s="78" t="s">
        <v>490</v>
      </c>
      <c r="AR226" s="2"/>
    </row>
    <row r="227" spans="1:44" ht="14.25" x14ac:dyDescent="0.2">
      <c r="A227" s="8" t="s">
        <v>362</v>
      </c>
      <c r="B227" s="9">
        <v>226</v>
      </c>
      <c r="C227" s="6">
        <v>225</v>
      </c>
      <c r="D227" s="3" t="s">
        <v>297</v>
      </c>
      <c r="E227" s="3" t="s">
        <v>298</v>
      </c>
      <c r="F227" s="4" t="s">
        <v>6</v>
      </c>
      <c r="G227" s="10">
        <v>12</v>
      </c>
      <c r="H227" s="12"/>
      <c r="I227" s="33"/>
      <c r="J227" s="12"/>
      <c r="L227"/>
      <c r="N227" s="59">
        <v>110</v>
      </c>
      <c r="O227" s="13"/>
      <c r="P227" s="35">
        <v>156</v>
      </c>
      <c r="V227"/>
      <c r="AA227" s="39"/>
      <c r="AB227" s="2">
        <f t="shared" si="26"/>
        <v>110</v>
      </c>
      <c r="AC227" s="2">
        <f t="shared" si="27"/>
        <v>156</v>
      </c>
      <c r="AD227" s="41">
        <f t="shared" si="28"/>
        <v>0.70512820512820518</v>
      </c>
      <c r="AE227" s="2">
        <f t="shared" si="29"/>
        <v>46</v>
      </c>
      <c r="AF227" s="2">
        <f t="shared" si="30"/>
        <v>552</v>
      </c>
      <c r="AG227" s="43">
        <v>0.23</v>
      </c>
      <c r="AH227" s="43"/>
      <c r="AI227" s="43"/>
      <c r="AJ227" s="43"/>
      <c r="AK227" s="46">
        <f>P227/5.9/(1-AG227)</f>
        <v>34.338542813119076</v>
      </c>
      <c r="AL227" s="87">
        <f t="shared" si="31"/>
        <v>34.340000000000003</v>
      </c>
      <c r="AM227" s="87">
        <v>34.340000000000003</v>
      </c>
    </row>
    <row r="228" spans="1:44" ht="14.25" x14ac:dyDescent="0.2">
      <c r="A228" s="8" t="s">
        <v>362</v>
      </c>
      <c r="B228" s="6">
        <v>227</v>
      </c>
      <c r="C228" s="6">
        <v>226</v>
      </c>
      <c r="D228" s="3" t="s">
        <v>299</v>
      </c>
      <c r="E228" s="3" t="s">
        <v>300</v>
      </c>
      <c r="F228" s="4" t="s">
        <v>6</v>
      </c>
      <c r="G228" s="10">
        <v>2</v>
      </c>
      <c r="H228" s="12"/>
      <c r="I228" s="33"/>
      <c r="J228" s="12"/>
      <c r="L228"/>
      <c r="N228" s="59">
        <v>7300</v>
      </c>
      <c r="O228" s="13">
        <v>3160</v>
      </c>
      <c r="P228" s="35"/>
      <c r="AA228" s="39"/>
      <c r="AB228" s="2">
        <f t="shared" si="26"/>
        <v>3160</v>
      </c>
      <c r="AC228" s="2">
        <f t="shared" si="27"/>
        <v>7300</v>
      </c>
      <c r="AD228" s="41">
        <f t="shared" si="28"/>
        <v>0.43287671232876712</v>
      </c>
      <c r="AE228" s="2">
        <f t="shared" si="29"/>
        <v>4140</v>
      </c>
      <c r="AF228" s="2">
        <f t="shared" si="30"/>
        <v>8280</v>
      </c>
      <c r="AG228" s="41">
        <v>0.23</v>
      </c>
      <c r="AK228" s="45">
        <f>O228/5.9/(1-AG228)</f>
        <v>695.57561082984796</v>
      </c>
      <c r="AL228" s="87">
        <f t="shared" si="31"/>
        <v>695.58</v>
      </c>
      <c r="AM228" s="87">
        <v>695.58</v>
      </c>
    </row>
    <row r="229" spans="1:44" ht="15" customHeight="1" x14ac:dyDescent="0.2">
      <c r="A229" s="16" t="s">
        <v>362</v>
      </c>
      <c r="B229" s="22">
        <v>228</v>
      </c>
      <c r="C229" s="95">
        <v>227</v>
      </c>
      <c r="D229" s="83" t="s">
        <v>293</v>
      </c>
      <c r="E229" s="18" t="s">
        <v>301</v>
      </c>
      <c r="F229" s="19" t="s">
        <v>6</v>
      </c>
      <c r="G229" s="17">
        <v>1</v>
      </c>
      <c r="H229" s="20" t="s">
        <v>496</v>
      </c>
      <c r="I229" s="33"/>
      <c r="J229" s="12"/>
      <c r="L229" s="21"/>
      <c r="N229" s="91">
        <v>2300</v>
      </c>
      <c r="O229" s="13"/>
      <c r="P229" s="35"/>
      <c r="V229" s="21"/>
      <c r="AA229" s="39"/>
      <c r="AB229" s="2">
        <f t="shared" si="26"/>
        <v>2300</v>
      </c>
      <c r="AC229" s="2">
        <f t="shared" si="27"/>
        <v>2300</v>
      </c>
      <c r="AD229" s="41">
        <f t="shared" si="28"/>
        <v>1</v>
      </c>
      <c r="AE229" s="2">
        <f t="shared" si="29"/>
        <v>0</v>
      </c>
      <c r="AF229" s="2">
        <f t="shared" si="30"/>
        <v>0</v>
      </c>
      <c r="AG229" s="55">
        <v>0.23</v>
      </c>
      <c r="AH229" s="55"/>
      <c r="AI229" s="55"/>
      <c r="AJ229" s="55"/>
      <c r="AK229" s="57">
        <f>N229/5.9/(1-AG229)</f>
        <v>506.27338762931976</v>
      </c>
      <c r="AL229" s="87">
        <f t="shared" si="31"/>
        <v>506.27</v>
      </c>
      <c r="AM229" s="87">
        <v>506.27</v>
      </c>
      <c r="AO229" s="21"/>
    </row>
    <row r="230" spans="1:44" ht="14.25" x14ac:dyDescent="0.2">
      <c r="A230" s="8" t="s">
        <v>362</v>
      </c>
      <c r="B230" s="6">
        <v>229</v>
      </c>
      <c r="C230" s="94">
        <v>228</v>
      </c>
      <c r="D230" s="3" t="s">
        <v>302</v>
      </c>
      <c r="E230" s="3" t="s">
        <v>303</v>
      </c>
      <c r="F230" s="4" t="s">
        <v>6</v>
      </c>
      <c r="G230" s="10">
        <v>4</v>
      </c>
      <c r="H230" s="32"/>
      <c r="I230" s="33"/>
      <c r="J230" s="12"/>
      <c r="L230"/>
      <c r="N230" s="59">
        <v>110</v>
      </c>
      <c r="O230" s="13"/>
      <c r="P230" s="92">
        <v>156</v>
      </c>
      <c r="V230"/>
      <c r="AA230" s="39"/>
      <c r="AB230" s="2">
        <f t="shared" si="26"/>
        <v>110</v>
      </c>
      <c r="AC230" s="2">
        <f t="shared" si="27"/>
        <v>156</v>
      </c>
      <c r="AD230" s="41">
        <f t="shared" si="28"/>
        <v>0.70512820512820518</v>
      </c>
      <c r="AE230" s="2">
        <f t="shared" si="29"/>
        <v>46</v>
      </c>
      <c r="AF230" s="2">
        <f t="shared" si="30"/>
        <v>184</v>
      </c>
      <c r="AG230" s="43">
        <v>0.23</v>
      </c>
      <c r="AH230" s="43"/>
      <c r="AI230" s="43"/>
      <c r="AJ230" s="43"/>
      <c r="AK230" s="46">
        <f>P230/5.9/(1-AG230)</f>
        <v>34.338542813119076</v>
      </c>
      <c r="AL230" s="87">
        <f t="shared" si="31"/>
        <v>34.340000000000003</v>
      </c>
      <c r="AM230" s="87">
        <v>34.340000000000003</v>
      </c>
    </row>
    <row r="231" spans="1:44" ht="15" customHeight="1" x14ac:dyDescent="0.2">
      <c r="A231" s="16" t="s">
        <v>362</v>
      </c>
      <c r="B231" s="22">
        <v>230</v>
      </c>
      <c r="C231" s="95">
        <v>229</v>
      </c>
      <c r="D231" s="83" t="s">
        <v>304</v>
      </c>
      <c r="E231" s="18" t="s">
        <v>305</v>
      </c>
      <c r="F231" s="19" t="s">
        <v>6</v>
      </c>
      <c r="G231" s="17">
        <v>3</v>
      </c>
      <c r="H231" s="20" t="s">
        <v>496</v>
      </c>
      <c r="I231" s="33"/>
      <c r="J231" s="12"/>
      <c r="L231" s="21"/>
      <c r="N231" s="91">
        <v>24000</v>
      </c>
      <c r="O231" s="13">
        <v>42000</v>
      </c>
      <c r="P231" s="35">
        <v>65230</v>
      </c>
      <c r="U231" s="89">
        <v>45000</v>
      </c>
      <c r="V231" s="21"/>
      <c r="AA231" s="39"/>
      <c r="AB231" s="2">
        <f t="shared" si="26"/>
        <v>24000</v>
      </c>
      <c r="AC231" s="2">
        <f t="shared" si="27"/>
        <v>65230</v>
      </c>
      <c r="AD231" s="41">
        <f t="shared" si="28"/>
        <v>0.36792886708569678</v>
      </c>
      <c r="AE231" s="2">
        <f t="shared" si="29"/>
        <v>41230</v>
      </c>
      <c r="AF231" s="2">
        <f t="shared" si="30"/>
        <v>123690</v>
      </c>
      <c r="AG231" s="41">
        <v>0.23</v>
      </c>
      <c r="AK231" s="45">
        <f>N231/5.9/(1-AG231)</f>
        <v>5282.8527404798588</v>
      </c>
      <c r="AL231" s="87">
        <f t="shared" si="31"/>
        <v>5282.85</v>
      </c>
      <c r="AM231" s="87">
        <v>5282.85</v>
      </c>
      <c r="AO231" s="21"/>
    </row>
    <row r="232" spans="1:44" ht="14.25" x14ac:dyDescent="0.2">
      <c r="A232" s="16" t="s">
        <v>362</v>
      </c>
      <c r="B232" s="17">
        <v>231</v>
      </c>
      <c r="C232" s="95">
        <v>230</v>
      </c>
      <c r="D232" s="18" t="s">
        <v>306</v>
      </c>
      <c r="E232" s="18" t="s">
        <v>307</v>
      </c>
      <c r="F232" s="19" t="s">
        <v>6</v>
      </c>
      <c r="G232" s="17">
        <v>4</v>
      </c>
      <c r="H232" s="20"/>
      <c r="I232" s="33">
        <v>9200</v>
      </c>
      <c r="J232" s="12"/>
      <c r="L232"/>
      <c r="N232" s="79">
        <v>35000</v>
      </c>
      <c r="O232" s="13">
        <v>32000</v>
      </c>
      <c r="P232" s="35"/>
      <c r="Z232" s="93">
        <v>14000</v>
      </c>
      <c r="AA232" s="39"/>
      <c r="AB232" s="2">
        <f t="shared" si="26"/>
        <v>14000</v>
      </c>
      <c r="AC232" s="2">
        <f t="shared" si="27"/>
        <v>35000</v>
      </c>
      <c r="AD232" s="41">
        <f t="shared" si="28"/>
        <v>0.4</v>
      </c>
      <c r="AE232" s="2">
        <f t="shared" si="29"/>
        <v>21000</v>
      </c>
      <c r="AF232" s="2">
        <f t="shared" si="30"/>
        <v>84000</v>
      </c>
      <c r="AG232" s="41">
        <v>0.25</v>
      </c>
      <c r="AK232" s="45">
        <f>Z232/5.9/(1-AG232)</f>
        <v>3163.8418079096045</v>
      </c>
      <c r="AL232" s="87">
        <f t="shared" si="31"/>
        <v>3163.84</v>
      </c>
      <c r="AM232" s="87">
        <v>3163.84</v>
      </c>
    </row>
    <row r="233" spans="1:44" ht="15" customHeight="1" x14ac:dyDescent="0.2">
      <c r="A233" s="16" t="s">
        <v>362</v>
      </c>
      <c r="B233" s="22">
        <v>232</v>
      </c>
      <c r="C233" s="17">
        <v>231</v>
      </c>
      <c r="D233" s="18" t="s">
        <v>306</v>
      </c>
      <c r="E233" s="18" t="s">
        <v>308</v>
      </c>
      <c r="F233" s="19" t="s">
        <v>6</v>
      </c>
      <c r="G233" s="17">
        <v>4</v>
      </c>
      <c r="H233" s="20"/>
      <c r="I233" s="33">
        <v>10350</v>
      </c>
      <c r="J233" s="12"/>
      <c r="L233" s="21"/>
      <c r="N233" s="79">
        <v>23000</v>
      </c>
      <c r="O233" s="13">
        <v>32000</v>
      </c>
      <c r="P233" s="35"/>
      <c r="Z233" s="81">
        <v>17000</v>
      </c>
      <c r="AA233" s="39"/>
      <c r="AB233" s="2">
        <f t="shared" si="26"/>
        <v>17000</v>
      </c>
      <c r="AC233" s="2">
        <f t="shared" si="27"/>
        <v>32000</v>
      </c>
      <c r="AD233" s="41">
        <f t="shared" si="28"/>
        <v>0.53125</v>
      </c>
      <c r="AE233" s="2">
        <f t="shared" si="29"/>
        <v>15000</v>
      </c>
      <c r="AF233" s="2">
        <f t="shared" si="30"/>
        <v>60000</v>
      </c>
      <c r="AG233" s="41">
        <v>0.25</v>
      </c>
      <c r="AK233" s="45">
        <f>Z233/5.9/(1-AG233)</f>
        <v>3841.8079096045199</v>
      </c>
      <c r="AL233" s="87">
        <f t="shared" si="31"/>
        <v>3841.81</v>
      </c>
      <c r="AM233" s="87">
        <v>3841.81</v>
      </c>
      <c r="AO233" s="21"/>
    </row>
    <row r="234" spans="1:44" ht="15" customHeight="1" x14ac:dyDescent="0.2">
      <c r="A234" s="16" t="s">
        <v>362</v>
      </c>
      <c r="B234" s="17">
        <v>233</v>
      </c>
      <c r="C234" s="17">
        <v>232</v>
      </c>
      <c r="D234" s="83" t="s">
        <v>309</v>
      </c>
      <c r="E234" s="18" t="s">
        <v>310</v>
      </c>
      <c r="F234" s="19" t="s">
        <v>6</v>
      </c>
      <c r="G234" s="17">
        <v>10</v>
      </c>
      <c r="H234" s="31" t="s">
        <v>498</v>
      </c>
      <c r="I234" s="33"/>
      <c r="J234" s="12"/>
      <c r="L234" s="21"/>
      <c r="N234" s="59">
        <v>24500</v>
      </c>
      <c r="O234" s="13">
        <v>68000</v>
      </c>
      <c r="P234" s="35"/>
      <c r="V234" s="21"/>
      <c r="AA234" s="39"/>
      <c r="AB234" s="2">
        <f t="shared" si="26"/>
        <v>24500</v>
      </c>
      <c r="AC234" s="2">
        <f t="shared" si="27"/>
        <v>68000</v>
      </c>
      <c r="AD234" s="41">
        <f t="shared" si="28"/>
        <v>0.36029411764705882</v>
      </c>
      <c r="AE234" s="2">
        <f t="shared" si="29"/>
        <v>43500</v>
      </c>
      <c r="AF234" s="2">
        <f t="shared" si="30"/>
        <v>435000</v>
      </c>
      <c r="AG234" s="41">
        <v>0.23</v>
      </c>
      <c r="AK234" s="45">
        <f>N234/5.9/(1-AG234)</f>
        <v>5392.9121725731893</v>
      </c>
      <c r="AL234" s="87">
        <f t="shared" si="31"/>
        <v>5392.91</v>
      </c>
      <c r="AM234" s="87">
        <v>5392.91</v>
      </c>
      <c r="AO234" s="21"/>
    </row>
    <row r="235" spans="1:44" s="13" customFormat="1" ht="18" customHeight="1" x14ac:dyDescent="0.2">
      <c r="A235" s="16" t="s">
        <v>362</v>
      </c>
      <c r="B235" s="22">
        <v>234</v>
      </c>
      <c r="C235" s="95">
        <v>233</v>
      </c>
      <c r="D235" s="83" t="s">
        <v>311</v>
      </c>
      <c r="E235" s="18" t="s">
        <v>312</v>
      </c>
      <c r="F235" s="19" t="s">
        <v>6</v>
      </c>
      <c r="G235" s="17">
        <v>3</v>
      </c>
      <c r="H235" s="20" t="s">
        <v>496</v>
      </c>
      <c r="I235" s="33"/>
      <c r="J235" s="12"/>
      <c r="K235" s="2"/>
      <c r="L235" s="21"/>
      <c r="M235" s="2"/>
      <c r="N235" s="91">
        <v>69000</v>
      </c>
      <c r="O235" s="13">
        <v>146000</v>
      </c>
      <c r="P235" s="35">
        <v>112350</v>
      </c>
      <c r="Q235" s="2"/>
      <c r="R235" s="2"/>
      <c r="S235" s="2"/>
      <c r="T235" s="2"/>
      <c r="U235" s="2"/>
      <c r="V235" s="21"/>
      <c r="W235" s="2"/>
      <c r="X235" s="2"/>
      <c r="Y235" s="2"/>
      <c r="Z235" s="2"/>
      <c r="AA235" s="39"/>
      <c r="AB235" s="2">
        <f t="shared" si="26"/>
        <v>69000</v>
      </c>
      <c r="AC235" s="2">
        <f t="shared" si="27"/>
        <v>146000</v>
      </c>
      <c r="AD235" s="41">
        <f t="shared" si="28"/>
        <v>0.4726027397260274</v>
      </c>
      <c r="AE235" s="2">
        <f t="shared" si="29"/>
        <v>77000</v>
      </c>
      <c r="AF235" s="2">
        <f t="shared" si="30"/>
        <v>231000</v>
      </c>
      <c r="AG235" s="55">
        <v>0.23</v>
      </c>
      <c r="AH235" s="55"/>
      <c r="AI235" s="55"/>
      <c r="AJ235" s="55"/>
      <c r="AK235" s="57">
        <f>N235/5.9/(1-AG235)</f>
        <v>15188.201628879593</v>
      </c>
      <c r="AL235" s="87">
        <f t="shared" si="31"/>
        <v>15188.2</v>
      </c>
      <c r="AM235" s="87">
        <v>15188.2</v>
      </c>
      <c r="AN235" s="45"/>
      <c r="AO235" s="21"/>
      <c r="AR235" s="2"/>
    </row>
    <row r="236" spans="1:44" s="13" customFormat="1" ht="14.25" x14ac:dyDescent="0.2">
      <c r="A236" s="8" t="s">
        <v>362</v>
      </c>
      <c r="B236" s="6">
        <v>235</v>
      </c>
      <c r="C236" s="6">
        <v>234</v>
      </c>
      <c r="D236" s="82" t="s">
        <v>313</v>
      </c>
      <c r="E236" s="3" t="s">
        <v>314</v>
      </c>
      <c r="F236" s="4" t="s">
        <v>6</v>
      </c>
      <c r="G236" s="10">
        <v>3</v>
      </c>
      <c r="H236" s="20" t="s">
        <v>496</v>
      </c>
      <c r="I236" s="33"/>
      <c r="J236" s="12"/>
      <c r="K236" s="2"/>
      <c r="L236"/>
      <c r="M236" s="2"/>
      <c r="N236" s="59">
        <v>9500</v>
      </c>
      <c r="O236" s="13">
        <v>87000</v>
      </c>
      <c r="P236" s="35"/>
      <c r="Q236" s="2"/>
      <c r="R236" s="2"/>
      <c r="S236" s="2"/>
      <c r="T236" s="2"/>
      <c r="U236" s="2"/>
      <c r="V236"/>
      <c r="W236" s="2"/>
      <c r="X236" s="2"/>
      <c r="Y236" s="2"/>
      <c r="Z236" s="2"/>
      <c r="AA236" s="39"/>
      <c r="AB236" s="2">
        <f t="shared" si="26"/>
        <v>9500</v>
      </c>
      <c r="AC236" s="2">
        <f t="shared" si="27"/>
        <v>87000</v>
      </c>
      <c r="AD236" s="41">
        <f t="shared" si="28"/>
        <v>0.10919540229885058</v>
      </c>
      <c r="AE236" s="2">
        <f t="shared" si="29"/>
        <v>77500</v>
      </c>
      <c r="AF236" s="2">
        <f t="shared" si="30"/>
        <v>232500</v>
      </c>
      <c r="AG236" s="41">
        <v>0.23</v>
      </c>
      <c r="AH236" s="41"/>
      <c r="AI236" s="41"/>
      <c r="AJ236" s="41"/>
      <c r="AK236" s="45">
        <f>N236/5.9/(1-AG236)</f>
        <v>2091.1292097732776</v>
      </c>
      <c r="AL236" s="87">
        <f t="shared" si="31"/>
        <v>2091.13</v>
      </c>
      <c r="AM236" s="87">
        <v>2091.13</v>
      </c>
      <c r="AN236" s="45"/>
      <c r="AO236" s="2"/>
      <c r="AR236" s="2"/>
    </row>
    <row r="237" spans="1:44" s="13" customFormat="1" ht="15" customHeight="1" x14ac:dyDescent="0.2">
      <c r="A237" s="16" t="s">
        <v>362</v>
      </c>
      <c r="B237" s="22">
        <v>236</v>
      </c>
      <c r="C237" s="17">
        <v>235</v>
      </c>
      <c r="D237" s="83" t="s">
        <v>315</v>
      </c>
      <c r="E237" s="18" t="s">
        <v>316</v>
      </c>
      <c r="F237" s="19" t="s">
        <v>6</v>
      </c>
      <c r="G237" s="17">
        <v>5</v>
      </c>
      <c r="H237" s="20" t="s">
        <v>496</v>
      </c>
      <c r="I237" s="33"/>
      <c r="J237" s="12"/>
      <c r="K237" s="2"/>
      <c r="L237" s="21"/>
      <c r="M237" s="2"/>
      <c r="N237" s="59">
        <v>29000</v>
      </c>
      <c r="P237" s="35"/>
      <c r="Q237" s="2"/>
      <c r="R237" s="2"/>
      <c r="S237" s="2"/>
      <c r="T237" s="2"/>
      <c r="U237" s="2"/>
      <c r="V237" s="21"/>
      <c r="W237" s="2"/>
      <c r="X237" s="2"/>
      <c r="Y237" s="2"/>
      <c r="Z237" s="2"/>
      <c r="AA237" s="39"/>
      <c r="AB237" s="2">
        <f t="shared" si="26"/>
        <v>29000</v>
      </c>
      <c r="AC237" s="2">
        <f t="shared" si="27"/>
        <v>29000</v>
      </c>
      <c r="AD237" s="41">
        <f t="shared" si="28"/>
        <v>1</v>
      </c>
      <c r="AE237" s="2">
        <f t="shared" si="29"/>
        <v>0</v>
      </c>
      <c r="AF237" s="2">
        <f t="shared" si="30"/>
        <v>0</v>
      </c>
      <c r="AG237" s="55">
        <v>0.23</v>
      </c>
      <c r="AH237" s="55"/>
      <c r="AI237" s="55"/>
      <c r="AJ237" s="55"/>
      <c r="AK237" s="57">
        <f>N237/5.9/(1-AG237)</f>
        <v>6383.4470614131624</v>
      </c>
      <c r="AL237" s="87">
        <f t="shared" si="31"/>
        <v>6383.45</v>
      </c>
      <c r="AM237" s="87">
        <v>6383.45</v>
      </c>
      <c r="AN237" s="45"/>
      <c r="AO237" s="21"/>
      <c r="AR237" s="2"/>
    </row>
    <row r="238" spans="1:44" s="13" customFormat="1" ht="25.5" x14ac:dyDescent="0.2">
      <c r="A238" s="90" t="s">
        <v>362</v>
      </c>
      <c r="B238" s="6">
        <v>237</v>
      </c>
      <c r="C238" s="94">
        <v>236</v>
      </c>
      <c r="D238" s="82" t="s">
        <v>317</v>
      </c>
      <c r="E238" s="3" t="s">
        <v>318</v>
      </c>
      <c r="F238" s="4" t="s">
        <v>6</v>
      </c>
      <c r="G238" s="10">
        <v>22</v>
      </c>
      <c r="H238" s="11" t="s">
        <v>497</v>
      </c>
      <c r="I238" s="33"/>
      <c r="J238" s="12"/>
      <c r="K238" s="2"/>
      <c r="L238"/>
      <c r="M238" s="2"/>
      <c r="N238" s="60"/>
      <c r="P238" s="35"/>
      <c r="Q238" s="2"/>
      <c r="R238" s="2"/>
      <c r="S238" s="2"/>
      <c r="T238" s="2"/>
      <c r="U238" s="2"/>
      <c r="V238" s="93" t="s">
        <v>500</v>
      </c>
      <c r="W238" s="2"/>
      <c r="X238" s="2"/>
      <c r="Y238" s="2"/>
      <c r="Z238" s="2"/>
      <c r="AA238" s="39"/>
      <c r="AB238" s="2">
        <f t="shared" si="26"/>
        <v>0</v>
      </c>
      <c r="AC238" s="2">
        <f t="shared" si="27"/>
        <v>0</v>
      </c>
      <c r="AD238" s="41" t="e">
        <f t="shared" si="28"/>
        <v>#DIV/0!</v>
      </c>
      <c r="AE238" s="2">
        <f t="shared" si="29"/>
        <v>0</v>
      </c>
      <c r="AF238" s="2">
        <f t="shared" si="30"/>
        <v>0</v>
      </c>
      <c r="AG238" s="41">
        <v>0.3</v>
      </c>
      <c r="AH238" s="41"/>
      <c r="AI238" s="41"/>
      <c r="AJ238" s="41"/>
      <c r="AK238" s="45" t="e">
        <f>V238/5.9/(1-AG238)</f>
        <v>#VALUE!</v>
      </c>
      <c r="AL238" s="87" t="e">
        <f t="shared" si="31"/>
        <v>#VALUE!</v>
      </c>
      <c r="AM238" s="87">
        <v>29.06</v>
      </c>
      <c r="AN238" s="45"/>
      <c r="AO238" s="2" t="s">
        <v>492</v>
      </c>
      <c r="AR238" s="2"/>
    </row>
    <row r="239" spans="1:44" s="13" customFormat="1" ht="14.25" x14ac:dyDescent="0.2">
      <c r="A239" s="8" t="s">
        <v>362</v>
      </c>
      <c r="B239" s="9">
        <v>238</v>
      </c>
      <c r="C239" s="6">
        <v>237</v>
      </c>
      <c r="D239" s="3" t="s">
        <v>319</v>
      </c>
      <c r="E239" s="3" t="s">
        <v>320</v>
      </c>
      <c r="F239" s="4" t="s">
        <v>6</v>
      </c>
      <c r="G239" s="10">
        <v>25</v>
      </c>
      <c r="H239" s="12"/>
      <c r="I239" s="33"/>
      <c r="J239" s="12"/>
      <c r="K239" s="2"/>
      <c r="L239"/>
      <c r="M239" s="2"/>
      <c r="N239" s="60"/>
      <c r="O239" s="61"/>
      <c r="P239" s="35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39"/>
      <c r="AB239" s="2">
        <f t="shared" si="26"/>
        <v>0</v>
      </c>
      <c r="AC239" s="2">
        <f t="shared" si="27"/>
        <v>0</v>
      </c>
      <c r="AD239" s="41" t="e">
        <f t="shared" si="28"/>
        <v>#DIV/0!</v>
      </c>
      <c r="AE239" s="2">
        <f t="shared" si="29"/>
        <v>0</v>
      </c>
      <c r="AF239" s="2">
        <f t="shared" si="30"/>
        <v>0</v>
      </c>
      <c r="AG239" s="41"/>
      <c r="AH239" s="41"/>
      <c r="AI239" s="41"/>
      <c r="AJ239" s="41"/>
      <c r="AK239" s="45"/>
      <c r="AL239" s="87">
        <f t="shared" si="31"/>
        <v>0</v>
      </c>
      <c r="AM239" s="87"/>
      <c r="AN239" s="45"/>
      <c r="AO239" s="2"/>
      <c r="AR239" s="2"/>
    </row>
    <row r="240" spans="1:44" s="13" customFormat="1" ht="15" customHeight="1" x14ac:dyDescent="0.2">
      <c r="A240" s="16" t="s">
        <v>362</v>
      </c>
      <c r="B240" s="17">
        <v>239</v>
      </c>
      <c r="C240" s="95">
        <v>238</v>
      </c>
      <c r="D240" s="83" t="s">
        <v>293</v>
      </c>
      <c r="E240" s="18" t="s">
        <v>321</v>
      </c>
      <c r="F240" s="19" t="s">
        <v>6</v>
      </c>
      <c r="G240" s="17">
        <v>25</v>
      </c>
      <c r="H240" s="20" t="s">
        <v>496</v>
      </c>
      <c r="I240" s="33"/>
      <c r="J240" s="12"/>
      <c r="K240" s="2"/>
      <c r="L240" s="21"/>
      <c r="M240" s="2"/>
      <c r="N240" s="91">
        <v>530</v>
      </c>
      <c r="P240" s="35"/>
      <c r="Q240" s="2"/>
      <c r="R240" s="2"/>
      <c r="S240" s="2"/>
      <c r="T240" s="2"/>
      <c r="U240" s="2"/>
      <c r="V240" s="21"/>
      <c r="W240" s="2"/>
      <c r="X240" s="2"/>
      <c r="Y240" s="2"/>
      <c r="Z240" s="2"/>
      <c r="AA240" s="39"/>
      <c r="AB240" s="2">
        <f t="shared" si="26"/>
        <v>530</v>
      </c>
      <c r="AC240" s="2">
        <f t="shared" si="27"/>
        <v>530</v>
      </c>
      <c r="AD240" s="41">
        <f t="shared" si="28"/>
        <v>1</v>
      </c>
      <c r="AE240" s="2">
        <f t="shared" si="29"/>
        <v>0</v>
      </c>
      <c r="AF240" s="2">
        <f t="shared" si="30"/>
        <v>0</v>
      </c>
      <c r="AG240" s="55">
        <v>0.23</v>
      </c>
      <c r="AH240" s="55"/>
      <c r="AI240" s="55"/>
      <c r="AJ240" s="55"/>
      <c r="AK240" s="57">
        <f>N240/5.9/(1-AG240)</f>
        <v>116.66299801893021</v>
      </c>
      <c r="AL240" s="87">
        <f t="shared" si="31"/>
        <v>116.66</v>
      </c>
      <c r="AM240" s="87">
        <v>116.66</v>
      </c>
      <c r="AN240" s="45"/>
      <c r="AO240" s="21"/>
      <c r="AR240" s="2"/>
    </row>
    <row r="241" spans="1:44" s="13" customFormat="1" ht="14.25" x14ac:dyDescent="0.2">
      <c r="A241" s="47" t="s">
        <v>362</v>
      </c>
      <c r="B241" s="48">
        <v>240</v>
      </c>
      <c r="C241" s="50">
        <v>239</v>
      </c>
      <c r="D241" s="49" t="s">
        <v>322</v>
      </c>
      <c r="E241" s="49" t="s">
        <v>323</v>
      </c>
      <c r="F241" s="51" t="s">
        <v>6</v>
      </c>
      <c r="G241" s="52">
        <v>100</v>
      </c>
      <c r="H241" s="53"/>
      <c r="I241" s="33"/>
      <c r="J241" s="12"/>
      <c r="K241" s="2"/>
      <c r="L241"/>
      <c r="M241" s="2"/>
      <c r="N241" s="60"/>
      <c r="O241" s="13">
        <v>0.5</v>
      </c>
      <c r="P241" s="54"/>
      <c r="Q241" s="2"/>
      <c r="R241" s="2"/>
      <c r="S241" s="2"/>
      <c r="T241" s="2"/>
      <c r="V241" s="13">
        <v>1</v>
      </c>
      <c r="X241" s="2"/>
      <c r="Y241" s="2"/>
      <c r="Z241" s="2"/>
      <c r="AA241" s="39"/>
      <c r="AB241" s="13">
        <f t="shared" si="26"/>
        <v>0.5</v>
      </c>
      <c r="AC241" s="13">
        <f t="shared" si="27"/>
        <v>1</v>
      </c>
      <c r="AD241" s="55">
        <f t="shared" si="28"/>
        <v>0.5</v>
      </c>
      <c r="AE241" s="13">
        <f t="shared" si="29"/>
        <v>0.5</v>
      </c>
      <c r="AF241" s="13">
        <f t="shared" si="30"/>
        <v>50</v>
      </c>
      <c r="AG241" s="55"/>
      <c r="AH241" s="55"/>
      <c r="AI241" s="55"/>
      <c r="AJ241" s="55"/>
      <c r="AK241" s="56">
        <v>0.19</v>
      </c>
      <c r="AL241" s="87">
        <f t="shared" si="31"/>
        <v>0.19</v>
      </c>
      <c r="AM241" s="87">
        <v>0.19</v>
      </c>
      <c r="AN241" s="57"/>
      <c r="AR241" s="2"/>
    </row>
    <row r="242" spans="1:44" s="13" customFormat="1" ht="14.25" x14ac:dyDescent="0.2">
      <c r="A242" s="47" t="s">
        <v>362</v>
      </c>
      <c r="B242" s="50">
        <v>241</v>
      </c>
      <c r="C242" s="50">
        <v>240</v>
      </c>
      <c r="D242" s="49" t="s">
        <v>324</v>
      </c>
      <c r="E242" s="49" t="s">
        <v>325</v>
      </c>
      <c r="F242" s="51" t="s">
        <v>6</v>
      </c>
      <c r="G242" s="52">
        <v>175</v>
      </c>
      <c r="H242" s="53"/>
      <c r="I242" s="33"/>
      <c r="J242" s="12"/>
      <c r="K242" s="2"/>
      <c r="L242"/>
      <c r="M242" s="2"/>
      <c r="N242" s="2"/>
      <c r="O242" s="13">
        <v>0.5</v>
      </c>
      <c r="P242" s="54">
        <v>0.7</v>
      </c>
      <c r="Q242" s="2"/>
      <c r="R242" s="2"/>
      <c r="S242" s="2"/>
      <c r="T242" s="2"/>
      <c r="V242" s="13">
        <v>1</v>
      </c>
      <c r="X242" s="2"/>
      <c r="Y242" s="2"/>
      <c r="Z242" s="2"/>
      <c r="AA242" s="39"/>
      <c r="AB242" s="13">
        <f t="shared" si="26"/>
        <v>0.5</v>
      </c>
      <c r="AC242" s="13">
        <f t="shared" si="27"/>
        <v>1</v>
      </c>
      <c r="AD242" s="55">
        <f t="shared" si="28"/>
        <v>0.5</v>
      </c>
      <c r="AE242" s="13">
        <f t="shared" si="29"/>
        <v>0.5</v>
      </c>
      <c r="AF242" s="13">
        <f t="shared" si="30"/>
        <v>87.5</v>
      </c>
      <c r="AG242" s="55"/>
      <c r="AH242" s="55"/>
      <c r="AI242" s="55"/>
      <c r="AJ242" s="55"/>
      <c r="AK242" s="56">
        <v>0.19</v>
      </c>
      <c r="AL242" s="87">
        <f t="shared" si="31"/>
        <v>0.19</v>
      </c>
      <c r="AM242" s="87">
        <v>0.19</v>
      </c>
      <c r="AN242" s="57"/>
      <c r="AR242" s="2"/>
    </row>
    <row r="243" spans="1:44" s="13" customFormat="1" ht="14.25" x14ac:dyDescent="0.2">
      <c r="A243" s="47" t="s">
        <v>362</v>
      </c>
      <c r="B243" s="48">
        <v>242</v>
      </c>
      <c r="C243" s="50">
        <v>241</v>
      </c>
      <c r="D243" s="49" t="s">
        <v>326</v>
      </c>
      <c r="E243" s="49" t="s">
        <v>327</v>
      </c>
      <c r="F243" s="51" t="s">
        <v>6</v>
      </c>
      <c r="G243" s="52">
        <v>50</v>
      </c>
      <c r="H243" s="53"/>
      <c r="I243" s="33"/>
      <c r="J243" s="12"/>
      <c r="K243" s="2"/>
      <c r="L243"/>
      <c r="M243" s="2"/>
      <c r="N243" s="2"/>
      <c r="O243" s="13">
        <v>0.5</v>
      </c>
      <c r="P243" s="54"/>
      <c r="Q243" s="2"/>
      <c r="R243" s="2"/>
      <c r="S243" s="2"/>
      <c r="T243" s="2"/>
      <c r="V243" s="13">
        <v>1</v>
      </c>
      <c r="X243" s="2"/>
      <c r="Y243" s="2"/>
      <c r="Z243" s="2"/>
      <c r="AA243" s="39"/>
      <c r="AB243" s="13">
        <f t="shared" si="26"/>
        <v>0.5</v>
      </c>
      <c r="AC243" s="13">
        <f t="shared" si="27"/>
        <v>1</v>
      </c>
      <c r="AD243" s="55">
        <f t="shared" si="28"/>
        <v>0.5</v>
      </c>
      <c r="AE243" s="13">
        <f t="shared" si="29"/>
        <v>0.5</v>
      </c>
      <c r="AF243" s="13">
        <f t="shared" si="30"/>
        <v>25</v>
      </c>
      <c r="AG243" s="55"/>
      <c r="AH243" s="55"/>
      <c r="AI243" s="55"/>
      <c r="AJ243" s="55"/>
      <c r="AK243" s="56">
        <v>0.19</v>
      </c>
      <c r="AL243" s="87">
        <f t="shared" si="31"/>
        <v>0.19</v>
      </c>
      <c r="AM243" s="87">
        <v>0.19</v>
      </c>
      <c r="AN243" s="57"/>
      <c r="AO243" s="58"/>
      <c r="AR243" s="2"/>
    </row>
    <row r="244" spans="1:44" s="13" customFormat="1" ht="14.25" x14ac:dyDescent="0.2">
      <c r="A244" s="47" t="s">
        <v>362</v>
      </c>
      <c r="B244" s="50">
        <v>243</v>
      </c>
      <c r="C244" s="50">
        <v>242</v>
      </c>
      <c r="D244" s="49" t="s">
        <v>328</v>
      </c>
      <c r="E244" s="49" t="s">
        <v>329</v>
      </c>
      <c r="F244" s="51" t="s">
        <v>6</v>
      </c>
      <c r="G244" s="52">
        <v>50</v>
      </c>
      <c r="H244" s="53"/>
      <c r="I244" s="33"/>
      <c r="J244" s="12"/>
      <c r="K244" s="2"/>
      <c r="L244"/>
      <c r="M244" s="2"/>
      <c r="N244" s="2"/>
      <c r="O244" s="13">
        <v>0.5</v>
      </c>
      <c r="P244" s="54"/>
      <c r="Q244" s="2"/>
      <c r="R244" s="2"/>
      <c r="S244" s="2"/>
      <c r="T244" s="2"/>
      <c r="V244" s="13">
        <v>1</v>
      </c>
      <c r="X244" s="2"/>
      <c r="Y244" s="2"/>
      <c r="Z244" s="2"/>
      <c r="AA244" s="39"/>
      <c r="AB244" s="13">
        <f t="shared" si="26"/>
        <v>0.5</v>
      </c>
      <c r="AC244" s="13">
        <f t="shared" si="27"/>
        <v>1</v>
      </c>
      <c r="AD244" s="55">
        <f t="shared" si="28"/>
        <v>0.5</v>
      </c>
      <c r="AE244" s="13">
        <f t="shared" si="29"/>
        <v>0.5</v>
      </c>
      <c r="AF244" s="13">
        <f t="shared" si="30"/>
        <v>25</v>
      </c>
      <c r="AG244" s="55"/>
      <c r="AH244" s="55"/>
      <c r="AI244" s="55"/>
      <c r="AJ244" s="55"/>
      <c r="AK244" s="56">
        <v>0.19</v>
      </c>
      <c r="AL244" s="87">
        <f t="shared" si="31"/>
        <v>0.19</v>
      </c>
      <c r="AM244" s="87">
        <v>0.19</v>
      </c>
      <c r="AN244" s="57"/>
      <c r="AR244" s="2"/>
    </row>
    <row r="245" spans="1:44" s="13" customFormat="1" ht="14.25" x14ac:dyDescent="0.2">
      <c r="A245" s="47" t="s">
        <v>362</v>
      </c>
      <c r="B245" s="48">
        <v>244</v>
      </c>
      <c r="C245" s="50">
        <v>243</v>
      </c>
      <c r="D245" s="49" t="s">
        <v>330</v>
      </c>
      <c r="E245" s="49" t="s">
        <v>331</v>
      </c>
      <c r="F245" s="51" t="s">
        <v>6</v>
      </c>
      <c r="G245" s="52">
        <v>50</v>
      </c>
      <c r="H245" s="53"/>
      <c r="I245" s="33"/>
      <c r="J245" s="12"/>
      <c r="K245" s="2"/>
      <c r="L245"/>
      <c r="M245" s="2"/>
      <c r="N245" s="2"/>
      <c r="O245" s="13">
        <v>0.5</v>
      </c>
      <c r="P245" s="54"/>
      <c r="Q245" s="2"/>
      <c r="R245" s="2"/>
      <c r="S245" s="2"/>
      <c r="T245" s="2"/>
      <c r="V245" s="13">
        <v>1</v>
      </c>
      <c r="X245" s="2"/>
      <c r="Y245" s="2"/>
      <c r="Z245" s="2"/>
      <c r="AA245" s="39"/>
      <c r="AB245" s="13">
        <f t="shared" si="26"/>
        <v>0.5</v>
      </c>
      <c r="AC245" s="13">
        <f t="shared" si="27"/>
        <v>1</v>
      </c>
      <c r="AD245" s="55">
        <f t="shared" si="28"/>
        <v>0.5</v>
      </c>
      <c r="AE245" s="13">
        <f t="shared" si="29"/>
        <v>0.5</v>
      </c>
      <c r="AF245" s="13">
        <f t="shared" si="30"/>
        <v>25</v>
      </c>
      <c r="AG245" s="55"/>
      <c r="AH245" s="55"/>
      <c r="AI245" s="55"/>
      <c r="AJ245" s="55"/>
      <c r="AK245" s="56">
        <v>0.19</v>
      </c>
      <c r="AL245" s="87">
        <f t="shared" si="31"/>
        <v>0.19</v>
      </c>
      <c r="AM245" s="87">
        <v>0.19</v>
      </c>
      <c r="AN245" s="57"/>
      <c r="AR245" s="2"/>
    </row>
    <row r="246" spans="1:44" s="13" customFormat="1" ht="14.25" x14ac:dyDescent="0.2">
      <c r="A246" s="47" t="s">
        <v>362</v>
      </c>
      <c r="B246" s="50">
        <v>245</v>
      </c>
      <c r="C246" s="50">
        <v>244</v>
      </c>
      <c r="D246" s="49" t="s">
        <v>332</v>
      </c>
      <c r="E246" s="49" t="s">
        <v>333</v>
      </c>
      <c r="F246" s="51" t="s">
        <v>6</v>
      </c>
      <c r="G246" s="52">
        <v>50</v>
      </c>
      <c r="H246" s="53"/>
      <c r="I246" s="33"/>
      <c r="J246" s="12"/>
      <c r="K246" s="2"/>
      <c r="L246"/>
      <c r="M246" s="2"/>
      <c r="N246" s="2"/>
      <c r="O246" s="13">
        <v>0.5</v>
      </c>
      <c r="P246" s="54"/>
      <c r="Q246" s="2"/>
      <c r="R246" s="2"/>
      <c r="S246" s="2"/>
      <c r="T246" s="2"/>
      <c r="V246" s="13">
        <v>1</v>
      </c>
      <c r="X246" s="2"/>
      <c r="Y246" s="2"/>
      <c r="Z246" s="2"/>
      <c r="AA246" s="39"/>
      <c r="AB246" s="13">
        <f t="shared" si="26"/>
        <v>0.5</v>
      </c>
      <c r="AC246" s="13">
        <f t="shared" si="27"/>
        <v>1</v>
      </c>
      <c r="AD246" s="55">
        <f t="shared" si="28"/>
        <v>0.5</v>
      </c>
      <c r="AE246" s="13">
        <f t="shared" si="29"/>
        <v>0.5</v>
      </c>
      <c r="AF246" s="13">
        <f t="shared" si="30"/>
        <v>25</v>
      </c>
      <c r="AG246" s="55"/>
      <c r="AH246" s="55"/>
      <c r="AI246" s="55"/>
      <c r="AJ246" s="55"/>
      <c r="AK246" s="56">
        <v>0.19</v>
      </c>
      <c r="AL246" s="87">
        <f t="shared" si="31"/>
        <v>0.19</v>
      </c>
      <c r="AM246" s="87">
        <v>0.19</v>
      </c>
      <c r="AN246" s="57"/>
      <c r="AO246" s="58"/>
      <c r="AR246" s="2"/>
    </row>
    <row r="247" spans="1:44" s="13" customFormat="1" ht="14.25" x14ac:dyDescent="0.2">
      <c r="A247" s="47" t="s">
        <v>362</v>
      </c>
      <c r="B247" s="48">
        <v>246</v>
      </c>
      <c r="C247" s="50">
        <v>245</v>
      </c>
      <c r="D247" s="49" t="s">
        <v>334</v>
      </c>
      <c r="E247" s="49" t="s">
        <v>335</v>
      </c>
      <c r="F247" s="51" t="s">
        <v>6</v>
      </c>
      <c r="G247" s="52">
        <v>50</v>
      </c>
      <c r="H247" s="53"/>
      <c r="I247" s="33"/>
      <c r="J247" s="12"/>
      <c r="K247" s="2"/>
      <c r="L247"/>
      <c r="M247" s="2"/>
      <c r="N247" s="2"/>
      <c r="O247" s="13">
        <v>0.5</v>
      </c>
      <c r="P247" s="54">
        <v>1.1000000000000001</v>
      </c>
      <c r="Q247" s="2"/>
      <c r="R247" s="2"/>
      <c r="S247" s="2"/>
      <c r="T247" s="2"/>
      <c r="V247" s="13">
        <v>1</v>
      </c>
      <c r="X247" s="2"/>
      <c r="Y247" s="2"/>
      <c r="Z247" s="2"/>
      <c r="AA247" s="39"/>
      <c r="AB247" s="13">
        <f t="shared" si="26"/>
        <v>0.5</v>
      </c>
      <c r="AC247" s="13">
        <f t="shared" si="27"/>
        <v>1.1000000000000001</v>
      </c>
      <c r="AD247" s="55">
        <f t="shared" si="28"/>
        <v>0.45454545454545453</v>
      </c>
      <c r="AE247" s="13">
        <f t="shared" si="29"/>
        <v>0.60000000000000009</v>
      </c>
      <c r="AF247" s="13">
        <f t="shared" si="30"/>
        <v>30.000000000000004</v>
      </c>
      <c r="AG247" s="55"/>
      <c r="AH247" s="55"/>
      <c r="AI247" s="55"/>
      <c r="AJ247" s="55"/>
      <c r="AK247" s="56">
        <v>0.28000000000000003</v>
      </c>
      <c r="AL247" s="87">
        <f t="shared" si="31"/>
        <v>0.28000000000000003</v>
      </c>
      <c r="AM247" s="87">
        <v>0.28000000000000003</v>
      </c>
      <c r="AN247" s="57"/>
      <c r="AR247" s="2"/>
    </row>
    <row r="248" spans="1:44" s="13" customFormat="1" ht="14.25" x14ac:dyDescent="0.2">
      <c r="A248" s="47" t="s">
        <v>362</v>
      </c>
      <c r="B248" s="50">
        <v>247</v>
      </c>
      <c r="C248" s="50">
        <v>246</v>
      </c>
      <c r="D248" s="49" t="s">
        <v>336</v>
      </c>
      <c r="E248" s="49" t="s">
        <v>337</v>
      </c>
      <c r="F248" s="51" t="s">
        <v>6</v>
      </c>
      <c r="G248" s="52">
        <v>50</v>
      </c>
      <c r="H248" s="53"/>
      <c r="I248" s="33"/>
      <c r="J248" s="12"/>
      <c r="K248" s="2"/>
      <c r="L248"/>
      <c r="M248" s="2"/>
      <c r="N248" s="60"/>
      <c r="O248" s="13">
        <v>0.5</v>
      </c>
      <c r="P248" s="54">
        <v>1.1000000000000001</v>
      </c>
      <c r="Q248" s="2"/>
      <c r="R248" s="2"/>
      <c r="S248" s="2"/>
      <c r="T248" s="2"/>
      <c r="V248" s="13">
        <v>1</v>
      </c>
      <c r="X248" s="2"/>
      <c r="Y248" s="2"/>
      <c r="Z248" s="2"/>
      <c r="AA248" s="39"/>
      <c r="AB248" s="13">
        <f t="shared" si="26"/>
        <v>0.5</v>
      </c>
      <c r="AC248" s="13">
        <f t="shared" si="27"/>
        <v>1.1000000000000001</v>
      </c>
      <c r="AD248" s="55">
        <f t="shared" si="28"/>
        <v>0.45454545454545453</v>
      </c>
      <c r="AE248" s="13">
        <f t="shared" si="29"/>
        <v>0.60000000000000009</v>
      </c>
      <c r="AF248" s="13">
        <f t="shared" si="30"/>
        <v>30.000000000000004</v>
      </c>
      <c r="AG248" s="55"/>
      <c r="AH248" s="55"/>
      <c r="AI248" s="55"/>
      <c r="AJ248" s="55"/>
      <c r="AK248" s="56">
        <v>0.28000000000000003</v>
      </c>
      <c r="AL248" s="87">
        <f t="shared" si="31"/>
        <v>0.28000000000000003</v>
      </c>
      <c r="AM248" s="87">
        <v>0.28000000000000003</v>
      </c>
      <c r="AN248" s="57"/>
      <c r="AR248" s="2"/>
    </row>
    <row r="249" spans="1:44" s="13" customFormat="1" ht="14.25" x14ac:dyDescent="0.2">
      <c r="A249" s="47" t="s">
        <v>362</v>
      </c>
      <c r="B249" s="48">
        <v>248</v>
      </c>
      <c r="C249" s="50">
        <v>247</v>
      </c>
      <c r="D249" s="49" t="s">
        <v>338</v>
      </c>
      <c r="E249" s="49" t="s">
        <v>339</v>
      </c>
      <c r="F249" s="51" t="s">
        <v>6</v>
      </c>
      <c r="G249" s="52">
        <v>50</v>
      </c>
      <c r="H249" s="53"/>
      <c r="I249" s="33"/>
      <c r="J249" s="12"/>
      <c r="K249" s="2"/>
      <c r="L249"/>
      <c r="M249" s="2"/>
      <c r="N249" s="60"/>
      <c r="O249" s="13">
        <v>0.5</v>
      </c>
      <c r="P249" s="54"/>
      <c r="Q249" s="2"/>
      <c r="R249" s="2"/>
      <c r="S249" s="2"/>
      <c r="T249" s="2"/>
      <c r="V249" s="13">
        <v>1</v>
      </c>
      <c r="X249" s="2"/>
      <c r="Y249" s="2"/>
      <c r="Z249" s="2"/>
      <c r="AA249" s="39"/>
      <c r="AB249" s="13">
        <f t="shared" si="26"/>
        <v>0.5</v>
      </c>
      <c r="AC249" s="13">
        <f t="shared" si="27"/>
        <v>1</v>
      </c>
      <c r="AD249" s="55">
        <f t="shared" si="28"/>
        <v>0.5</v>
      </c>
      <c r="AE249" s="13">
        <f t="shared" si="29"/>
        <v>0.5</v>
      </c>
      <c r="AF249" s="13">
        <f t="shared" si="30"/>
        <v>25</v>
      </c>
      <c r="AG249" s="55"/>
      <c r="AH249" s="55"/>
      <c r="AI249" s="55"/>
      <c r="AJ249" s="55"/>
      <c r="AK249" s="56">
        <v>0.28000000000000003</v>
      </c>
      <c r="AL249" s="87">
        <f t="shared" si="31"/>
        <v>0.28000000000000003</v>
      </c>
      <c r="AM249" s="87">
        <v>0.28000000000000003</v>
      </c>
      <c r="AN249" s="57"/>
      <c r="AR249" s="2"/>
    </row>
    <row r="250" spans="1:44" s="13" customFormat="1" ht="15" customHeight="1" x14ac:dyDescent="0.2">
      <c r="A250" s="23" t="s">
        <v>362</v>
      </c>
      <c r="B250" s="27">
        <v>249</v>
      </c>
      <c r="C250" s="94">
        <v>248</v>
      </c>
      <c r="D250" s="25" t="s">
        <v>340</v>
      </c>
      <c r="E250" s="25" t="s">
        <v>341</v>
      </c>
      <c r="F250" s="28" t="s">
        <v>15</v>
      </c>
      <c r="G250" s="29">
        <v>4</v>
      </c>
      <c r="H250" s="30"/>
      <c r="I250" s="33"/>
      <c r="J250" s="12"/>
      <c r="K250" s="2"/>
      <c r="L250" s="26"/>
      <c r="M250" s="2"/>
      <c r="N250" s="60"/>
      <c r="P250" s="35"/>
      <c r="Q250" s="2"/>
      <c r="R250" s="2"/>
      <c r="S250" s="2"/>
      <c r="T250" s="2"/>
      <c r="U250" s="2"/>
      <c r="V250" s="2"/>
      <c r="W250" s="2"/>
      <c r="X250" s="2"/>
      <c r="Y250" s="93">
        <v>9.2899999999999991</v>
      </c>
      <c r="Z250" s="2"/>
      <c r="AA250" s="39"/>
      <c r="AB250" s="2">
        <f t="shared" si="26"/>
        <v>9.2899999999999991</v>
      </c>
      <c r="AC250" s="2">
        <f t="shared" si="27"/>
        <v>9.2899999999999991</v>
      </c>
      <c r="AD250" s="41">
        <f t="shared" si="28"/>
        <v>1</v>
      </c>
      <c r="AE250" s="2">
        <f t="shared" si="29"/>
        <v>0</v>
      </c>
      <c r="AF250" s="2">
        <f t="shared" si="30"/>
        <v>0</v>
      </c>
      <c r="AG250" s="43">
        <v>0.25</v>
      </c>
      <c r="AH250" s="43"/>
      <c r="AI250" s="43"/>
      <c r="AJ250" s="43"/>
      <c r="AK250" s="46">
        <f>(Y250*3+10)/(1-AG250)/3</f>
        <v>16.83111111111111</v>
      </c>
      <c r="AL250" s="87">
        <f t="shared" si="31"/>
        <v>16.829999999999998</v>
      </c>
      <c r="AM250" s="87">
        <v>16.829999999999998</v>
      </c>
      <c r="AN250" s="45"/>
      <c r="AO250" s="21" t="s">
        <v>474</v>
      </c>
      <c r="AR250" s="2"/>
    </row>
    <row r="251" spans="1:44" s="13" customFormat="1" ht="15" customHeight="1" x14ac:dyDescent="0.2">
      <c r="A251" s="23" t="s">
        <v>362</v>
      </c>
      <c r="B251" s="24">
        <v>250</v>
      </c>
      <c r="C251" s="94">
        <v>249</v>
      </c>
      <c r="D251" s="25" t="s">
        <v>342</v>
      </c>
      <c r="E251" s="25" t="s">
        <v>343</v>
      </c>
      <c r="F251" s="28" t="s">
        <v>15</v>
      </c>
      <c r="G251" s="29">
        <v>2</v>
      </c>
      <c r="H251" s="30"/>
      <c r="I251" s="33"/>
      <c r="J251" s="12"/>
      <c r="K251" s="2"/>
      <c r="L251" s="26"/>
      <c r="M251" s="2"/>
      <c r="N251" s="60"/>
      <c r="P251" s="35"/>
      <c r="Q251" s="2"/>
      <c r="R251" s="2"/>
      <c r="S251" s="2"/>
      <c r="T251" s="2"/>
      <c r="U251" s="2"/>
      <c r="V251" s="2"/>
      <c r="W251" s="2"/>
      <c r="X251" s="2"/>
      <c r="Y251" s="93">
        <v>8.91</v>
      </c>
      <c r="Z251" s="2"/>
      <c r="AA251" s="39"/>
      <c r="AB251" s="2">
        <f t="shared" si="26"/>
        <v>8.91</v>
      </c>
      <c r="AC251" s="2">
        <f t="shared" si="27"/>
        <v>8.91</v>
      </c>
      <c r="AD251" s="41">
        <f t="shared" si="28"/>
        <v>1</v>
      </c>
      <c r="AE251" s="2">
        <f t="shared" si="29"/>
        <v>0</v>
      </c>
      <c r="AF251" s="2">
        <f t="shared" si="30"/>
        <v>0</v>
      </c>
      <c r="AG251" s="43">
        <v>0.25</v>
      </c>
      <c r="AH251" s="43"/>
      <c r="AI251" s="43"/>
      <c r="AJ251" s="43"/>
      <c r="AK251" s="46">
        <f>(Y251*3+10)/(1-AG251)/3</f>
        <v>16.324444444444445</v>
      </c>
      <c r="AL251" s="87">
        <f t="shared" si="31"/>
        <v>16.32</v>
      </c>
      <c r="AM251" s="87">
        <v>16.32</v>
      </c>
      <c r="AN251" s="45"/>
      <c r="AO251" s="21" t="s">
        <v>474</v>
      </c>
      <c r="AR251" s="2"/>
    </row>
    <row r="252" spans="1:44" s="13" customFormat="1" ht="15" customHeight="1" x14ac:dyDescent="0.2">
      <c r="A252" s="23" t="s">
        <v>362</v>
      </c>
      <c r="B252" s="27">
        <v>251</v>
      </c>
      <c r="C252" s="94">
        <v>250</v>
      </c>
      <c r="D252" s="25" t="s">
        <v>344</v>
      </c>
      <c r="E252" s="25" t="s">
        <v>345</v>
      </c>
      <c r="F252" s="28" t="s">
        <v>15</v>
      </c>
      <c r="G252" s="29">
        <v>1</v>
      </c>
      <c r="H252" s="30"/>
      <c r="I252" s="33"/>
      <c r="J252" s="12"/>
      <c r="K252" s="2"/>
      <c r="L252" s="26"/>
      <c r="M252" s="2"/>
      <c r="N252" s="60"/>
      <c r="P252" s="35"/>
      <c r="Q252" s="2"/>
      <c r="R252" s="2"/>
      <c r="S252" s="2"/>
      <c r="T252" s="2"/>
      <c r="U252" s="2"/>
      <c r="V252" s="2"/>
      <c r="W252" s="2"/>
      <c r="X252" s="2"/>
      <c r="Y252" s="93">
        <v>7.61</v>
      </c>
      <c r="Z252" s="2"/>
      <c r="AA252" s="39"/>
      <c r="AB252" s="2">
        <f t="shared" si="26"/>
        <v>7.61</v>
      </c>
      <c r="AC252" s="2">
        <f t="shared" si="27"/>
        <v>7.61</v>
      </c>
      <c r="AD252" s="41">
        <f t="shared" si="28"/>
        <v>1</v>
      </c>
      <c r="AE252" s="2">
        <f t="shared" si="29"/>
        <v>0</v>
      </c>
      <c r="AF252" s="2">
        <f t="shared" si="30"/>
        <v>0</v>
      </c>
      <c r="AG252" s="43">
        <v>0.25</v>
      </c>
      <c r="AH252" s="43"/>
      <c r="AI252" s="43"/>
      <c r="AJ252" s="43"/>
      <c r="AK252" s="46">
        <f>(Y252*3+10)/(1-AG252)/3</f>
        <v>14.591111111111111</v>
      </c>
      <c r="AL252" s="87">
        <f t="shared" si="31"/>
        <v>14.59</v>
      </c>
      <c r="AM252" s="87">
        <v>14.59</v>
      </c>
      <c r="AN252" s="45"/>
      <c r="AO252" s="21" t="s">
        <v>474</v>
      </c>
      <c r="AR252" s="2"/>
    </row>
    <row r="253" spans="1:44" s="13" customFormat="1" ht="14.25" x14ac:dyDescent="0.2">
      <c r="A253" s="8" t="s">
        <v>362</v>
      </c>
      <c r="B253" s="9">
        <v>252</v>
      </c>
      <c r="C253" s="6">
        <v>251</v>
      </c>
      <c r="D253" s="3"/>
      <c r="E253" s="3" t="s">
        <v>346</v>
      </c>
      <c r="F253" s="4" t="s">
        <v>8</v>
      </c>
      <c r="G253" s="10">
        <v>5</v>
      </c>
      <c r="H253" s="12"/>
      <c r="I253" s="33"/>
      <c r="J253" s="12"/>
      <c r="K253" s="2"/>
      <c r="L253"/>
      <c r="M253" s="2"/>
      <c r="N253" s="60"/>
      <c r="P253" s="35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39"/>
      <c r="AB253" s="2">
        <f t="shared" si="26"/>
        <v>0</v>
      </c>
      <c r="AC253" s="2">
        <f t="shared" si="27"/>
        <v>0</v>
      </c>
      <c r="AD253" s="41" t="e">
        <f t="shared" si="28"/>
        <v>#DIV/0!</v>
      </c>
      <c r="AE253" s="2">
        <f t="shared" si="29"/>
        <v>0</v>
      </c>
      <c r="AF253" s="2">
        <f t="shared" si="30"/>
        <v>0</v>
      </c>
      <c r="AG253" s="41"/>
      <c r="AH253" s="41"/>
      <c r="AI253" s="41"/>
      <c r="AJ253" s="41"/>
      <c r="AK253" s="45"/>
      <c r="AL253" s="87">
        <f t="shared" si="31"/>
        <v>0</v>
      </c>
      <c r="AM253" s="87"/>
      <c r="AN253" s="45"/>
      <c r="AO253" s="2"/>
      <c r="AR253" s="2"/>
    </row>
    <row r="254" spans="1:44" s="13" customFormat="1" ht="14.25" x14ac:dyDescent="0.2">
      <c r="A254" s="8" t="s">
        <v>362</v>
      </c>
      <c r="B254" s="6">
        <v>253</v>
      </c>
      <c r="C254" s="6">
        <v>252</v>
      </c>
      <c r="D254" s="3" t="s">
        <v>347</v>
      </c>
      <c r="E254" s="3" t="s">
        <v>348</v>
      </c>
      <c r="F254" s="4" t="s">
        <v>349</v>
      </c>
      <c r="G254" s="10">
        <v>10</v>
      </c>
      <c r="H254" s="12"/>
      <c r="I254" s="33"/>
      <c r="J254" s="12"/>
      <c r="K254" s="2"/>
      <c r="L254"/>
      <c r="M254" s="2"/>
      <c r="N254" s="59">
        <v>28</v>
      </c>
      <c r="O254" s="13">
        <v>28</v>
      </c>
      <c r="P254" s="35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39"/>
      <c r="AB254" s="2">
        <f t="shared" si="26"/>
        <v>28</v>
      </c>
      <c r="AC254" s="2">
        <f t="shared" si="27"/>
        <v>28</v>
      </c>
      <c r="AD254" s="41">
        <f t="shared" si="28"/>
        <v>1</v>
      </c>
      <c r="AE254" s="2">
        <f t="shared" si="29"/>
        <v>0</v>
      </c>
      <c r="AF254" s="2">
        <f t="shared" si="30"/>
        <v>0</v>
      </c>
      <c r="AG254" s="41">
        <v>0.3</v>
      </c>
      <c r="AH254" s="41"/>
      <c r="AI254" s="41"/>
      <c r="AJ254" s="41"/>
      <c r="AK254" s="45">
        <f>O254/5.9/(1-AG254)</f>
        <v>6.7796610169491522</v>
      </c>
      <c r="AL254" s="87">
        <f t="shared" si="31"/>
        <v>6.78</v>
      </c>
      <c r="AM254" s="87">
        <v>6.78</v>
      </c>
      <c r="AN254" s="45"/>
      <c r="AO254" s="2"/>
      <c r="AR254" s="2"/>
    </row>
    <row r="255" spans="1:44" s="13" customFormat="1" ht="14.25" x14ac:dyDescent="0.2">
      <c r="A255" s="8" t="s">
        <v>362</v>
      </c>
      <c r="B255" s="9">
        <v>254</v>
      </c>
      <c r="C255" s="6">
        <v>253</v>
      </c>
      <c r="D255" s="3" t="s">
        <v>12</v>
      </c>
      <c r="E255" s="3" t="s">
        <v>350</v>
      </c>
      <c r="F255" s="4" t="s">
        <v>13</v>
      </c>
      <c r="G255" s="10">
        <v>2</v>
      </c>
      <c r="H255" s="12"/>
      <c r="I255" s="33"/>
      <c r="J255" s="12"/>
      <c r="K255" s="2"/>
      <c r="L255"/>
      <c r="M255" s="2"/>
      <c r="N255" s="60"/>
      <c r="P255" s="35"/>
      <c r="Q255" s="2"/>
      <c r="R255" s="2"/>
      <c r="S255" s="2"/>
      <c r="T255" s="2"/>
      <c r="U255" s="2"/>
      <c r="V255"/>
      <c r="W255" s="2"/>
      <c r="X255" s="2"/>
      <c r="Y255" s="2"/>
      <c r="Z255" s="2"/>
      <c r="AA255" s="39"/>
      <c r="AB255" s="2">
        <f t="shared" si="26"/>
        <v>0</v>
      </c>
      <c r="AC255" s="2">
        <f t="shared" si="27"/>
        <v>0</v>
      </c>
      <c r="AD255" s="41" t="e">
        <f t="shared" si="28"/>
        <v>#DIV/0!</v>
      </c>
      <c r="AE255" s="2">
        <f t="shared" si="29"/>
        <v>0</v>
      </c>
      <c r="AF255" s="2">
        <f t="shared" si="30"/>
        <v>0</v>
      </c>
      <c r="AG255" s="41"/>
      <c r="AH255" s="41"/>
      <c r="AI255" s="41"/>
      <c r="AJ255" s="41"/>
      <c r="AK255" s="45"/>
      <c r="AL255" s="87">
        <f t="shared" si="31"/>
        <v>0</v>
      </c>
      <c r="AM255" s="87"/>
      <c r="AN255" s="45"/>
      <c r="AO255" s="2"/>
      <c r="AR255" s="2"/>
    </row>
    <row r="256" spans="1:44" s="13" customFormat="1" ht="14.25" x14ac:dyDescent="0.2">
      <c r="A256" s="8" t="s">
        <v>362</v>
      </c>
      <c r="B256" s="6">
        <v>255</v>
      </c>
      <c r="C256" s="6">
        <v>254</v>
      </c>
      <c r="D256" s="3" t="s">
        <v>351</v>
      </c>
      <c r="E256" s="3" t="s">
        <v>352</v>
      </c>
      <c r="F256" s="4" t="s">
        <v>13</v>
      </c>
      <c r="G256" s="10">
        <v>1</v>
      </c>
      <c r="H256" s="12"/>
      <c r="I256" s="33"/>
      <c r="J256" s="12"/>
      <c r="K256" s="2"/>
      <c r="L256"/>
      <c r="M256" s="2"/>
      <c r="N256" s="60"/>
      <c r="P256" s="35"/>
      <c r="Q256" s="2"/>
      <c r="R256" s="2"/>
      <c r="S256" s="2"/>
      <c r="T256" s="2"/>
      <c r="U256" s="2"/>
      <c r="V256"/>
      <c r="W256" s="2"/>
      <c r="X256" s="2"/>
      <c r="Y256" s="2"/>
      <c r="Z256" s="2"/>
      <c r="AA256" s="39"/>
      <c r="AB256" s="2">
        <f t="shared" si="26"/>
        <v>0</v>
      </c>
      <c r="AC256" s="2">
        <f t="shared" si="27"/>
        <v>0</v>
      </c>
      <c r="AD256" s="41" t="e">
        <f t="shared" si="28"/>
        <v>#DIV/0!</v>
      </c>
      <c r="AE256" s="2">
        <f t="shared" si="29"/>
        <v>0</v>
      </c>
      <c r="AF256" s="2">
        <f t="shared" si="30"/>
        <v>0</v>
      </c>
      <c r="AG256" s="41"/>
      <c r="AH256" s="41"/>
      <c r="AI256" s="41"/>
      <c r="AJ256" s="41"/>
      <c r="AK256" s="45"/>
      <c r="AL256" s="87">
        <f t="shared" si="31"/>
        <v>0</v>
      </c>
      <c r="AM256" s="87"/>
      <c r="AN256" s="45"/>
      <c r="AO256" s="2"/>
      <c r="AR256" s="2"/>
    </row>
    <row r="257" spans="1:44" s="13" customFormat="1" ht="14.25" x14ac:dyDescent="0.2">
      <c r="A257" s="8" t="s">
        <v>362</v>
      </c>
      <c r="B257" s="9">
        <v>256</v>
      </c>
      <c r="C257" s="6">
        <v>255</v>
      </c>
      <c r="D257" s="3" t="s">
        <v>353</v>
      </c>
      <c r="E257" s="3" t="s">
        <v>354</v>
      </c>
      <c r="F257" s="4" t="s">
        <v>13</v>
      </c>
      <c r="G257" s="10">
        <v>1</v>
      </c>
      <c r="H257" s="12"/>
      <c r="I257" s="33"/>
      <c r="J257" s="12"/>
      <c r="K257" s="2"/>
      <c r="L257"/>
      <c r="M257" s="2"/>
      <c r="N257" s="60"/>
      <c r="P257" s="35"/>
      <c r="Q257" s="2"/>
      <c r="R257" s="2"/>
      <c r="S257" s="2"/>
      <c r="T257" s="2"/>
      <c r="U257" s="2"/>
      <c r="V257"/>
      <c r="W257" s="2"/>
      <c r="X257" s="2"/>
      <c r="Y257" s="2"/>
      <c r="Z257" s="2"/>
      <c r="AA257" s="39"/>
      <c r="AB257" s="2">
        <f t="shared" si="26"/>
        <v>0</v>
      </c>
      <c r="AC257" s="2">
        <f t="shared" si="27"/>
        <v>0</v>
      </c>
      <c r="AD257" s="41" t="e">
        <f t="shared" si="28"/>
        <v>#DIV/0!</v>
      </c>
      <c r="AE257" s="2">
        <f t="shared" si="29"/>
        <v>0</v>
      </c>
      <c r="AF257" s="2">
        <f t="shared" si="30"/>
        <v>0</v>
      </c>
      <c r="AG257" s="41"/>
      <c r="AH257" s="41"/>
      <c r="AI257" s="41"/>
      <c r="AJ257" s="41"/>
      <c r="AK257" s="45"/>
      <c r="AL257" s="87">
        <f t="shared" si="31"/>
        <v>0</v>
      </c>
      <c r="AM257" s="87"/>
      <c r="AN257" s="45"/>
      <c r="AO257" s="2"/>
      <c r="AR257" s="2"/>
    </row>
    <row r="258" spans="1:44" s="13" customFormat="1" ht="14.25" x14ac:dyDescent="0.2">
      <c r="A258" s="8" t="s">
        <v>362</v>
      </c>
      <c r="B258" s="6">
        <v>257</v>
      </c>
      <c r="C258" s="6">
        <v>256</v>
      </c>
      <c r="D258" s="3" t="s">
        <v>14</v>
      </c>
      <c r="E258" s="3" t="s">
        <v>355</v>
      </c>
      <c r="F258" s="4" t="s">
        <v>7</v>
      </c>
      <c r="G258" s="10">
        <v>4</v>
      </c>
      <c r="H258" s="12"/>
      <c r="I258" s="33"/>
      <c r="J258" s="12"/>
      <c r="K258" s="2"/>
      <c r="L258"/>
      <c r="M258" s="2"/>
      <c r="N258" s="60"/>
      <c r="O258" s="13">
        <v>120</v>
      </c>
      <c r="P258" s="35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39"/>
      <c r="AB258" s="2">
        <f t="shared" ref="AB258:AB264" si="32">MIN(J258:AA258)</f>
        <v>120</v>
      </c>
      <c r="AC258" s="2">
        <f t="shared" ref="AC258:AC264" si="33">MAX(J258:AA258)</f>
        <v>120</v>
      </c>
      <c r="AD258" s="41">
        <f t="shared" ref="AD258:AD264" si="34">AB258/AC258</f>
        <v>1</v>
      </c>
      <c r="AE258" s="2">
        <f t="shared" ref="AE258:AE264" si="35">AC258-AB258</f>
        <v>0</v>
      </c>
      <c r="AF258" s="2">
        <f t="shared" ref="AF258:AF264" si="36">AE258*G258</f>
        <v>0</v>
      </c>
      <c r="AG258" s="41">
        <v>0.23</v>
      </c>
      <c r="AH258" s="41"/>
      <c r="AI258" s="41"/>
      <c r="AJ258" s="41"/>
      <c r="AK258" s="45">
        <f>O258/5.9/(1-AG258)</f>
        <v>26.414263702399293</v>
      </c>
      <c r="AL258" s="87">
        <f t="shared" si="31"/>
        <v>26.41</v>
      </c>
      <c r="AM258" s="87">
        <v>26.41</v>
      </c>
      <c r="AN258" s="45"/>
      <c r="AO258" s="2"/>
      <c r="AR258" s="2"/>
    </row>
    <row r="259" spans="1:44" s="13" customFormat="1" ht="14.25" x14ac:dyDescent="0.2">
      <c r="A259" s="8" t="s">
        <v>362</v>
      </c>
      <c r="B259" s="9">
        <v>258</v>
      </c>
      <c r="C259" s="94">
        <v>257</v>
      </c>
      <c r="D259" s="3" t="s">
        <v>356</v>
      </c>
      <c r="E259" s="3" t="s">
        <v>357</v>
      </c>
      <c r="F259" s="4" t="s">
        <v>7</v>
      </c>
      <c r="G259" s="10">
        <v>37</v>
      </c>
      <c r="H259" s="12"/>
      <c r="I259" s="33"/>
      <c r="J259" s="12"/>
      <c r="K259" s="2"/>
      <c r="L259"/>
      <c r="M259" s="2"/>
      <c r="N259" s="59">
        <v>420</v>
      </c>
      <c r="O259" s="13">
        <v>260</v>
      </c>
      <c r="P259" s="35"/>
      <c r="Q259" s="2"/>
      <c r="R259" s="2"/>
      <c r="S259" s="93">
        <v>130</v>
      </c>
      <c r="T259" s="2"/>
      <c r="U259" s="2"/>
      <c r="V259" s="2"/>
      <c r="W259" s="2"/>
      <c r="X259" s="2"/>
      <c r="Y259" s="2"/>
      <c r="Z259" s="2"/>
      <c r="AA259" s="39"/>
      <c r="AB259" s="2">
        <f t="shared" si="32"/>
        <v>130</v>
      </c>
      <c r="AC259" s="2">
        <f t="shared" si="33"/>
        <v>420</v>
      </c>
      <c r="AD259" s="41">
        <f t="shared" si="34"/>
        <v>0.30952380952380953</v>
      </c>
      <c r="AE259" s="2">
        <f t="shared" si="35"/>
        <v>290</v>
      </c>
      <c r="AF259" s="2">
        <f t="shared" si="36"/>
        <v>10730</v>
      </c>
      <c r="AG259" s="41">
        <v>0.35</v>
      </c>
      <c r="AH259" s="41"/>
      <c r="AI259" s="41"/>
      <c r="AJ259" s="41"/>
      <c r="AK259" s="45">
        <f>S259/5.9/(1-AG259)</f>
        <v>33.898305084745758</v>
      </c>
      <c r="AL259" s="87">
        <f t="shared" ref="AL259:AL264" si="37">ROUND(AK259,2)</f>
        <v>33.9</v>
      </c>
      <c r="AM259" s="87">
        <v>33.9</v>
      </c>
      <c r="AN259" s="45"/>
      <c r="AO259" s="2"/>
      <c r="AR259" s="2"/>
    </row>
    <row r="260" spans="1:44" s="13" customFormat="1" ht="14.25" x14ac:dyDescent="0.2">
      <c r="A260" s="8" t="s">
        <v>362</v>
      </c>
      <c r="B260" s="6">
        <v>259</v>
      </c>
      <c r="C260" s="94">
        <v>258</v>
      </c>
      <c r="D260" s="3" t="s">
        <v>358</v>
      </c>
      <c r="E260" s="3" t="s">
        <v>357</v>
      </c>
      <c r="F260" s="4" t="s">
        <v>7</v>
      </c>
      <c r="G260" s="10">
        <v>25</v>
      </c>
      <c r="H260" s="12"/>
      <c r="I260" s="33"/>
      <c r="J260" s="12"/>
      <c r="K260" s="2"/>
      <c r="L260"/>
      <c r="M260" s="2"/>
      <c r="N260" s="59">
        <v>420</v>
      </c>
      <c r="O260" s="13">
        <v>260</v>
      </c>
      <c r="P260" s="35"/>
      <c r="Q260" s="2"/>
      <c r="R260" s="2"/>
      <c r="S260" s="93">
        <v>125</v>
      </c>
      <c r="T260" s="2"/>
      <c r="U260" s="2"/>
      <c r="V260" s="2"/>
      <c r="W260" s="2"/>
      <c r="X260" s="2"/>
      <c r="Y260" s="2"/>
      <c r="Z260" s="2"/>
      <c r="AA260" s="39"/>
      <c r="AB260" s="2">
        <f t="shared" si="32"/>
        <v>125</v>
      </c>
      <c r="AC260" s="2">
        <f t="shared" si="33"/>
        <v>420</v>
      </c>
      <c r="AD260" s="41">
        <f t="shared" si="34"/>
        <v>0.29761904761904762</v>
      </c>
      <c r="AE260" s="2">
        <f t="shared" si="35"/>
        <v>295</v>
      </c>
      <c r="AF260" s="2">
        <f t="shared" si="36"/>
        <v>7375</v>
      </c>
      <c r="AG260" s="41">
        <v>0.35</v>
      </c>
      <c r="AH260" s="41"/>
      <c r="AI260" s="41"/>
      <c r="AJ260" s="41"/>
      <c r="AK260" s="45">
        <f>S260/5.9/(1-AG260)</f>
        <v>32.594524119947849</v>
      </c>
      <c r="AL260" s="87">
        <f t="shared" si="37"/>
        <v>32.590000000000003</v>
      </c>
      <c r="AM260" s="87">
        <v>32.590000000000003</v>
      </c>
      <c r="AN260" s="45"/>
      <c r="AO260" s="2"/>
      <c r="AR260" s="2"/>
    </row>
    <row r="261" spans="1:44" ht="14.25" x14ac:dyDescent="0.2">
      <c r="A261" s="8" t="s">
        <v>362</v>
      </c>
      <c r="B261" s="9">
        <v>260</v>
      </c>
      <c r="C261" s="6">
        <v>259</v>
      </c>
      <c r="D261" s="3" t="s">
        <v>359</v>
      </c>
      <c r="E261" s="3" t="s">
        <v>357</v>
      </c>
      <c r="F261" s="4" t="s">
        <v>7</v>
      </c>
      <c r="G261" s="10">
        <v>100</v>
      </c>
      <c r="H261" s="12"/>
      <c r="I261" s="33"/>
      <c r="J261" s="12"/>
      <c r="L261"/>
      <c r="N261" s="59">
        <v>420</v>
      </c>
      <c r="O261" s="13">
        <v>380</v>
      </c>
      <c r="P261" s="35"/>
      <c r="S261" s="13">
        <v>130</v>
      </c>
      <c r="T261" s="13"/>
      <c r="AA261" s="39"/>
      <c r="AB261" s="2">
        <f t="shared" si="32"/>
        <v>130</v>
      </c>
      <c r="AC261" s="2">
        <f t="shared" si="33"/>
        <v>420</v>
      </c>
      <c r="AD261" s="41">
        <f t="shared" si="34"/>
        <v>0.30952380952380953</v>
      </c>
      <c r="AE261" s="2">
        <f t="shared" si="35"/>
        <v>290</v>
      </c>
      <c r="AF261" s="2">
        <f t="shared" si="36"/>
        <v>29000</v>
      </c>
      <c r="AG261" s="41">
        <v>0.35</v>
      </c>
      <c r="AK261" s="45">
        <f>S261/5.9/(1-AG261)</f>
        <v>33.898305084745758</v>
      </c>
      <c r="AL261" s="87">
        <f t="shared" si="37"/>
        <v>33.9</v>
      </c>
      <c r="AM261" s="87">
        <v>33.9</v>
      </c>
    </row>
    <row r="262" spans="1:44" ht="14.25" x14ac:dyDescent="0.2">
      <c r="A262" s="8" t="s">
        <v>362</v>
      </c>
      <c r="B262" s="6">
        <v>261</v>
      </c>
      <c r="C262" s="6">
        <v>260</v>
      </c>
      <c r="D262" s="3"/>
      <c r="E262" s="3" t="s">
        <v>360</v>
      </c>
      <c r="F262" s="4" t="s">
        <v>7</v>
      </c>
      <c r="G262" s="10">
        <v>22</v>
      </c>
      <c r="H262" s="12"/>
      <c r="I262" s="33"/>
      <c r="J262" s="12"/>
      <c r="L262"/>
      <c r="N262" s="60"/>
      <c r="O262" s="13">
        <v>126</v>
      </c>
      <c r="P262" s="35"/>
      <c r="AA262" s="39"/>
      <c r="AB262" s="2">
        <f t="shared" si="32"/>
        <v>126</v>
      </c>
      <c r="AC262" s="2">
        <f t="shared" si="33"/>
        <v>126</v>
      </c>
      <c r="AD262" s="41">
        <f t="shared" si="34"/>
        <v>1</v>
      </c>
      <c r="AE262" s="2">
        <f t="shared" si="35"/>
        <v>0</v>
      </c>
      <c r="AF262" s="2">
        <f t="shared" si="36"/>
        <v>0</v>
      </c>
      <c r="AG262" s="41">
        <v>0.23</v>
      </c>
      <c r="AK262" s="45">
        <f t="shared" ref="AK262:AK264" si="38">O262/5.9/(1-AG262)</f>
        <v>27.734976887519259</v>
      </c>
      <c r="AL262" s="87">
        <f t="shared" si="37"/>
        <v>27.73</v>
      </c>
      <c r="AM262" s="87">
        <v>27.73</v>
      </c>
    </row>
    <row r="263" spans="1:44" ht="14.25" x14ac:dyDescent="0.2">
      <c r="A263" s="8" t="s">
        <v>362</v>
      </c>
      <c r="B263" s="9">
        <v>262</v>
      </c>
      <c r="C263" s="6">
        <v>261</v>
      </c>
      <c r="D263" s="3" t="s">
        <v>452</v>
      </c>
      <c r="E263" s="3" t="s">
        <v>453</v>
      </c>
      <c r="F263" s="36" t="s">
        <v>457</v>
      </c>
      <c r="G263" s="10">
        <v>100</v>
      </c>
      <c r="H263" s="12"/>
      <c r="I263" s="33"/>
      <c r="J263" s="12"/>
      <c r="L263"/>
      <c r="N263" s="60"/>
      <c r="O263" s="13">
        <v>120</v>
      </c>
      <c r="P263" s="35"/>
      <c r="V263"/>
      <c r="AA263" s="39"/>
      <c r="AB263" s="2">
        <f t="shared" si="32"/>
        <v>120</v>
      </c>
      <c r="AC263" s="2">
        <f t="shared" si="33"/>
        <v>120</v>
      </c>
      <c r="AD263" s="41">
        <f t="shared" si="34"/>
        <v>1</v>
      </c>
      <c r="AE263" s="2">
        <f t="shared" si="35"/>
        <v>0</v>
      </c>
      <c r="AF263" s="2">
        <f t="shared" si="36"/>
        <v>0</v>
      </c>
      <c r="AG263" s="41">
        <v>0.23</v>
      </c>
      <c r="AK263" s="45">
        <f t="shared" si="38"/>
        <v>26.414263702399293</v>
      </c>
      <c r="AL263" s="87">
        <f t="shared" si="37"/>
        <v>26.41</v>
      </c>
      <c r="AM263" s="87">
        <v>26.41</v>
      </c>
    </row>
    <row r="264" spans="1:44" ht="14.25" x14ac:dyDescent="0.2">
      <c r="A264" s="8" t="s">
        <v>362</v>
      </c>
      <c r="B264" s="6">
        <v>263</v>
      </c>
      <c r="C264" s="6">
        <v>262</v>
      </c>
      <c r="D264" s="3" t="s">
        <v>454</v>
      </c>
      <c r="E264" s="3" t="s">
        <v>361</v>
      </c>
      <c r="F264" s="4" t="s">
        <v>8</v>
      </c>
      <c r="G264" s="10">
        <v>22</v>
      </c>
      <c r="H264" s="12"/>
      <c r="I264" s="33"/>
      <c r="J264" s="12"/>
      <c r="L264"/>
      <c r="N264" s="59">
        <v>340</v>
      </c>
      <c r="O264" s="13">
        <v>680</v>
      </c>
      <c r="P264" s="35"/>
      <c r="AA264" s="39"/>
      <c r="AB264" s="2">
        <f t="shared" si="32"/>
        <v>340</v>
      </c>
      <c r="AC264" s="2">
        <f t="shared" si="33"/>
        <v>680</v>
      </c>
      <c r="AD264" s="41">
        <f t="shared" si="34"/>
        <v>0.5</v>
      </c>
      <c r="AE264" s="2">
        <f t="shared" si="35"/>
        <v>340</v>
      </c>
      <c r="AF264" s="2">
        <f t="shared" si="36"/>
        <v>7480</v>
      </c>
      <c r="AG264" s="41">
        <v>0.23</v>
      </c>
      <c r="AK264" s="45">
        <f t="shared" si="38"/>
        <v>149.68082764692932</v>
      </c>
      <c r="AL264" s="87">
        <f t="shared" si="37"/>
        <v>149.68</v>
      </c>
      <c r="AM264" s="87">
        <v>149.68</v>
      </c>
    </row>
    <row r="270" spans="1:44" x14ac:dyDescent="0.2">
      <c r="Y270" s="21"/>
      <c r="Z270" s="21"/>
    </row>
    <row r="271" spans="1:44" x14ac:dyDescent="0.2">
      <c r="Y271" s="21"/>
      <c r="Z271" s="21"/>
    </row>
    <row r="272" spans="1:44" x14ac:dyDescent="0.2">
      <c r="Y272" s="21"/>
      <c r="Z272" s="21"/>
    </row>
  </sheetData>
  <autoFilter ref="A2:AO264">
    <sortState ref="A265:AL586">
      <sortCondition sortBy="cellColor" ref="C1:C720" dxfId="0"/>
    </sortState>
  </autoFilter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2016-07-14T16:41:01Z</dcterms:modified>
</cp:coreProperties>
</file>