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alvis\Documents\Dashboard Data Update\"/>
    </mc:Choice>
  </mc:AlternateContent>
  <bookViews>
    <workbookView xWindow="0" yWindow="0" windowWidth="20490" windowHeight="767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I87" i="1"/>
  <c r="L87" i="1" s="1"/>
  <c r="N87" i="1"/>
  <c r="I88" i="1"/>
  <c r="I89" i="1"/>
  <c r="L89" i="1" s="1"/>
  <c r="N89" i="1"/>
  <c r="M89" i="1" l="1"/>
  <c r="J89" i="1"/>
  <c r="K89" i="1" s="1"/>
  <c r="J87" i="1"/>
  <c r="K87" i="1" s="1"/>
  <c r="J86" i="1"/>
  <c r="K86" i="1" s="1"/>
  <c r="L86" i="1"/>
  <c r="M86" i="1" s="1"/>
  <c r="L88" i="1"/>
  <c r="M88" i="1" s="1"/>
  <c r="N88" i="1"/>
  <c r="N86" i="1"/>
  <c r="J88" i="1" l="1"/>
  <c r="K88" i="1" s="1"/>
  <c r="M87" i="1"/>
  <c r="I75" i="1" l="1"/>
  <c r="I76" i="1"/>
  <c r="L76" i="1" s="1"/>
  <c r="N76" i="1"/>
  <c r="I77" i="1"/>
  <c r="I78" i="1"/>
  <c r="L78" i="1" s="1"/>
  <c r="N78" i="1"/>
  <c r="I79" i="1"/>
  <c r="I80" i="1"/>
  <c r="L80" i="1" s="1"/>
  <c r="N80" i="1"/>
  <c r="I81" i="1"/>
  <c r="I82" i="1"/>
  <c r="L82" i="1" s="1"/>
  <c r="N82" i="1"/>
  <c r="I83" i="1"/>
  <c r="I84" i="1"/>
  <c r="L84" i="1" s="1"/>
  <c r="N84" i="1"/>
  <c r="I85" i="1"/>
  <c r="J78" i="1" l="1"/>
  <c r="K78" i="1" s="1"/>
  <c r="J80" i="1"/>
  <c r="K80" i="1" s="1"/>
  <c r="J77" i="1"/>
  <c r="K77" i="1" s="1"/>
  <c r="M82" i="1"/>
  <c r="J82" i="1"/>
  <c r="K82" i="1" s="1"/>
  <c r="J84" i="1"/>
  <c r="K84" i="1" s="1"/>
  <c r="J76" i="1"/>
  <c r="K76" i="1" s="1"/>
  <c r="M76" i="1"/>
  <c r="J75" i="1"/>
  <c r="K75" i="1" s="1"/>
  <c r="L83" i="1"/>
  <c r="M83" i="1" s="1"/>
  <c r="L81" i="1"/>
  <c r="M81" i="1" s="1"/>
  <c r="L85" i="1"/>
  <c r="M85" i="1" s="1"/>
  <c r="L79" i="1"/>
  <c r="M79" i="1" s="1"/>
  <c r="L77" i="1"/>
  <c r="M77" i="1" s="1"/>
  <c r="L75" i="1"/>
  <c r="M75" i="1" s="1"/>
  <c r="N85" i="1"/>
  <c r="N83" i="1"/>
  <c r="N81" i="1"/>
  <c r="N79" i="1"/>
  <c r="N77" i="1"/>
  <c r="N75" i="1"/>
  <c r="J85" i="1" l="1"/>
  <c r="K85" i="1" s="1"/>
  <c r="M84" i="1"/>
  <c r="J79" i="1"/>
  <c r="K79" i="1" s="1"/>
  <c r="M80" i="1"/>
  <c r="M78" i="1"/>
  <c r="J81" i="1"/>
  <c r="K81" i="1" s="1"/>
  <c r="J83" i="1"/>
  <c r="K83" i="1" s="1"/>
  <c r="I68" i="1" l="1"/>
  <c r="J68" i="1" s="1"/>
  <c r="K68" i="1" s="1"/>
  <c r="L68" i="1"/>
  <c r="I69" i="1"/>
  <c r="L69" i="1" s="1"/>
  <c r="N69" i="1"/>
  <c r="I70" i="1"/>
  <c r="J70" i="1" s="1"/>
  <c r="K70" i="1" s="1"/>
  <c r="L70" i="1"/>
  <c r="I71" i="1"/>
  <c r="L71" i="1" s="1"/>
  <c r="N71" i="1"/>
  <c r="I72" i="1"/>
  <c r="J72" i="1" s="1"/>
  <c r="K72" i="1" s="1"/>
  <c r="L72" i="1"/>
  <c r="I73" i="1"/>
  <c r="L73" i="1" s="1"/>
  <c r="N73" i="1"/>
  <c r="I74" i="1"/>
  <c r="L74" i="1" l="1"/>
  <c r="M74" i="1" s="1"/>
  <c r="M72" i="1"/>
  <c r="M70" i="1"/>
  <c r="M68" i="1"/>
  <c r="M73" i="1"/>
  <c r="J73" i="1"/>
  <c r="K73" i="1" s="1"/>
  <c r="M71" i="1"/>
  <c r="J71" i="1"/>
  <c r="K71" i="1" s="1"/>
  <c r="J69" i="1"/>
  <c r="K69" i="1" s="1"/>
  <c r="M69" i="1"/>
  <c r="N74" i="1"/>
  <c r="N72" i="1"/>
  <c r="N70" i="1"/>
  <c r="N68" i="1"/>
  <c r="J74" i="1" l="1"/>
  <c r="K74" i="1" s="1"/>
  <c r="I66" i="1"/>
  <c r="J66" i="1" s="1"/>
  <c r="K66" i="1" s="1"/>
  <c r="L66" i="1"/>
  <c r="I67" i="1"/>
  <c r="L67" i="1" s="1"/>
  <c r="N67" i="1" l="1"/>
  <c r="J67" i="1"/>
  <c r="K67" i="1" s="1"/>
  <c r="M67" i="1"/>
  <c r="M66" i="1"/>
  <c r="N66" i="1"/>
  <c r="I61" i="1"/>
  <c r="J61" i="1" s="1"/>
  <c r="K61" i="1" s="1"/>
  <c r="L61" i="1"/>
  <c r="I62" i="1"/>
  <c r="L62" i="1" s="1"/>
  <c r="N62" i="1"/>
  <c r="I63" i="1"/>
  <c r="J63" i="1" s="1"/>
  <c r="K63" i="1" s="1"/>
  <c r="L63" i="1"/>
  <c r="I64" i="1"/>
  <c r="L64" i="1" s="1"/>
  <c r="N64" i="1"/>
  <c r="I65" i="1"/>
  <c r="L65" i="1" s="1"/>
  <c r="M65" i="1" s="1"/>
  <c r="J65" i="1" l="1"/>
  <c r="K65" i="1" s="1"/>
  <c r="M63" i="1"/>
  <c r="M61" i="1"/>
  <c r="M64" i="1"/>
  <c r="J64" i="1"/>
  <c r="K64" i="1" s="1"/>
  <c r="J62" i="1"/>
  <c r="K62" i="1" s="1"/>
  <c r="M62" i="1"/>
  <c r="N65" i="1"/>
  <c r="N63" i="1"/>
  <c r="N61" i="1"/>
  <c r="I59" i="1" l="1"/>
  <c r="I60" i="1"/>
  <c r="L60" i="1" s="1"/>
  <c r="M60" i="1" s="1"/>
  <c r="N60" i="1" l="1"/>
  <c r="J60" i="1"/>
  <c r="K60" i="1" s="1"/>
  <c r="L59" i="1"/>
  <c r="M59" i="1" s="1"/>
  <c r="N59" i="1"/>
  <c r="I58" i="1"/>
  <c r="J59" i="1" l="1"/>
  <c r="K59" i="1" s="1"/>
  <c r="L58" i="1"/>
  <c r="M58" i="1" s="1"/>
  <c r="N58" i="1"/>
  <c r="J58" i="1" l="1"/>
  <c r="K58" i="1" s="1"/>
  <c r="I56" i="1"/>
  <c r="I57" i="1"/>
  <c r="L57" i="1" s="1"/>
  <c r="M57" i="1" s="1"/>
  <c r="N57" i="1" l="1"/>
  <c r="J57" i="1"/>
  <c r="K57" i="1" s="1"/>
  <c r="L56" i="1"/>
  <c r="M56" i="1" s="1"/>
  <c r="N56" i="1"/>
  <c r="I53" i="1"/>
  <c r="L53" i="1" s="1"/>
  <c r="I54" i="1"/>
  <c r="L54" i="1" s="1"/>
  <c r="I55" i="1"/>
  <c r="L55" i="1" s="1"/>
  <c r="N54" i="1" l="1"/>
  <c r="J53" i="1"/>
  <c r="K53" i="1" s="1"/>
  <c r="M55" i="1"/>
  <c r="J56" i="1"/>
  <c r="K56" i="1" s="1"/>
  <c r="J55" i="1"/>
  <c r="K55" i="1" s="1"/>
  <c r="M53" i="1"/>
  <c r="J54" i="1"/>
  <c r="K54" i="1" s="1"/>
  <c r="M54" i="1"/>
  <c r="N55" i="1"/>
  <c r="N53" i="1"/>
  <c r="I49" i="1" l="1"/>
  <c r="L49" i="1" s="1"/>
  <c r="I50" i="1"/>
  <c r="L50" i="1" s="1"/>
  <c r="I51" i="1"/>
  <c r="L51" i="1" s="1"/>
  <c r="I52" i="1"/>
  <c r="L52" i="1" s="1"/>
  <c r="N50" i="1" l="1"/>
  <c r="J51" i="1"/>
  <c r="K51" i="1" s="1"/>
  <c r="J49" i="1"/>
  <c r="K49" i="1" s="1"/>
  <c r="N52" i="1"/>
  <c r="J52" i="1"/>
  <c r="K52" i="1" s="1"/>
  <c r="M52" i="1"/>
  <c r="J50" i="1"/>
  <c r="K50" i="1" s="1"/>
  <c r="M50" i="1"/>
  <c r="M51" i="1"/>
  <c r="M49" i="1"/>
  <c r="N51" i="1"/>
  <c r="N49" i="1"/>
  <c r="I47" i="1" l="1"/>
  <c r="I48" i="1"/>
  <c r="L48" i="1" s="1"/>
  <c r="M48" i="1" s="1"/>
  <c r="N48" i="1" l="1"/>
  <c r="J48" i="1"/>
  <c r="K48" i="1" s="1"/>
  <c r="L47" i="1"/>
  <c r="M47" i="1" s="1"/>
  <c r="N47" i="1"/>
  <c r="J47" i="1" l="1"/>
  <c r="K47" i="1" s="1"/>
  <c r="I45" i="1" l="1"/>
  <c r="I46" i="1"/>
  <c r="L46" i="1" s="1"/>
  <c r="M46" i="1" s="1"/>
  <c r="N46" i="1" l="1"/>
  <c r="J46" i="1"/>
  <c r="K46" i="1" s="1"/>
  <c r="L45" i="1"/>
  <c r="M45" i="1" s="1"/>
  <c r="N45" i="1"/>
  <c r="I43" i="1"/>
  <c r="I44" i="1"/>
  <c r="N44" i="1" s="1"/>
  <c r="J45" i="1" l="1"/>
  <c r="K45" i="1" s="1"/>
  <c r="L44" i="1"/>
  <c r="M44" i="1" s="1"/>
  <c r="N43" i="1"/>
  <c r="L43" i="1"/>
  <c r="J44" i="1" l="1"/>
  <c r="K44" i="1" s="1"/>
  <c r="M43" i="1"/>
  <c r="J43" i="1"/>
  <c r="K43" i="1" s="1"/>
  <c r="I36" i="1" l="1"/>
  <c r="L36" i="1" s="1"/>
  <c r="I37" i="1"/>
  <c r="L37" i="1" s="1"/>
  <c r="I38" i="1"/>
  <c r="L38" i="1" s="1"/>
  <c r="I39" i="1"/>
  <c r="L39" i="1" s="1"/>
  <c r="I40" i="1"/>
  <c r="I41" i="1"/>
  <c r="L41" i="1" s="1"/>
  <c r="I42" i="1"/>
  <c r="I3" i="1"/>
  <c r="I4" i="1"/>
  <c r="L4" i="1" s="1"/>
  <c r="I5" i="1"/>
  <c r="I6" i="1"/>
  <c r="L6" i="1" s="1"/>
  <c r="I7" i="1"/>
  <c r="I8" i="1"/>
  <c r="L8" i="1" s="1"/>
  <c r="I9" i="1"/>
  <c r="I10" i="1"/>
  <c r="L10" i="1" s="1"/>
  <c r="I11" i="1"/>
  <c r="I12" i="1"/>
  <c r="L12" i="1" s="1"/>
  <c r="I13" i="1"/>
  <c r="I14" i="1"/>
  <c r="L14" i="1" s="1"/>
  <c r="I15" i="1"/>
  <c r="I16" i="1"/>
  <c r="L16" i="1" s="1"/>
  <c r="I17" i="1"/>
  <c r="I18" i="1"/>
  <c r="L18" i="1" s="1"/>
  <c r="I19" i="1"/>
  <c r="I20" i="1"/>
  <c r="L20" i="1" s="1"/>
  <c r="I21" i="1"/>
  <c r="I22" i="1"/>
  <c r="L22" i="1" s="1"/>
  <c r="I23" i="1"/>
  <c r="I24" i="1"/>
  <c r="L24" i="1" s="1"/>
  <c r="I25" i="1"/>
  <c r="I26" i="1"/>
  <c r="L26" i="1" s="1"/>
  <c r="I27" i="1"/>
  <c r="I28" i="1"/>
  <c r="L28" i="1" s="1"/>
  <c r="I29" i="1"/>
  <c r="I30" i="1"/>
  <c r="L30" i="1" s="1"/>
  <c r="I31" i="1"/>
  <c r="I32" i="1"/>
  <c r="L32" i="1" s="1"/>
  <c r="I33" i="1"/>
  <c r="I34" i="1"/>
  <c r="L34" i="1" s="1"/>
  <c r="I35" i="1"/>
  <c r="N41" i="1" l="1"/>
  <c r="N37" i="1"/>
  <c r="N39" i="1"/>
  <c r="J38" i="1"/>
  <c r="K38" i="1" s="1"/>
  <c r="J36" i="1"/>
  <c r="K36" i="1" s="1"/>
  <c r="J39" i="1"/>
  <c r="K39" i="1" s="1"/>
  <c r="M37" i="1"/>
  <c r="J37" i="1"/>
  <c r="K37" i="1" s="1"/>
  <c r="J41" i="1"/>
  <c r="K41" i="1" s="1"/>
  <c r="M38" i="1"/>
  <c r="M36" i="1"/>
  <c r="L42" i="1"/>
  <c r="M42" i="1" s="1"/>
  <c r="L40" i="1"/>
  <c r="M40" i="1" s="1"/>
  <c r="N42" i="1"/>
  <c r="N40" i="1"/>
  <c r="N38" i="1"/>
  <c r="N36" i="1"/>
  <c r="L35" i="1"/>
  <c r="M35" i="1" s="1"/>
  <c r="N34" i="1"/>
  <c r="J34" i="1"/>
  <c r="K34" i="1" s="1"/>
  <c r="L33" i="1"/>
  <c r="M33" i="1" s="1"/>
  <c r="N32" i="1"/>
  <c r="J32" i="1"/>
  <c r="K32" i="1" s="1"/>
  <c r="L31" i="1"/>
  <c r="M31" i="1" s="1"/>
  <c r="N30" i="1"/>
  <c r="J30" i="1"/>
  <c r="K30" i="1" s="1"/>
  <c r="L29" i="1"/>
  <c r="M29" i="1" s="1"/>
  <c r="N28" i="1"/>
  <c r="J28" i="1"/>
  <c r="K28" i="1" s="1"/>
  <c r="L27" i="1"/>
  <c r="M27" i="1" s="1"/>
  <c r="N26" i="1"/>
  <c r="J26" i="1"/>
  <c r="K26" i="1" s="1"/>
  <c r="L25" i="1"/>
  <c r="M25" i="1" s="1"/>
  <c r="N24" i="1"/>
  <c r="J24" i="1"/>
  <c r="K24" i="1" s="1"/>
  <c r="L23" i="1"/>
  <c r="M23" i="1" s="1"/>
  <c r="N22" i="1"/>
  <c r="J22" i="1"/>
  <c r="K22" i="1" s="1"/>
  <c r="L21" i="1"/>
  <c r="M21" i="1" s="1"/>
  <c r="N20" i="1"/>
  <c r="J20" i="1"/>
  <c r="K20" i="1" s="1"/>
  <c r="L19" i="1"/>
  <c r="M19" i="1" s="1"/>
  <c r="N18" i="1"/>
  <c r="J18" i="1"/>
  <c r="K18" i="1" s="1"/>
  <c r="L17" i="1"/>
  <c r="M17" i="1" s="1"/>
  <c r="N16" i="1"/>
  <c r="J16" i="1"/>
  <c r="K16" i="1" s="1"/>
  <c r="L15" i="1"/>
  <c r="M15" i="1" s="1"/>
  <c r="N14" i="1"/>
  <c r="J14" i="1"/>
  <c r="K14" i="1" s="1"/>
  <c r="L13" i="1"/>
  <c r="M13" i="1" s="1"/>
  <c r="N12" i="1"/>
  <c r="J12" i="1"/>
  <c r="K12" i="1" s="1"/>
  <c r="L11" i="1"/>
  <c r="M11" i="1" s="1"/>
  <c r="N10" i="1"/>
  <c r="J10" i="1"/>
  <c r="K10" i="1" s="1"/>
  <c r="L9" i="1"/>
  <c r="M9" i="1" s="1"/>
  <c r="N8" i="1"/>
  <c r="J8" i="1"/>
  <c r="K8" i="1" s="1"/>
  <c r="L7" i="1"/>
  <c r="M7" i="1" s="1"/>
  <c r="N6" i="1"/>
  <c r="J6" i="1"/>
  <c r="K6" i="1" s="1"/>
  <c r="L5" i="1"/>
  <c r="M5" i="1" s="1"/>
  <c r="N4" i="1"/>
  <c r="J4" i="1"/>
  <c r="K4" i="1" s="1"/>
  <c r="L3" i="1"/>
  <c r="M3" i="1" s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J40" i="1" l="1"/>
  <c r="K40" i="1" s="1"/>
  <c r="M41" i="1"/>
  <c r="M39" i="1"/>
  <c r="J42" i="1"/>
  <c r="K42" i="1" s="1"/>
  <c r="J7" i="1"/>
  <c r="K7" i="1" s="1"/>
  <c r="J23" i="1"/>
  <c r="K23" i="1" s="1"/>
  <c r="M8" i="1"/>
  <c r="M4" i="1"/>
  <c r="J5" i="1"/>
  <c r="K5" i="1" s="1"/>
  <c r="J21" i="1"/>
  <c r="K21" i="1" s="1"/>
  <c r="M10" i="1"/>
  <c r="M6" i="1"/>
  <c r="J11" i="1"/>
  <c r="K11" i="1" s="1"/>
  <c r="J27" i="1"/>
  <c r="K27" i="1" s="1"/>
  <c r="M16" i="1"/>
  <c r="M12" i="1"/>
  <c r="J9" i="1"/>
  <c r="K9" i="1" s="1"/>
  <c r="J25" i="1"/>
  <c r="K25" i="1" s="1"/>
  <c r="M18" i="1"/>
  <c r="M14" i="1"/>
  <c r="J15" i="1"/>
  <c r="K15" i="1" s="1"/>
  <c r="J31" i="1"/>
  <c r="K31" i="1" s="1"/>
  <c r="M24" i="1"/>
  <c r="M20" i="1"/>
  <c r="J13" i="1"/>
  <c r="K13" i="1" s="1"/>
  <c r="J29" i="1"/>
  <c r="K29" i="1" s="1"/>
  <c r="M26" i="1"/>
  <c r="M22" i="1"/>
  <c r="J3" i="1"/>
  <c r="K3" i="1" s="1"/>
  <c r="J19" i="1"/>
  <c r="K19" i="1" s="1"/>
  <c r="J35" i="1"/>
  <c r="K35" i="1" s="1"/>
  <c r="M32" i="1"/>
  <c r="M28" i="1"/>
  <c r="J17" i="1"/>
  <c r="K17" i="1" s="1"/>
  <c r="J33" i="1"/>
  <c r="K33" i="1" s="1"/>
  <c r="M34" i="1"/>
  <c r="M30" i="1"/>
  <c r="I2" i="1" l="1"/>
  <c r="N2" i="1" s="1"/>
  <c r="L2" i="1" l="1"/>
  <c r="M2" i="1" s="1"/>
  <c r="J2" i="1" l="1"/>
  <c r="K2" i="1" s="1"/>
</calcChain>
</file>

<file path=xl/sharedStrings.xml><?xml version="1.0" encoding="utf-8"?>
<sst xmlns="http://schemas.openxmlformats.org/spreadsheetml/2006/main" count="542" uniqueCount="378">
  <si>
    <t>status_id</t>
  </si>
  <si>
    <t>permalink</t>
  </si>
  <si>
    <t>mitu_link</t>
  </si>
  <si>
    <t>sharetext</t>
  </si>
  <si>
    <t>post_type</t>
  </si>
  <si>
    <t>category</t>
  </si>
  <si>
    <t>date</t>
  </si>
  <si>
    <t>sponsored</t>
  </si>
  <si>
    <t>reposted</t>
  </si>
  <si>
    <t>original</t>
  </si>
  <si>
    <t>repost</t>
  </si>
  <si>
    <t>repost_order</t>
  </si>
  <si>
    <t>times_repost</t>
  </si>
  <si>
    <t>days_bet_repost</t>
  </si>
  <si>
    <t>1769264743325558_1811935049058527</t>
  </si>
  <si>
    <t>https://www.facebook.com/1769264743325558_1811935049058527</t>
  </si>
  <si>
    <t>1769264743325558_1814108968841135</t>
  </si>
  <si>
    <t>https://www.facebook.com/1769264743325558_1814108968841135</t>
  </si>
  <si>
    <t>1769264743325558_1815220672063298</t>
  </si>
  <si>
    <t>https://www.facebook.com/1769264743325558_1815220672063298</t>
  </si>
  <si>
    <t>1769264743325558_1815792882006077</t>
  </si>
  <si>
    <t>https://www.facebook.com/1769264743325558_1815792882006077</t>
  </si>
  <si>
    <t>1769264743325558_1814639335454765</t>
  </si>
  <si>
    <t>https://www.facebook.com/1769264743325558_1814639335454765</t>
  </si>
  <si>
    <t>All of them slayed it.</t>
  </si>
  <si>
    <t>The super cute advice her dad gave her should be on a motivational poster.</t>
  </si>
  <si>
    <t>If I tried to do this I would break my neck.</t>
  </si>
  <si>
    <t>She didn't like something so she changed it.</t>
  </si>
  <si>
    <t>The future is Latina.</t>
  </si>
  <si>
    <t>Link</t>
  </si>
  <si>
    <t>https://www.wearemitu.com/fierce/11-latinas-who-have-graced-the-cover-of-vogue-magazine/</t>
  </si>
  <si>
    <t>Celebrity &amp; Gossip</t>
  </si>
  <si>
    <t>https://www.wearemitu.com/fierce/this-mexicana-restauranteur-wants-women-to-know-that-being-a-mom-isnt-career-ending/</t>
  </si>
  <si>
    <t>Identities</t>
  </si>
  <si>
    <t>https://www.wearemitu.com/fierce/it-might-be-time-to-crown-leiomy-maldonado-the-queen-of-voguing/</t>
  </si>
  <si>
    <t>https://www.wearemitu.com/fierce/regina-merson-went-from-bankruptcy-attorney-to-launching-a-successful-makeup-line/</t>
  </si>
  <si>
    <t>Beauty &amp; Fashion</t>
  </si>
  <si>
    <t>https://www.wearemitu.com/fierce/the-growth-of-latina-owned-businesses-in-california-has-grown-by-more-than-110-percent/</t>
  </si>
  <si>
    <t>News &amp; Issues</t>
  </si>
  <si>
    <t>1769264743325558_1821188511466514</t>
  </si>
  <si>
    <t>https://www.facebook.com/1769264743325558_1821188511466514</t>
  </si>
  <si>
    <t>And wait until you see their sister.</t>
  </si>
  <si>
    <t>1769264743325558_1822162271369138</t>
  </si>
  <si>
    <t>https://www.facebook.com/1769264743325558_1822162271369138</t>
  </si>
  <si>
    <t>'All the hard work I had put in -- it was all worth it.'</t>
  </si>
  <si>
    <t>1769264743325558_1822630544655644</t>
  </si>
  <si>
    <t>https://www.facebook.com/1769264743325558_1822630544655644</t>
  </si>
  <si>
    <t>'The size of your jeans does not determine your worth.'</t>
  </si>
  <si>
    <t>https://www.wearemitu.com/fierce/these-brazilian-twins-are-setting-the-model-world-on-fire/</t>
  </si>
  <si>
    <t>https://www.wearemitu.com/fierce/this-latina-was-accepted-to-11-medical-schools-and-it-was-not-because-of-affirmative-action/</t>
  </si>
  <si>
    <t>https://www.wearemitu.com/fierce/meet-the-latina-that-is-making-a-splash-as-a-body-positivity-style-blogger/</t>
  </si>
  <si>
    <t>1769264743325558_1825668281018537</t>
  </si>
  <si>
    <t>https://www.facebook.com/1769264743325558_1825668281018537</t>
  </si>
  <si>
    <t>He woke up like this.</t>
  </si>
  <si>
    <t>https://wearemitu.com/fierce/this-latina-put-makeup-on-her-father-and-the-internet-is-living/</t>
  </si>
  <si>
    <t>Family &amp; Friends</t>
  </si>
  <si>
    <t>1769264743325558_1828477697404262</t>
  </si>
  <si>
    <t>https://www.facebook.com/1769264743325558_1828477697404262</t>
  </si>
  <si>
    <t>We've all been there but no one should have to put up with this craziness.</t>
  </si>
  <si>
    <t>1769264743325558_1828876790697686</t>
  </si>
  <si>
    <t>https://www.facebook.com/1769264743325558_1828876790697686</t>
  </si>
  <si>
    <t>This is the only sorority my mom would be cool with me joining lol.</t>
  </si>
  <si>
    <t>1769264743325558_1829041304014568</t>
  </si>
  <si>
    <t>https://www.facebook.com/1769264743325558_1829041304014568</t>
  </si>
  <si>
    <t>I told them, 'Why can't we climb just like men do?'</t>
  </si>
  <si>
    <t>https://wearemitu.com/fierce/rosario-dawson-spoke-about-women-empowerment-at-the-premiere-of-unforgettable/</t>
  </si>
  <si>
    <t>TV &amp; Movies</t>
  </si>
  <si>
    <t>https://wearemitu.com/fierce/this-latina-sorority-empowers-the-latina-community/</t>
  </si>
  <si>
    <t>https://wearemitu.com/fierce/these-women-in-bolivia-are-showing-machistas-that-they-can-also-climb-mountains-and-in-their-skirts/</t>
  </si>
  <si>
    <t>1769264743325558_1830381720547193</t>
  </si>
  <si>
    <t>https://www.facebook.com/1769264743325558_1830381720547193</t>
  </si>
  <si>
    <t>'I just knew that they wanted to see me in a career that didn't require backbreaking work.'</t>
  </si>
  <si>
    <t>1769264743325558_1832252120360153</t>
  </si>
  <si>
    <t>https://www.facebook.com/1769264743325558_1832252120360153</t>
  </si>
  <si>
    <t>Which was your favorite look? Screenshot and comment below.</t>
  </si>
  <si>
    <t>1769264743325558_1832312297020802</t>
  </si>
  <si>
    <t>https://www.facebook.com/1769264743325558_1832312297020802</t>
  </si>
  <si>
    <t>Her subtle jabs, spoke volumes.</t>
  </si>
  <si>
    <t>1769264743325558_1832808306971201</t>
  </si>
  <si>
    <t>https://www.facebook.com/1769264743325558_1832808306971201</t>
  </si>
  <si>
    <t>This is going to bring new waves of inspiration.</t>
  </si>
  <si>
    <t>https://wearemitu.com/fierce/this-latina-is-graduating-from-uc-berkeley-and-is-giving-her-parents-all-the-credit/</t>
  </si>
  <si>
    <t>https://wearemitu.com/fierce/these-latinas-slayed-on-the-met-gala-white-carpet/</t>
  </si>
  <si>
    <t>https://wearemitu.com/fierce/la-la-was-the-best-kind-of-petty-at-last-nights-met-gala/</t>
  </si>
  <si>
    <t>https://wearemitu.com/fierce/the-brains-behind-the-fearless-girl-statue-in-new-york-just-admitted-that-she-is-latina/</t>
  </si>
  <si>
    <t>1769264743325558_1832795343639164</t>
  </si>
  <si>
    <t>https://www.facebook.com/1769264743325558_1832795343639164</t>
  </si>
  <si>
    <t>Her side hustle game is strong.</t>
  </si>
  <si>
    <t>1769264743325558_1833246100260755</t>
  </si>
  <si>
    <t>https://www.facebook.com/1769264743325558_1833246100260755</t>
  </si>
  <si>
    <t>I'm glued to everything she says.</t>
  </si>
  <si>
    <t>1769264743325558_1833246566927375</t>
  </si>
  <si>
    <t>https://www.facebook.com/1769264743325558_1833246566927375</t>
  </si>
  <si>
    <t>She's kind of a big deal.</t>
  </si>
  <si>
    <t>1769264743325558_1836280276624004</t>
  </si>
  <si>
    <t>https://www.facebook.com/1769264743325558_1836280276624004</t>
  </si>
  <si>
    <t>Think of 'Dos Mujeres, Un Camino,' but with better clothes.</t>
  </si>
  <si>
    <t>1769264743325558_1836665223252176</t>
  </si>
  <si>
    <t>https://www.facebook.com/1769264743325558_1836665223252176</t>
  </si>
  <si>
    <t>Show us how you're owning your birthmarks!</t>
  </si>
  <si>
    <t>1769264743325558_1836681256583906</t>
  </si>
  <si>
    <t>https://www.facebook.com/1769264743325558_1836681256583906</t>
  </si>
  <si>
    <t>She just wanted him to get his prom picture.</t>
  </si>
  <si>
    <t>1769264743325558_1836260696625962</t>
  </si>
  <si>
    <t>https://www.facebook.com/1769264743325558_1836260696625962</t>
  </si>
  <si>
    <t>Next time someone tells you to speak "American" show them this.</t>
  </si>
  <si>
    <t>https://wearemitu.com/fierce/jessica-pimentel-plays-a-tough-character-on-oitnb-and-shreds-the-guitar-on-the-side/</t>
  </si>
  <si>
    <t>https://wearemitu.com/fierce/zoe-saldana-summons-up-some-dark-stuff-to-get-in-character-as-gamora-in-guardians-of-the-galaxy/</t>
  </si>
  <si>
    <t>https://wearemitu.com/fierce/first-cuban-american-elected-to-congress-set-to-retire-after-three-decades-of-service/</t>
  </si>
  <si>
    <t>Citizenship &amp; Politics</t>
  </si>
  <si>
    <t>https://wearemitu.com/fierce/gloria-trevi-and-alejandra-guzmans-new-music-video-is-just-like-dos-mujeres-un-camino/</t>
  </si>
  <si>
    <t>Music</t>
  </si>
  <si>
    <t>https://wearemitu.com/fierce/this-brazilian-woman-is-owning-the-birthmark-others-tried-to-call-ugly/</t>
  </si>
  <si>
    <t>https://wearemitu.com/fierce/her-father-couldnt-see-her-the-night-of-prom-because-of-work-so-she-dressed-up-again-for-photos/</t>
  </si>
  <si>
    <t>https://wearemitu.com/fierce/watch-this-poet-shut-down-all-those-haters-that-only-want-to-hear-american-in-america/</t>
  </si>
  <si>
    <t>1769264743325558_1837180353200663</t>
  </si>
  <si>
    <t>https://www.facebook.com/1769264743325558_1837180353200663</t>
  </si>
  <si>
    <t>You know what they say about a man who knows how to work it on the dance floor. . .</t>
  </si>
  <si>
    <t>1769264743325558_1837591043159594</t>
  </si>
  <si>
    <t>https://www.facebook.com/1769264743325558_1837591043159594</t>
  </si>
  <si>
    <t>Her arguments will make you say 'yessssss!'</t>
  </si>
  <si>
    <t>1769264743325558_1837688283149870</t>
  </si>
  <si>
    <t>https://www.facebook.com/1769264743325558_1837688283149870</t>
  </si>
  <si>
    <t>If they think that she's pregnant, then they would think I was having triplets if they saw my body.</t>
  </si>
  <si>
    <t>1769264743325558_1837676303151068</t>
  </si>
  <si>
    <t>https://www.facebook.com/1769264743325558_1837676303151068</t>
  </si>
  <si>
    <t>She's not afraid to box, but she can't understand why she's afraid of rollercoasters lol.</t>
  </si>
  <si>
    <t>1769264743325558_1837685766483455</t>
  </si>
  <si>
    <t>https://www.facebook.com/1769264743325558_1837685766483455</t>
  </si>
  <si>
    <t>'I grind harder than a molcajete' is grad cap goals.</t>
  </si>
  <si>
    <t>1769264743325558_1838171803101518</t>
  </si>
  <si>
    <t>https://www.facebook.com/1769264743325558_1838171803101518</t>
  </si>
  <si>
    <t>They gave this ad so much life.</t>
  </si>
  <si>
    <t>1769264743325558_1839651966286835</t>
  </si>
  <si>
    <t>https://www.facebook.com/1769264743325558_1839651966286835</t>
  </si>
  <si>
    <t>Nearly 41 percent of Latinas suffer from it.</t>
  </si>
  <si>
    <t>1769264743325558_1840016679583697</t>
  </si>
  <si>
    <t>https://www.facebook.com/1769264743325558_1840016679583697</t>
  </si>
  <si>
    <t>All of this hits home.</t>
  </si>
  <si>
    <t>1769264743325558_1840102432908455</t>
  </si>
  <si>
    <t>https://www.facebook.com/1769264743325558_1840102432908455</t>
  </si>
  <si>
    <t>She and her followers are not holding back.</t>
  </si>
  <si>
    <t>1769264743325558_1840042792914419</t>
  </si>
  <si>
    <t>https://www.facebook.com/1769264743325558_1840042792914419</t>
  </si>
  <si>
    <t>I am in awe of everything she overcame.</t>
  </si>
  <si>
    <t>1769264743325558_1840380592880639</t>
  </si>
  <si>
    <t>https://www.facebook.com/1769264743325558_1840380592880639</t>
  </si>
  <si>
    <t>She is the true definition of women empowerment in the music industry.</t>
  </si>
  <si>
    <t>https://wearemitu.com/fierce/j-lo-announces-dance-contest-on-today-show-but-hesitates-when-asked-if-a-rod-can-dance/</t>
  </si>
  <si>
    <t>https://wearemitu.com/fierce/watch-lauren-jauregui-drop-some-serious-truth-bombs-about-immigration/</t>
  </si>
  <si>
    <t>https://wearemitu.com/fierce/so-many-people-thought-she-was-pregnant-they-even-her-mom-called-to-ask-if-it-was-true/</t>
  </si>
  <si>
    <t>https://wearemitu.com/fierce/this-little-boxer-is-destined-to-be-great-because-she-works-for-it/</t>
  </si>
  <si>
    <t>Sports</t>
  </si>
  <si>
    <t>https://wearemitu.com/fierce/check-out-how-these-latinas-are-clapping-back-with-the-designs-on-their-graduation-caps/</t>
  </si>
  <si>
    <t>Latino Culture</t>
  </si>
  <si>
    <t>https://wearemitu.com/fierce/kate-spade-is-using-the-power-of-mariachi-in-their-latest-ad/</t>
  </si>
  <si>
    <t>https://wearemitu.com/things-that-matter/award-winning-journalists-journey-through-latinx-depression-lead-to-powerful-documentary/</t>
  </si>
  <si>
    <t>https://wearemitu.com/fierce/this-is-why-commencement-means-the-world-to-your-family-if-youre-a-first-generation-college-grad/</t>
  </si>
  <si>
    <t>https://wearemitu.com/fierce/ana-navarro-is-calling-out-the-gop-hypocrisy-with-a-single-tweet-talking-about-impeachment/</t>
  </si>
  <si>
    <t>https://wearemitu.com/fierce/this-latina-just-graduated-from-uc-berkeley-with-a-3-97-gpa-and-a-baby/</t>
  </si>
  <si>
    <t>https://wearemitu.com/fierce/jennifer-degollado-is-following-ramon-ayalas-footsteps-and-is-starting-to-become-la-reyna-del-acordeon/</t>
  </si>
  <si>
    <t>1769264743325558_1840765159508849</t>
  </si>
  <si>
    <t>https://www.facebook.com/1769264743325558_1840765159508849</t>
  </si>
  <si>
    <t>You've just got to admire this level of confidence.</t>
  </si>
  <si>
    <t>1769264743325558_1840868769498488</t>
  </si>
  <si>
    <t>https://www.facebook.com/1769264743325558_1840868769498488</t>
  </si>
  <si>
    <t>Most annoying question is: 'So like, what are you??'</t>
  </si>
  <si>
    <t>1769264743325558_1843357949249570</t>
  </si>
  <si>
    <t>https://www.facebook.com/1769264743325558_1843357949249570</t>
  </si>
  <si>
    <t>Her parents were worried about her, but they realized it was important.</t>
  </si>
  <si>
    <t>https://wearemitu.com/fierce/this-non-binary-mexican-americans-tweet-has-gone-viral-for-all-the-right-reasons/</t>
  </si>
  <si>
    <t>https://wearemitu.com/fierce/despite-the-problematic-situations-ive-dealt-with-as-an-afro-latina-i-wouldnt-trade-being-salvadoran-and-black-for-anything-in-the-world/</t>
  </si>
  <si>
    <t>https://wearemitu.com/things-that-matter/this-latina-notre-dame-grad-helped-lead-the-walkout-during-mike-pences-speech/</t>
  </si>
  <si>
    <t>1769264743325558_1843369059248459</t>
  </si>
  <si>
    <t>https://www.facebook.com/1769264743325558_1843369059248459</t>
  </si>
  <si>
    <t>She ran "without any of those gadgets used by the runners of today."</t>
  </si>
  <si>
    <t>1769264743325558_1843716825880349</t>
  </si>
  <si>
    <t>https://www.facebook.com/1769264743325558_1843716825880349</t>
  </si>
  <si>
    <t>You've never seen extra like this.</t>
  </si>
  <si>
    <t>1769264743325558_1844873982431300</t>
  </si>
  <si>
    <t>https://www.facebook.com/1769264743325558_1844873982431300</t>
  </si>
  <si>
    <t>How do people even think of making these things?!</t>
  </si>
  <si>
    <t>https://wearemitu.com/finance/this-mexican-woman-ran-a-50-km-race-in-sandals-and-beat-the-odds/</t>
  </si>
  <si>
    <t>https://wearemitu.com/fierce/this-mexican-americans-makeup-skills-defy-the-laws-of-gravity/</t>
  </si>
  <si>
    <t>https://wearemitu.com/fierce/9-cool-diy-projects-you-can-do-at-home/</t>
  </si>
  <si>
    <t>1769264743325558_1848645648720800</t>
  </si>
  <si>
    <t>https://www.facebook.com/1769264743325558_1848645648720800</t>
  </si>
  <si>
    <t>Because 'no one should be able to break us like that.'</t>
  </si>
  <si>
    <t>https://wearemitu.com/fierce/kate-del-castillo-opens-up-about-domestic-abuse-with-ex-husband-and-soccer-player-luis-garcia/</t>
  </si>
  <si>
    <t>1769264743325558_1851691835082848</t>
  </si>
  <si>
    <t>https://www.facebook.com/1769264743325558_1851691835082848</t>
  </si>
  <si>
    <t>Her painting is beautiful for so many reasons.</t>
  </si>
  <si>
    <t>1769264743325558_1854754558109909</t>
  </si>
  <si>
    <t>https://www.facebook.com/1769264743325558_1854754558109909</t>
  </si>
  <si>
    <t>I need more confidence tips from her.</t>
  </si>
  <si>
    <t>https://wearemitu.com/fierce/heres-why-afro-latina-artist-harmonia-rosales-painted-god-as-a-black-grandmother/</t>
  </si>
  <si>
    <t>https://fierce.wearemitu.com/calladitas-no-more/dascha-polanco-was-told-to-hide-her-afro-latina-features-when-she-started-acting/</t>
  </si>
  <si>
    <t>1769264743325558_1857483621170336</t>
  </si>
  <si>
    <t>https://www.facebook.com/1769264743325558_1857483621170336</t>
  </si>
  <si>
    <t>Her vegan pan dulce is slaying the competition.</t>
  </si>
  <si>
    <t>1769264743325558_1857479351170763</t>
  </si>
  <si>
    <t>https://www.facebook.com/1769264743325558_1857479351170763</t>
  </si>
  <si>
    <t>"To my parents, me being born here was already an advantage and they wanted me to use that to the fullest."</t>
  </si>
  <si>
    <t>https://fierce.wearemitu.com/fierce-boss-ladies/this-vegan-mexicana-decided-to-start-her-own-food-business-to-share-vegan-mexican-food-with-the-world/</t>
  </si>
  <si>
    <t>https://fierce.wearemitu.com/you-earned-it/months-before-getting-her-masters-this-latina-found-a-letter-from-her-father-that-will-make-you-cry/</t>
  </si>
  <si>
    <t>1769264743325558_1860260520892646</t>
  </si>
  <si>
    <t>https://www.facebook.com/1769264743325558_1860260520892646</t>
  </si>
  <si>
    <t>*holding back tears*</t>
  </si>
  <si>
    <t>1769264743325558_1861008200817878</t>
  </si>
  <si>
    <t>https://www.facebook.com/1769264743325558_1861008200817878</t>
  </si>
  <si>
    <t>Cutting your hair short doesn't make you less feminine. :unamused:</t>
  </si>
  <si>
    <t>https://fierce.wearemitu.com/fierce/these-latinos-poured-their-hearts-in-letters-they-wrote-for-the-lgbtq-community-for-pride-month/</t>
  </si>
  <si>
    <t>https://fierce.wearemitu.com/the-beatdown/how-i-coped-when-my-latino-family-flipped-out-when-i-cut-my-hair-short/</t>
  </si>
  <si>
    <t>1769264743325558_1861662560752442</t>
  </si>
  <si>
    <t>https://www.facebook.com/1769264743325558_1861662560752442</t>
  </si>
  <si>
    <t>Rule #1: You never, ever brush curly hair.</t>
  </si>
  <si>
    <t>1769264743325558_1864995530419145</t>
  </si>
  <si>
    <t>https://www.facebook.com/1769264743325558_1864995530419145</t>
  </si>
  <si>
    <t>Happy International Kissing Day! xoxo</t>
  </si>
  <si>
    <t>1769264743325558_1865020647083300</t>
  </si>
  <si>
    <t>https://www.facebook.com/1769264743325558_1865020647083300</t>
  </si>
  <si>
    <t>Is it just me or is it hard to believe that it's 2017 and we're still dealing with this?</t>
  </si>
  <si>
    <t>1769264743325558_1865288037056561</t>
  </si>
  <si>
    <t>https://www.facebook.com/1769264743325558_1865288037056561</t>
  </si>
  <si>
    <t>"I'm the Black-A-Rican bruja straight out from the Yoruba."</t>
  </si>
  <si>
    <t>https://fierce.wearemitu.com/identities/the-struggles-and-triumphs-of-having-naturally-curly-hair/</t>
  </si>
  <si>
    <t>https://fierce.wearemitu.com/el-amor/quiz-what-type-of-telenovela-kisser-are-you/</t>
  </si>
  <si>
    <t>https://fierce.wearemitu.com/calladitas-no-more/la-la-anthony-has-been-an-unapologetic-afro-latina-in-hollywood-for-years-and-she-wants-hollywood-to-change-the-way-it-sees-latinas/</t>
  </si>
  <si>
    <t>https://fierce.wearemitu.com/fierce-boss-ladies/afro-puerto-rican-rapper-princess-nokia-dropped-a-dope-video-for-her-song-g-o-a-t-and-her-story-will-amaze-you/</t>
  </si>
  <si>
    <t>1769264743325558_1865456080373090</t>
  </si>
  <si>
    <t>https://www.facebook.com/1769264743325558_1865456080373090</t>
  </si>
  <si>
    <t>Piojito never felt better.</t>
  </si>
  <si>
    <t>1769264743325558_1867012860217412</t>
  </si>
  <si>
    <t>https://www.facebook.com/1769264743325558_1867012860217412</t>
  </si>
  <si>
    <t>"If I'm being honest, my first thought was, 'Holy s---.'"</t>
  </si>
  <si>
    <t>1769264743325558_1867042300214468</t>
  </si>
  <si>
    <t>https://www.facebook.com/1769264743325558_1867042300214468</t>
  </si>
  <si>
    <t>This is why it's important that we talk about this.</t>
  </si>
  <si>
    <t>https://fierce.wearemitu.com/the-beatdown/unofficial-uses-for-your-acrylic-nails-that-weve-all-done-at-least-once/</t>
  </si>
  <si>
    <t>https://fierce.wearemitu.com/fierce-boss-ladies/this-latinas-tamarindo-beer-won-vicelands-beerland-competition-and-its-inspired-by-her-abuela/</t>
  </si>
  <si>
    <t>https://fierce.wearemitu.com/things-that-matter/kat-von-d-is-celebrating-10-years-of-sobriety-and-people-are-responding-by-sharing-their-struggles-with-substance-abuse/</t>
  </si>
  <si>
    <t>1769264743325558_1870248406560524</t>
  </si>
  <si>
    <t>https://www.facebook.com/1769264743325558_1870248406560524</t>
  </si>
  <si>
    <t>Who knew about the spoon trick?</t>
  </si>
  <si>
    <t>1769264743325558_1870773579841340</t>
  </si>
  <si>
    <t>https://www.facebook.com/1769264743325558_1870773579841340</t>
  </si>
  <si>
    <t>Yessss! I'm so excited for this!</t>
  </si>
  <si>
    <t>https://fierce.wearemitu.com/the-beatdown/makeup-hacks-we-learned-from-abuelita-way-before-they-became-popular-on-instagram/</t>
  </si>
  <si>
    <t>https://fierce.wearemitu.com/entertainment/once-upon-a-time-is-giving-us-a-latina-cinderella/</t>
  </si>
  <si>
    <t>1769264743325558_1871584956426869</t>
  </si>
  <si>
    <t>https://www.facebook.com/1769264743325558_1871584956426869</t>
  </si>
  <si>
    <t>It’s so important to have a Latino icon accept the LGBTQ+ community.</t>
  </si>
  <si>
    <t>https://fierce.wearemitu.com/calladitas-no-more/j-lo-is-making-waves-within-the-lgbtq-community-for-using-gender-neutral-pronouns-to-describe-a-loved-one/</t>
  </si>
  <si>
    <t>1769264743325558_1875412136044151</t>
  </si>
  <si>
    <t>https://www.facebook.com/1769264743325558_1875412136044151</t>
  </si>
  <si>
    <t>Love this - keep hustling Becky G!</t>
  </si>
  <si>
    <t>1769264743325558_1875907242661307</t>
  </si>
  <si>
    <t>https://www.facebook.com/1769264743325558_1875907242661307</t>
  </si>
  <si>
    <t>You'll never be good enough for her little angelito.</t>
  </si>
  <si>
    <t>https://fierce.wearemitu.com/fierce-boss-ladies/becky-g-is-reminded-of-her-childhood-and-opens-up-about-one-of-the-hardest-moments-in-her-life/</t>
  </si>
  <si>
    <t>https://fierce.wearemitu.com/el-amor/the-bachelorette-got-a-harsh-lesson-in-meeting-a-latina-suegra/</t>
  </si>
  <si>
    <t>1769264743325558_1876923832559648</t>
  </si>
  <si>
    <t>https://www.facebook.com/1769264743325558_1876923832559648</t>
  </si>
  <si>
    <t>I'm loving this so much!</t>
  </si>
  <si>
    <t>1769264743325558_1878539849064713</t>
  </si>
  <si>
    <t>https://www.facebook.com/1769264743325558_1878539849064713</t>
  </si>
  <si>
    <t>Share your hacks in the comments! (Asking for a friend)</t>
  </si>
  <si>
    <t>1769264743325558_1878637882388243</t>
  </si>
  <si>
    <t>https://www.facebook.com/1769264743325558_1878637882388243</t>
  </si>
  <si>
    <t>Girls, it ain't easy, but it's easier when you've got your friends</t>
  </si>
  <si>
    <t>1769264743325558_1878870642364967</t>
  </si>
  <si>
    <t>https://www.facebook.com/1769264743325558_1878870642364967</t>
  </si>
  <si>
    <t>Her lyrics do not hold back.</t>
  </si>
  <si>
    <t>1769264743325558_1879064779012220</t>
  </si>
  <si>
    <t>https://www.facebook.com/1769264743325558_1879064779012220</t>
  </si>
  <si>
    <t>Bryan got the final :rose: and everyone's throwing shade</t>
  </si>
  <si>
    <t>https://fierce.wearemitu.com/entertainment/new-google-doodle-is-in-honor-of-the-great-actor-dolores-del-rio/</t>
  </si>
  <si>
    <t>https://fierce.wearemitu.com/the-beatdown/struggles-of-trying-to-rock-the-latina-red-lipstick-or-any-lipstick-for-that-matter/</t>
  </si>
  <si>
    <t>https://fierce.wearemitu.com/calladitas-no-more/its-time-movies-and-tv-show-us-that-female-latina-friendships-are-as-important-as-our-romantic-relationships/</t>
  </si>
  <si>
    <t>https://fierce.wearemitu.com/el-amor/stages-of-a-breakup-as-sung-by-la-india/</t>
  </si>
  <si>
    <t>https://fierce.wearemitu.com/entertainment/fans-arent-happy-with-the-bachelorette-choosing-fake-latin-lover-bryan/</t>
  </si>
  <si>
    <t>1769264743325558_1879334948985203</t>
  </si>
  <si>
    <t>https://www.facebook.com/1769264743325558_1879334948985203</t>
  </si>
  <si>
    <t>Her words are sooooo good!</t>
  </si>
  <si>
    <t>1769264743325558_1879456958973002</t>
  </si>
  <si>
    <t>https://www.facebook.com/1769264743325558_1879456958973002</t>
  </si>
  <si>
    <t>Homegirls por vida!</t>
  </si>
  <si>
    <t>https://fierce.wearemitu.com/calladitas-no-more/watch-a-latinas-powerful-anti-street-harassment-video-come-to-life-in-this-beautiful-choreographed-video/</t>
  </si>
  <si>
    <t>https://fierce.wearemitu.com/entertainment/mi-vida-locas-sad-girl-and-mousie-are-still-besties-after-25-years/</t>
  </si>
  <si>
    <t>1769264743325558_1879436955641669</t>
  </si>
  <si>
    <t>https://www.facebook.com/1769264743325558_1879436955641669</t>
  </si>
  <si>
    <t>A great read for children and parents living in fear.</t>
  </si>
  <si>
    <t>1769264743325558_1879723482279683</t>
  </si>
  <si>
    <t>https://www.facebook.com/1769264743325558_1879723482279683</t>
  </si>
  <si>
    <t>This makes me want to join all these events.</t>
  </si>
  <si>
    <t>1769264743325558_1880226315562733</t>
  </si>
  <si>
    <t>https://www.facebook.com/1769264743325558_1880226315562733</t>
  </si>
  <si>
    <t>Uh can I get one of each plz? Thx.</t>
  </si>
  <si>
    <t>1769264743325558_1880587542193277</t>
  </si>
  <si>
    <t>https://www.facebook.com/1769264743325558_1880587542193277</t>
  </si>
  <si>
    <t>Because who doesn't feel more confident when wearing a crown?</t>
  </si>
  <si>
    <t>1769264743325558_1881310505454314</t>
  </si>
  <si>
    <t>https://www.facebook.com/1769264743325558_1881310505454314</t>
  </si>
  <si>
    <t>They're breaking barriers.</t>
  </si>
  <si>
    <t>1769264743325558_1881708935414471</t>
  </si>
  <si>
    <t>https://www.facebook.com/1769264743325558_1881708935414471</t>
  </si>
  <si>
    <t>My nerves were through the roof.</t>
  </si>
  <si>
    <t>1769264743325558_1882160732035958</t>
  </si>
  <si>
    <t>https://www.facebook.com/1769264743325558_1882160732035958</t>
  </si>
  <si>
    <t>So if a guy has sexual double meanings in his lyrics it's okay? Ummm, no.</t>
  </si>
  <si>
    <t>https://fierce.wearemitu.com/politics/new-comic-book-teaches-children-how-to-deal-with-the-fears-of-deportation/</t>
  </si>
  <si>
    <t>https://wearemitu.com/fierce/how-palantelatinx-is-keeping-the-community-informed-of-social-justice-actions/</t>
  </si>
  <si>
    <t>https://fierce.wearemitu.com/everyday-runway/these-9-latina-designers-will-make-you-want-to-max-out-your-credit-card/</t>
  </si>
  <si>
    <t>https://fierce.wearemitu.com/fierce-boss-ladies/these-frida-kahlo-inspired-crowns-will-bring-out-the-queen-in-you/</t>
  </si>
  <si>
    <t>https://fierce.wearemitu.com/fierce-boss-ladies/these-two-chilean-women-are-leaving-a-mark-on-the-animation-world-with-heres-the-plan/</t>
  </si>
  <si>
    <t>https://fierce.wearemitu.com/el-amor/thoughts-you-have-when-you-introduce-your-non-latino-partner-to-your-family/</t>
  </si>
  <si>
    <t>https://fierce.wearemitu.com/calladitas-no-more/becky-g-claps-back-to-this-radio-host-who-tries-to-tell-her-that-women-should-not-express-themselves-sexually-in-their-music/</t>
  </si>
  <si>
    <t>Sex &amp; Relationships</t>
  </si>
  <si>
    <t>1769264743325558_1882515165333848</t>
  </si>
  <si>
    <t>https://www.facebook.com/1769264743325558_1882515165333848</t>
  </si>
  <si>
    <t>"If I can do it, other women can too."</t>
  </si>
  <si>
    <t>1769264743325558_1883059031946128</t>
  </si>
  <si>
    <t>https://www.facebook.com/1769264743325558_1883059031946128</t>
  </si>
  <si>
    <t>They paved they way, and it's time they're recognized.</t>
  </si>
  <si>
    <t>1769264743325558_1881735008745197</t>
  </si>
  <si>
    <t>https://www.facebook.com/1769264743325558_1881735008745197</t>
  </si>
  <si>
    <t>Her music in empowering because she had to empower herself.</t>
  </si>
  <si>
    <t>1769264743325558_1883224905262874</t>
  </si>
  <si>
    <t>https://www.facebook.com/1769264743325558_1883224905262874</t>
  </si>
  <si>
    <t>It’s like she wrote it for me.</t>
  </si>
  <si>
    <t>1769264743325558_1883462135239151</t>
  </si>
  <si>
    <t>https://www.facebook.com/1769264743325558_1883462135239151</t>
  </si>
  <si>
    <t>Do u even lift in an inclusive space?</t>
  </si>
  <si>
    <t>1769264743325558_1883879448530753</t>
  </si>
  <si>
    <t>https://www.facebook.com/1769264743325558_1883879448530753</t>
  </si>
  <si>
    <t>Traveling to help sex trafficking? Sign me up!</t>
  </si>
  <si>
    <t>1769264743325558_1883835055201859</t>
  </si>
  <si>
    <t>https://www.facebook.com/1769264743325558_1883835055201859</t>
  </si>
  <si>
    <t>For the longest I thought I was the only one who felt this way.</t>
  </si>
  <si>
    <t>1769264743325558_1884321415153223</t>
  </si>
  <si>
    <t>https://www.facebook.com/1769264743325558_1884321415153223</t>
  </si>
  <si>
    <t>"I expect more from you."</t>
  </si>
  <si>
    <t>1769264743325558_1884674431784588</t>
  </si>
  <si>
    <t>https://www.facebook.com/1769264743325558_1884674431784588</t>
  </si>
  <si>
    <t>“Humans, for the most part, don’t look to discriminate.”</t>
  </si>
  <si>
    <t>1769264743325558_1884937408424957</t>
  </si>
  <si>
    <t>https://www.facebook.com/1769264743325558_1884937408424957</t>
  </si>
  <si>
    <t>She literally puts her life on the line for her art and it’s worth it.</t>
  </si>
  <si>
    <t>1769264743325558_1884973245088040</t>
  </si>
  <si>
    <t>https://www.facebook.com/1769264743325558_1884973245088040</t>
  </si>
  <si>
    <t>I am not defined by my sexuality.</t>
  </si>
  <si>
    <t>https://fierce.wearemitu.com/fierce-boss-ladies/a-university-in-mexico-offers-a-program-to-teach-indigenous-women-tech-skills-to-succeed-in-the-21st-century/</t>
  </si>
  <si>
    <t>https://fierce.wearemitu.com/fierce-boss-ladies/book-on-chicana-activists-honors-the-women-history-has-ignored/</t>
  </si>
  <si>
    <t>https://fierce.wearemitu.com/calladitas-no-more/heres-how-kali-uchis-became-an-accidental-feminist-icon-in-music/</t>
  </si>
  <si>
    <t>https://fierce.wearemitu.com/fierce-boss-ladies/puerto-rican-rapper-nitty-scotts-latest-album-is-an-ode-to-afro-latinas/</t>
  </si>
  <si>
    <t>https://fierce.wearemitu.com/fierce-boss-ladies/portlands-liberation-barbell-is-the-inclusive-diet-free-mirror-free-gym-people-have-been-wanting/</t>
  </si>
  <si>
    <t>https://fierce.wearemitu.com/things-that-matter/this-latina-was-so-impacted-by-women-struggling-around-the-world-so-she-started-a-non-profit-to-help/</t>
  </si>
  <si>
    <t>https://fierce.wearemitu.com/calladitas-no-more/these-photos-put-the-curvy-latina-stereotype-to-rest-once-and-for-all/</t>
  </si>
  <si>
    <t>https://fierce.wearemitu.com/calladitas-no-more/latina-activist-carmen-perez-responds-to-trumps-comments-on-charlottesville/</t>
  </si>
  <si>
    <t>https://fierce.wearemitu.com/calladitas-no-more/carmen-carrera-and-spotify-are-continuing-her-fight-for-lgbtq-acceptance-and-inclusion/</t>
  </si>
  <si>
    <t>https://fierce.wearemitu.com/decor-get-inspired/binational-artist-panca-creates-colorful-monsters-on-both-sides-of-the-border/</t>
  </si>
  <si>
    <t>https://fierce.wearemitu.com/identities/7-things-you-should-never-say-to-an-asexual-latina/</t>
  </si>
  <si>
    <t>1769264743325558_1885321911719840</t>
  </si>
  <si>
    <t>https://www.facebook.com/1769264743325558_1885321911719840</t>
  </si>
  <si>
    <t>More of this pleeease!</t>
  </si>
  <si>
    <t>1769264743325558_1885714665013898</t>
  </si>
  <si>
    <t>https://www.facebook.com/1769264743325558_1885714665013898</t>
  </si>
  <si>
    <t>It'll be interesting to see if Chile's decision creates a domino effect in Latin America.</t>
  </si>
  <si>
    <t>1769264743325558_1887371774848187</t>
  </si>
  <si>
    <t>https://www.facebook.com/1769264743325558_1887371774848187</t>
  </si>
  <si>
    <t>I can't be the only one struggling out there.</t>
  </si>
  <si>
    <t>1769264743325558_1887366284848736</t>
  </si>
  <si>
    <t>https://www.facebook.com/1769264743325558_1887366284848736</t>
  </si>
  <si>
    <t>I'm hooked.</t>
  </si>
  <si>
    <t>https://fierce.wearemitu.com/fierce-boss-ladies/7-woke-girl-squads-of-color-that-need-to-be-on-your-radar/</t>
  </si>
  <si>
    <t>https://fierce.wearemitu.com/things-that-matter/chile-just-approved-abortion-in-some-cases-but-these-latin-american-countries-still-have-strict-laws/</t>
  </si>
  <si>
    <t>https://fierce.wearemitu.com/the-beatdown/if-you-still-cant-get-your-fierce-cat-eyeliner-down-this-ones-for-you/</t>
  </si>
  <si>
    <t>https://fierce.wearemitu.com/entertainment/9-latina-edm-artists-need-end-summer-playlist/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</si>
</sst>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14" fontId="0" fillId="0" borderId="0" xfId="0" applyNumberFormat="1"/>
    <xf numFmtId="0" fontId="3" fillId="0" borderId="0" xfId="0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abSelected="1" topLeftCell="A70" workbookViewId="0">
      <selection activeCell="D82" sqref="D82"/>
    </sheetView>
  </sheetViews>
  <sheetFormatPr defaultRowHeight="14.5" x14ac:dyDescent="0.35"/>
  <cols>
    <col min="6" max="6" width="17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14</v>
      </c>
      <c r="B2" t="s">
        <v>15</v>
      </c>
      <c r="C2" t="s">
        <v>30</v>
      </c>
      <c r="D2" t="s">
        <v>24</v>
      </c>
      <c r="E2" t="s">
        <v>29</v>
      </c>
      <c r="F2" s="6" t="s">
        <v>31</v>
      </c>
      <c r="G2" s="2">
        <v>42817</v>
      </c>
      <c r="H2">
        <v>0</v>
      </c>
      <c r="I2" s="3">
        <f t="shared" ref="I2" si="0">IF(OR(C2=C3,C2=C1),1,0)</f>
        <v>0</v>
      </c>
      <c r="J2" s="3">
        <f t="shared" ref="J2" si="1">IF(OR(I2=0,L2=0),1,0)</f>
        <v>1</v>
      </c>
      <c r="K2" s="3">
        <f t="shared" ref="K2" si="2">1-J2</f>
        <v>0</v>
      </c>
      <c r="L2" s="3" t="str">
        <f>IF(I2=0,"",COUNTIF($C$2:$C2,$C2)-1)</f>
        <v/>
      </c>
      <c r="M2" s="4" t="str">
        <f t="shared" ref="M2" si="3">IF(ISERROR(IF(L2+1=L3,M3,L2)),"",IF(L2+1=L3,M3,L2))</f>
        <v/>
      </c>
      <c r="N2" s="3" t="str">
        <f t="shared" ref="N2" si="4">IF(I2=0,"",IF(C2=C1,G2-G1,0))</f>
        <v/>
      </c>
    </row>
    <row r="3" spans="1:14" x14ac:dyDescent="0.35">
      <c r="A3" t="s">
        <v>16</v>
      </c>
      <c r="B3" t="s">
        <v>17</v>
      </c>
      <c r="C3" t="s">
        <v>32</v>
      </c>
      <c r="D3" t="s">
        <v>25</v>
      </c>
      <c r="E3" t="s">
        <v>29</v>
      </c>
      <c r="F3" s="6" t="s">
        <v>33</v>
      </c>
      <c r="G3" s="2">
        <v>42822</v>
      </c>
      <c r="H3">
        <v>0</v>
      </c>
      <c r="I3" s="3">
        <f t="shared" ref="I3:I36" si="5">IF(OR(C3=C4,C3=C2),1,0)</f>
        <v>0</v>
      </c>
      <c r="J3" s="3">
        <f t="shared" ref="J3:J36" si="6">IF(OR(I3=0,L3=0),1,0)</f>
        <v>1</v>
      </c>
      <c r="K3" s="3">
        <f t="shared" ref="K3:K36" si="7">1-J3</f>
        <v>0</v>
      </c>
      <c r="L3" s="3" t="str">
        <f>IF(I3=0,"",COUNTIF($C$2:$C3,$C3)-1)</f>
        <v/>
      </c>
      <c r="M3" s="4" t="str">
        <f t="shared" ref="M3:M36" si="8">IF(ISERROR(IF(L3+1=L4,M4,L3)),"",IF(L3+1=L4,M4,L3))</f>
        <v/>
      </c>
      <c r="N3" s="3" t="str">
        <f t="shared" ref="N3:N36" si="9">IF(I3=0,"",IF(C3=C2,G3-G2,0))</f>
        <v/>
      </c>
    </row>
    <row r="4" spans="1:14" x14ac:dyDescent="0.35">
      <c r="A4" t="s">
        <v>18</v>
      </c>
      <c r="B4" t="s">
        <v>19</v>
      </c>
      <c r="C4" t="s">
        <v>34</v>
      </c>
      <c r="D4" t="s">
        <v>26</v>
      </c>
      <c r="E4" t="s">
        <v>29</v>
      </c>
      <c r="F4" s="5" t="s">
        <v>33</v>
      </c>
      <c r="G4" s="2">
        <v>42824</v>
      </c>
      <c r="H4">
        <v>0</v>
      </c>
      <c r="I4" s="3">
        <f t="shared" si="5"/>
        <v>0</v>
      </c>
      <c r="J4" s="3">
        <f t="shared" si="6"/>
        <v>1</v>
      </c>
      <c r="K4" s="3">
        <f t="shared" si="7"/>
        <v>0</v>
      </c>
      <c r="L4" s="3" t="str">
        <f>IF(I4=0,"",COUNTIF($C$2:$C4,$C4)-1)</f>
        <v/>
      </c>
      <c r="M4" s="4" t="str">
        <f t="shared" si="8"/>
        <v/>
      </c>
      <c r="N4" s="3" t="str">
        <f t="shared" si="9"/>
        <v/>
      </c>
    </row>
    <row r="5" spans="1:14" x14ac:dyDescent="0.35">
      <c r="A5" t="s">
        <v>20</v>
      </c>
      <c r="B5" t="s">
        <v>21</v>
      </c>
      <c r="C5" t="s">
        <v>35</v>
      </c>
      <c r="D5" t="s">
        <v>27</v>
      </c>
      <c r="E5" t="s">
        <v>29</v>
      </c>
      <c r="F5" s="5" t="s">
        <v>36</v>
      </c>
      <c r="G5" s="2">
        <v>42825</v>
      </c>
      <c r="H5">
        <v>0</v>
      </c>
      <c r="I5" s="3">
        <f t="shared" si="5"/>
        <v>0</v>
      </c>
      <c r="J5" s="3">
        <f t="shared" si="6"/>
        <v>1</v>
      </c>
      <c r="K5" s="3">
        <f t="shared" si="7"/>
        <v>0</v>
      </c>
      <c r="L5" s="3" t="str">
        <f>IF(I5=0,"",COUNTIF($C$2:$C5,$C5)-1)</f>
        <v/>
      </c>
      <c r="M5" s="4" t="str">
        <f t="shared" si="8"/>
        <v/>
      </c>
      <c r="N5" s="3" t="str">
        <f t="shared" si="9"/>
        <v/>
      </c>
    </row>
    <row r="6" spans="1:14" x14ac:dyDescent="0.35">
      <c r="A6" t="s">
        <v>22</v>
      </c>
      <c r="B6" t="s">
        <v>23</v>
      </c>
      <c r="C6" t="s">
        <v>37</v>
      </c>
      <c r="D6" t="s">
        <v>28</v>
      </c>
      <c r="E6" t="s">
        <v>29</v>
      </c>
      <c r="F6" s="5" t="s">
        <v>38</v>
      </c>
      <c r="G6" s="2">
        <v>42826</v>
      </c>
      <c r="H6">
        <v>0</v>
      </c>
      <c r="I6" s="3">
        <f t="shared" si="5"/>
        <v>0</v>
      </c>
      <c r="J6" s="3">
        <f t="shared" si="6"/>
        <v>1</v>
      </c>
      <c r="K6" s="3">
        <f t="shared" si="7"/>
        <v>0</v>
      </c>
      <c r="L6" s="3" t="str">
        <f>IF(I6=0,"",COUNTIF($C$2:$C6,$C6)-1)</f>
        <v/>
      </c>
      <c r="M6" s="4" t="str">
        <f t="shared" si="8"/>
        <v/>
      </c>
      <c r="N6" s="3" t="str">
        <f t="shared" si="9"/>
        <v/>
      </c>
    </row>
    <row r="7" spans="1:14" x14ac:dyDescent="0.35">
      <c r="A7" t="s">
        <v>39</v>
      </c>
      <c r="B7" t="s">
        <v>40</v>
      </c>
      <c r="C7" t="s">
        <v>48</v>
      </c>
      <c r="D7" t="s">
        <v>41</v>
      </c>
      <c r="E7" t="s">
        <v>29</v>
      </c>
      <c r="F7" s="5" t="s">
        <v>33</v>
      </c>
      <c r="G7" s="2">
        <v>42835</v>
      </c>
      <c r="H7">
        <v>0</v>
      </c>
      <c r="I7" s="3">
        <f t="shared" si="5"/>
        <v>0</v>
      </c>
      <c r="J7" s="3">
        <f t="shared" si="6"/>
        <v>1</v>
      </c>
      <c r="K7" s="3">
        <f t="shared" si="7"/>
        <v>0</v>
      </c>
      <c r="L7" s="3" t="str">
        <f>IF(I7=0,"",COUNTIF($C$2:$C7,$C7)-1)</f>
        <v/>
      </c>
      <c r="M7" s="4" t="str">
        <f t="shared" si="8"/>
        <v/>
      </c>
      <c r="N7" s="3" t="str">
        <f t="shared" si="9"/>
        <v/>
      </c>
    </row>
    <row r="8" spans="1:14" x14ac:dyDescent="0.35">
      <c r="A8" t="s">
        <v>42</v>
      </c>
      <c r="B8" t="s">
        <v>43</v>
      </c>
      <c r="C8" t="s">
        <v>49</v>
      </c>
      <c r="D8" t="s">
        <v>44</v>
      </c>
      <c r="E8" t="s">
        <v>29</v>
      </c>
      <c r="F8" s="5" t="s">
        <v>33</v>
      </c>
      <c r="G8" s="2">
        <v>42837</v>
      </c>
      <c r="H8">
        <v>0</v>
      </c>
      <c r="I8" s="3">
        <f t="shared" si="5"/>
        <v>0</v>
      </c>
      <c r="J8" s="3">
        <f t="shared" si="6"/>
        <v>1</v>
      </c>
      <c r="K8" s="3">
        <f t="shared" si="7"/>
        <v>0</v>
      </c>
      <c r="L8" s="3" t="str">
        <f>IF(I8=0,"",COUNTIF($C$2:$C8,$C8)-1)</f>
        <v/>
      </c>
      <c r="M8" s="4" t="str">
        <f t="shared" si="8"/>
        <v/>
      </c>
      <c r="N8" s="3" t="str">
        <f t="shared" si="9"/>
        <v/>
      </c>
    </row>
    <row r="9" spans="1:14" x14ac:dyDescent="0.35">
      <c r="A9" t="s">
        <v>45</v>
      </c>
      <c r="B9" t="s">
        <v>46</v>
      </c>
      <c r="C9" t="s">
        <v>50</v>
      </c>
      <c r="D9" t="s">
        <v>47</v>
      </c>
      <c r="E9" t="s">
        <v>29</v>
      </c>
      <c r="F9" s="5" t="s">
        <v>33</v>
      </c>
      <c r="G9" s="2">
        <v>42838</v>
      </c>
      <c r="H9">
        <v>0</v>
      </c>
      <c r="I9" s="3">
        <f t="shared" si="5"/>
        <v>0</v>
      </c>
      <c r="J9" s="3">
        <f t="shared" si="6"/>
        <v>1</v>
      </c>
      <c r="K9" s="3">
        <f t="shared" si="7"/>
        <v>0</v>
      </c>
      <c r="L9" s="3" t="str">
        <f>IF(I9=0,"",COUNTIF($C$2:$C9,$C9)-1)</f>
        <v/>
      </c>
      <c r="M9" s="4" t="str">
        <f t="shared" si="8"/>
        <v/>
      </c>
      <c r="N9" s="3" t="str">
        <f t="shared" si="9"/>
        <v/>
      </c>
    </row>
    <row r="10" spans="1:14" x14ac:dyDescent="0.35">
      <c r="A10" t="s">
        <v>51</v>
      </c>
      <c r="B10" t="s">
        <v>52</v>
      </c>
      <c r="C10" t="s">
        <v>54</v>
      </c>
      <c r="D10" t="s">
        <v>53</v>
      </c>
      <c r="E10" t="s">
        <v>29</v>
      </c>
      <c r="F10" s="5" t="s">
        <v>55</v>
      </c>
      <c r="G10" s="2">
        <v>42844</v>
      </c>
      <c r="H10">
        <v>0</v>
      </c>
      <c r="I10" s="3">
        <f t="shared" si="5"/>
        <v>0</v>
      </c>
      <c r="J10" s="3">
        <f t="shared" si="6"/>
        <v>1</v>
      </c>
      <c r="K10" s="3">
        <f t="shared" si="7"/>
        <v>0</v>
      </c>
      <c r="L10" s="3" t="str">
        <f>IF(I10=0,"",COUNTIF($C$2:$C10,$C10)-1)</f>
        <v/>
      </c>
      <c r="M10" s="4" t="str">
        <f t="shared" si="8"/>
        <v/>
      </c>
      <c r="N10" s="3" t="str">
        <f t="shared" si="9"/>
        <v/>
      </c>
    </row>
    <row r="11" spans="1:14" x14ac:dyDescent="0.35">
      <c r="A11" t="s">
        <v>56</v>
      </c>
      <c r="B11" t="s">
        <v>57</v>
      </c>
      <c r="C11" t="s">
        <v>65</v>
      </c>
      <c r="D11" t="s">
        <v>58</v>
      </c>
      <c r="E11" t="s">
        <v>29</v>
      </c>
      <c r="F11" s="5" t="s">
        <v>66</v>
      </c>
      <c r="G11" s="2">
        <v>42849</v>
      </c>
      <c r="H11">
        <v>0</v>
      </c>
      <c r="I11" s="3">
        <f t="shared" si="5"/>
        <v>0</v>
      </c>
      <c r="J11" s="3">
        <f t="shared" si="6"/>
        <v>1</v>
      </c>
      <c r="K11" s="3">
        <f t="shared" si="7"/>
        <v>0</v>
      </c>
      <c r="L11" s="3" t="str">
        <f>IF(I11=0,"",COUNTIF($C$2:$C11,$C11)-1)</f>
        <v/>
      </c>
      <c r="M11" s="4" t="str">
        <f t="shared" si="8"/>
        <v/>
      </c>
      <c r="N11" s="3" t="str">
        <f t="shared" si="9"/>
        <v/>
      </c>
    </row>
    <row r="12" spans="1:14" x14ac:dyDescent="0.35">
      <c r="A12" t="s">
        <v>59</v>
      </c>
      <c r="B12" t="s">
        <v>60</v>
      </c>
      <c r="C12" t="s">
        <v>67</v>
      </c>
      <c r="D12" t="s">
        <v>61</v>
      </c>
      <c r="E12" t="s">
        <v>29</v>
      </c>
      <c r="F12" s="5" t="s">
        <v>33</v>
      </c>
      <c r="G12" s="2">
        <v>42850</v>
      </c>
      <c r="H12">
        <v>0</v>
      </c>
      <c r="I12" s="3">
        <f t="shared" si="5"/>
        <v>0</v>
      </c>
      <c r="J12" s="3">
        <f t="shared" si="6"/>
        <v>1</v>
      </c>
      <c r="K12" s="3">
        <f t="shared" si="7"/>
        <v>0</v>
      </c>
      <c r="L12" s="3" t="str">
        <f>IF(I12=0,"",COUNTIF($C$2:$C12,$C12)-1)</f>
        <v/>
      </c>
      <c r="M12" s="4" t="str">
        <f t="shared" si="8"/>
        <v/>
      </c>
      <c r="N12" s="3" t="str">
        <f t="shared" si="9"/>
        <v/>
      </c>
    </row>
    <row r="13" spans="1:14" x14ac:dyDescent="0.35">
      <c r="A13" t="s">
        <v>62</v>
      </c>
      <c r="B13" t="s">
        <v>63</v>
      </c>
      <c r="C13" t="s">
        <v>68</v>
      </c>
      <c r="D13" t="s">
        <v>64</v>
      </c>
      <c r="E13" t="s">
        <v>29</v>
      </c>
      <c r="F13" s="5" t="s">
        <v>33</v>
      </c>
      <c r="G13" s="2">
        <v>42851</v>
      </c>
      <c r="H13">
        <v>0</v>
      </c>
      <c r="I13" s="3">
        <f t="shared" si="5"/>
        <v>0</v>
      </c>
      <c r="J13" s="3">
        <f t="shared" si="6"/>
        <v>1</v>
      </c>
      <c r="K13" s="3">
        <f t="shared" si="7"/>
        <v>0</v>
      </c>
      <c r="L13" s="3" t="str">
        <f>IF(I13=0,"",COUNTIF($C$2:$C13,$C13)-1)</f>
        <v/>
      </c>
      <c r="M13" s="4" t="str">
        <f t="shared" si="8"/>
        <v/>
      </c>
      <c r="N13" s="3" t="str">
        <f t="shared" si="9"/>
        <v/>
      </c>
    </row>
    <row r="14" spans="1:14" x14ac:dyDescent="0.35">
      <c r="A14" t="s">
        <v>69</v>
      </c>
      <c r="B14" t="s">
        <v>70</v>
      </c>
      <c r="C14" t="s">
        <v>81</v>
      </c>
      <c r="D14" t="s">
        <v>71</v>
      </c>
      <c r="E14" t="s">
        <v>29</v>
      </c>
      <c r="F14" s="5" t="s">
        <v>33</v>
      </c>
      <c r="G14" s="2">
        <v>42856</v>
      </c>
      <c r="H14">
        <v>0</v>
      </c>
      <c r="I14" s="3">
        <f t="shared" si="5"/>
        <v>0</v>
      </c>
      <c r="J14" s="3">
        <f t="shared" si="6"/>
        <v>1</v>
      </c>
      <c r="K14" s="3">
        <f t="shared" si="7"/>
        <v>0</v>
      </c>
      <c r="L14" s="3" t="str">
        <f>IF(I14=0,"",COUNTIF($C$2:$C14,$C14)-1)</f>
        <v/>
      </c>
      <c r="M14" s="4" t="str">
        <f t="shared" si="8"/>
        <v/>
      </c>
      <c r="N14" s="3" t="str">
        <f t="shared" si="9"/>
        <v/>
      </c>
    </row>
    <row r="15" spans="1:14" x14ac:dyDescent="0.35">
      <c r="A15" t="s">
        <v>72</v>
      </c>
      <c r="B15" t="s">
        <v>73</v>
      </c>
      <c r="C15" t="s">
        <v>82</v>
      </c>
      <c r="D15" t="s">
        <v>74</v>
      </c>
      <c r="E15" t="s">
        <v>29</v>
      </c>
      <c r="F15" s="5" t="s">
        <v>36</v>
      </c>
      <c r="G15" s="2">
        <v>42858</v>
      </c>
      <c r="H15">
        <v>0</v>
      </c>
      <c r="I15" s="3">
        <f t="shared" si="5"/>
        <v>0</v>
      </c>
      <c r="J15" s="3">
        <f t="shared" si="6"/>
        <v>1</v>
      </c>
      <c r="K15" s="3">
        <f t="shared" si="7"/>
        <v>0</v>
      </c>
      <c r="L15" s="3" t="str">
        <f>IF(I15=0,"",COUNTIF($C$2:$C15,$C15)-1)</f>
        <v/>
      </c>
      <c r="M15" s="4" t="str">
        <f t="shared" si="8"/>
        <v/>
      </c>
      <c r="N15" s="3" t="str">
        <f t="shared" si="9"/>
        <v/>
      </c>
    </row>
    <row r="16" spans="1:14" x14ac:dyDescent="0.35">
      <c r="A16" t="s">
        <v>75</v>
      </c>
      <c r="B16" t="s">
        <v>76</v>
      </c>
      <c r="C16" t="s">
        <v>83</v>
      </c>
      <c r="D16" t="s">
        <v>77</v>
      </c>
      <c r="E16" t="s">
        <v>29</v>
      </c>
      <c r="F16" s="5" t="s">
        <v>31</v>
      </c>
      <c r="G16" s="2">
        <v>42858</v>
      </c>
      <c r="H16">
        <v>0</v>
      </c>
      <c r="I16" s="3">
        <f t="shared" si="5"/>
        <v>0</v>
      </c>
      <c r="J16" s="3">
        <f t="shared" si="6"/>
        <v>1</v>
      </c>
      <c r="K16" s="3">
        <f t="shared" si="7"/>
        <v>0</v>
      </c>
      <c r="L16" s="3" t="str">
        <f>IF(I16=0,"",COUNTIF($C$2:$C16,$C16)-1)</f>
        <v/>
      </c>
      <c r="M16" s="4" t="str">
        <f t="shared" si="8"/>
        <v/>
      </c>
      <c r="N16" s="3" t="str">
        <f t="shared" si="9"/>
        <v/>
      </c>
    </row>
    <row r="17" spans="1:14" x14ac:dyDescent="0.35">
      <c r="A17" t="s">
        <v>78</v>
      </c>
      <c r="B17" t="s">
        <v>79</v>
      </c>
      <c r="C17" t="s">
        <v>84</v>
      </c>
      <c r="D17" t="s">
        <v>80</v>
      </c>
      <c r="E17" t="s">
        <v>29</v>
      </c>
      <c r="F17" s="5" t="s">
        <v>38</v>
      </c>
      <c r="G17" s="2">
        <v>42858</v>
      </c>
      <c r="H17">
        <v>0</v>
      </c>
      <c r="I17" s="3">
        <f t="shared" si="5"/>
        <v>0</v>
      </c>
      <c r="J17" s="3">
        <f t="shared" si="6"/>
        <v>1</v>
      </c>
      <c r="K17" s="3">
        <f t="shared" si="7"/>
        <v>0</v>
      </c>
      <c r="L17" s="3" t="str">
        <f>IF(I17=0,"",COUNTIF($C$2:$C17,$C17)-1)</f>
        <v/>
      </c>
      <c r="M17" s="4" t="str">
        <f t="shared" si="8"/>
        <v/>
      </c>
      <c r="N17" s="3" t="str">
        <f t="shared" si="9"/>
        <v/>
      </c>
    </row>
    <row r="18" spans="1:14" x14ac:dyDescent="0.35">
      <c r="A18" t="s">
        <v>85</v>
      </c>
      <c r="B18" t="s">
        <v>86</v>
      </c>
      <c r="C18" t="s">
        <v>106</v>
      </c>
      <c r="D18" t="s">
        <v>87</v>
      </c>
      <c r="E18" t="s">
        <v>29</v>
      </c>
      <c r="F18" s="5" t="s">
        <v>31</v>
      </c>
      <c r="G18" s="2">
        <v>42859</v>
      </c>
      <c r="H18">
        <v>0</v>
      </c>
      <c r="I18" s="3">
        <f t="shared" si="5"/>
        <v>0</v>
      </c>
      <c r="J18" s="3">
        <f t="shared" si="6"/>
        <v>1</v>
      </c>
      <c r="K18" s="3">
        <f t="shared" si="7"/>
        <v>0</v>
      </c>
      <c r="L18" s="3" t="str">
        <f>IF(I18=0,"",COUNTIF($C$2:$C18,$C18)-1)</f>
        <v/>
      </c>
      <c r="M18" s="4" t="str">
        <f t="shared" si="8"/>
        <v/>
      </c>
      <c r="N18" s="3" t="str">
        <f t="shared" si="9"/>
        <v/>
      </c>
    </row>
    <row r="19" spans="1:14" x14ac:dyDescent="0.35">
      <c r="A19" t="s">
        <v>88</v>
      </c>
      <c r="B19" t="s">
        <v>89</v>
      </c>
      <c r="C19" t="s">
        <v>107</v>
      </c>
      <c r="D19" t="s">
        <v>90</v>
      </c>
      <c r="E19" t="s">
        <v>29</v>
      </c>
      <c r="F19" s="5" t="s">
        <v>66</v>
      </c>
      <c r="G19" s="2">
        <v>42859</v>
      </c>
      <c r="H19">
        <v>0</v>
      </c>
      <c r="I19" s="3">
        <f t="shared" si="5"/>
        <v>0</v>
      </c>
      <c r="J19" s="3">
        <f t="shared" si="6"/>
        <v>1</v>
      </c>
      <c r="K19" s="3">
        <f t="shared" si="7"/>
        <v>0</v>
      </c>
      <c r="L19" s="3" t="str">
        <f>IF(I19=0,"",COUNTIF($C$2:$C19,$C19)-1)</f>
        <v/>
      </c>
      <c r="M19" s="4" t="str">
        <f t="shared" si="8"/>
        <v/>
      </c>
      <c r="N19" s="3" t="str">
        <f t="shared" si="9"/>
        <v/>
      </c>
    </row>
    <row r="20" spans="1:14" x14ac:dyDescent="0.35">
      <c r="A20" t="s">
        <v>91</v>
      </c>
      <c r="B20" t="s">
        <v>92</v>
      </c>
      <c r="C20" t="s">
        <v>108</v>
      </c>
      <c r="D20" t="s">
        <v>93</v>
      </c>
      <c r="E20" t="s">
        <v>29</v>
      </c>
      <c r="F20" s="5" t="s">
        <v>109</v>
      </c>
      <c r="G20" s="2">
        <v>42861</v>
      </c>
      <c r="H20">
        <v>0</v>
      </c>
      <c r="I20" s="3">
        <f t="shared" si="5"/>
        <v>0</v>
      </c>
      <c r="J20" s="3">
        <f t="shared" si="6"/>
        <v>1</v>
      </c>
      <c r="K20" s="3">
        <f t="shared" si="7"/>
        <v>0</v>
      </c>
      <c r="L20" s="3" t="str">
        <f>IF(I20=0,"",COUNTIF($C$2:$C20,$C20)-1)</f>
        <v/>
      </c>
      <c r="M20" s="4" t="str">
        <f t="shared" si="8"/>
        <v/>
      </c>
      <c r="N20" s="3" t="str">
        <f t="shared" si="9"/>
        <v/>
      </c>
    </row>
    <row r="21" spans="1:14" x14ac:dyDescent="0.35">
      <c r="A21" t="s">
        <v>94</v>
      </c>
      <c r="B21" t="s">
        <v>95</v>
      </c>
      <c r="C21" t="s">
        <v>110</v>
      </c>
      <c r="D21" t="s">
        <v>96</v>
      </c>
      <c r="E21" t="s">
        <v>29</v>
      </c>
      <c r="F21" s="5" t="s">
        <v>111</v>
      </c>
      <c r="G21" s="2">
        <v>42864</v>
      </c>
      <c r="H21">
        <v>0</v>
      </c>
      <c r="I21" s="3">
        <f t="shared" si="5"/>
        <v>0</v>
      </c>
      <c r="J21" s="3">
        <f t="shared" si="6"/>
        <v>1</v>
      </c>
      <c r="K21" s="3">
        <f t="shared" si="7"/>
        <v>0</v>
      </c>
      <c r="L21" s="3" t="str">
        <f>IF(I21=0,"",COUNTIF($C$2:$C21,$C21)-1)</f>
        <v/>
      </c>
      <c r="M21" s="4" t="str">
        <f t="shared" si="8"/>
        <v/>
      </c>
      <c r="N21" s="3" t="str">
        <f t="shared" si="9"/>
        <v/>
      </c>
    </row>
    <row r="22" spans="1:14" x14ac:dyDescent="0.35">
      <c r="A22" t="s">
        <v>97</v>
      </c>
      <c r="B22" t="s">
        <v>98</v>
      </c>
      <c r="C22" t="s">
        <v>112</v>
      </c>
      <c r="D22" t="s">
        <v>99</v>
      </c>
      <c r="E22" t="s">
        <v>29</v>
      </c>
      <c r="F22" s="5" t="s">
        <v>36</v>
      </c>
      <c r="G22" s="2">
        <v>42864</v>
      </c>
      <c r="H22">
        <v>0</v>
      </c>
      <c r="I22" s="3">
        <f t="shared" si="5"/>
        <v>0</v>
      </c>
      <c r="J22" s="3">
        <f t="shared" si="6"/>
        <v>1</v>
      </c>
      <c r="K22" s="3">
        <f t="shared" si="7"/>
        <v>0</v>
      </c>
      <c r="L22" s="3" t="str">
        <f>IF(I22=0,"",COUNTIF($C$2:$C22,$C22)-1)</f>
        <v/>
      </c>
      <c r="M22" s="4" t="str">
        <f t="shared" si="8"/>
        <v/>
      </c>
      <c r="N22" s="3" t="str">
        <f t="shared" si="9"/>
        <v/>
      </c>
    </row>
    <row r="23" spans="1:14" x14ac:dyDescent="0.35">
      <c r="A23" t="s">
        <v>100</v>
      </c>
      <c r="B23" t="s">
        <v>101</v>
      </c>
      <c r="C23" t="s">
        <v>113</v>
      </c>
      <c r="D23" t="s">
        <v>102</v>
      </c>
      <c r="E23" t="s">
        <v>29</v>
      </c>
      <c r="F23" s="5" t="s">
        <v>33</v>
      </c>
      <c r="G23" s="2">
        <v>42864</v>
      </c>
      <c r="H23">
        <v>0</v>
      </c>
      <c r="I23" s="3">
        <f t="shared" si="5"/>
        <v>0</v>
      </c>
      <c r="J23" s="3">
        <f t="shared" si="6"/>
        <v>1</v>
      </c>
      <c r="K23" s="3">
        <f t="shared" si="7"/>
        <v>0</v>
      </c>
      <c r="L23" s="3" t="str">
        <f>IF(I23=0,"",COUNTIF($C$2:$C23,$C23)-1)</f>
        <v/>
      </c>
      <c r="M23" s="4" t="str">
        <f t="shared" si="8"/>
        <v/>
      </c>
      <c r="N23" s="3" t="str">
        <f t="shared" si="9"/>
        <v/>
      </c>
    </row>
    <row r="24" spans="1:14" x14ac:dyDescent="0.35">
      <c r="A24" t="s">
        <v>103</v>
      </c>
      <c r="B24" t="s">
        <v>104</v>
      </c>
      <c r="C24" t="s">
        <v>114</v>
      </c>
      <c r="D24" t="s">
        <v>105</v>
      </c>
      <c r="E24" t="s">
        <v>29</v>
      </c>
      <c r="F24" s="5" t="s">
        <v>33</v>
      </c>
      <c r="G24" s="2">
        <v>42865</v>
      </c>
      <c r="H24">
        <v>0</v>
      </c>
      <c r="I24" s="3">
        <f t="shared" si="5"/>
        <v>0</v>
      </c>
      <c r="J24" s="3">
        <f t="shared" si="6"/>
        <v>1</v>
      </c>
      <c r="K24" s="3">
        <f t="shared" si="7"/>
        <v>0</v>
      </c>
      <c r="L24" s="3" t="str">
        <f>IF(I24=0,"",COUNTIF($C$2:$C24,$C24)-1)</f>
        <v/>
      </c>
      <c r="M24" s="4" t="str">
        <f t="shared" si="8"/>
        <v/>
      </c>
      <c r="N24" s="3" t="str">
        <f t="shared" si="9"/>
        <v/>
      </c>
    </row>
    <row r="25" spans="1:14" x14ac:dyDescent="0.35">
      <c r="A25" t="s">
        <v>115</v>
      </c>
      <c r="B25" t="s">
        <v>116</v>
      </c>
      <c r="C25" t="s">
        <v>148</v>
      </c>
      <c r="D25" t="s">
        <v>117</v>
      </c>
      <c r="E25" t="s">
        <v>29</v>
      </c>
      <c r="F25" s="5" t="s">
        <v>31</v>
      </c>
      <c r="G25" s="2">
        <v>42866</v>
      </c>
      <c r="H25">
        <v>0</v>
      </c>
      <c r="I25" s="3">
        <f t="shared" si="5"/>
        <v>0</v>
      </c>
      <c r="J25" s="3">
        <f t="shared" si="6"/>
        <v>1</v>
      </c>
      <c r="K25" s="3">
        <f t="shared" si="7"/>
        <v>0</v>
      </c>
      <c r="L25" s="3" t="str">
        <f>IF(I25=0,"",COUNTIF($C$2:$C25,$C25)-1)</f>
        <v/>
      </c>
      <c r="M25" s="4" t="str">
        <f t="shared" si="8"/>
        <v/>
      </c>
      <c r="N25" s="3" t="str">
        <f t="shared" si="9"/>
        <v/>
      </c>
    </row>
    <row r="26" spans="1:14" x14ac:dyDescent="0.35">
      <c r="A26" t="s">
        <v>118</v>
      </c>
      <c r="B26" t="s">
        <v>119</v>
      </c>
      <c r="C26" t="s">
        <v>149</v>
      </c>
      <c r="D26" t="s">
        <v>120</v>
      </c>
      <c r="E26" t="s">
        <v>29</v>
      </c>
      <c r="F26" s="5" t="s">
        <v>33</v>
      </c>
      <c r="G26" s="2">
        <v>42866</v>
      </c>
      <c r="H26">
        <v>0</v>
      </c>
      <c r="I26" s="3">
        <f t="shared" si="5"/>
        <v>0</v>
      </c>
      <c r="J26" s="3">
        <f t="shared" si="6"/>
        <v>1</v>
      </c>
      <c r="K26" s="3">
        <f t="shared" si="7"/>
        <v>0</v>
      </c>
      <c r="L26" s="3" t="str">
        <f>IF(I26=0,"",COUNTIF($C$2:$C26,$C26)-1)</f>
        <v/>
      </c>
      <c r="M26" s="4" t="str">
        <f t="shared" si="8"/>
        <v/>
      </c>
      <c r="N26" s="3" t="str">
        <f t="shared" si="9"/>
        <v/>
      </c>
    </row>
    <row r="27" spans="1:14" x14ac:dyDescent="0.35">
      <c r="A27" t="s">
        <v>121</v>
      </c>
      <c r="B27" t="s">
        <v>122</v>
      </c>
      <c r="C27" t="s">
        <v>150</v>
      </c>
      <c r="D27" t="s">
        <v>123</v>
      </c>
      <c r="E27" t="s">
        <v>29</v>
      </c>
      <c r="F27" s="5" t="s">
        <v>31</v>
      </c>
      <c r="G27" s="2">
        <v>42866</v>
      </c>
      <c r="H27">
        <v>0</v>
      </c>
      <c r="I27" s="3">
        <f t="shared" si="5"/>
        <v>0</v>
      </c>
      <c r="J27" s="3">
        <f t="shared" si="6"/>
        <v>1</v>
      </c>
      <c r="K27" s="3">
        <f t="shared" si="7"/>
        <v>0</v>
      </c>
      <c r="L27" s="3" t="str">
        <f>IF(I27=0,"",COUNTIF($C$2:$C27,$C27)-1)</f>
        <v/>
      </c>
      <c r="M27" s="4" t="str">
        <f t="shared" si="8"/>
        <v/>
      </c>
      <c r="N27" s="3" t="str">
        <f t="shared" si="9"/>
        <v/>
      </c>
    </row>
    <row r="28" spans="1:14" x14ac:dyDescent="0.35">
      <c r="A28" t="s">
        <v>124</v>
      </c>
      <c r="B28" t="s">
        <v>125</v>
      </c>
      <c r="C28" t="s">
        <v>151</v>
      </c>
      <c r="D28" t="s">
        <v>126</v>
      </c>
      <c r="E28" t="s">
        <v>29</v>
      </c>
      <c r="F28" s="5" t="s">
        <v>152</v>
      </c>
      <c r="G28" s="2">
        <v>42867</v>
      </c>
      <c r="H28">
        <v>0</v>
      </c>
      <c r="I28" s="3">
        <f t="shared" si="5"/>
        <v>0</v>
      </c>
      <c r="J28" s="3">
        <f t="shared" si="6"/>
        <v>1</v>
      </c>
      <c r="K28" s="3">
        <f t="shared" si="7"/>
        <v>0</v>
      </c>
      <c r="L28" s="3" t="str">
        <f>IF(I28=0,"",COUNTIF($C$2:$C28,$C28)-1)</f>
        <v/>
      </c>
      <c r="M28" s="4" t="str">
        <f t="shared" si="8"/>
        <v/>
      </c>
      <c r="N28" s="3" t="str">
        <f t="shared" si="9"/>
        <v/>
      </c>
    </row>
    <row r="29" spans="1:14" x14ac:dyDescent="0.35">
      <c r="A29" t="s">
        <v>127</v>
      </c>
      <c r="B29" t="s">
        <v>128</v>
      </c>
      <c r="C29" t="s">
        <v>153</v>
      </c>
      <c r="D29" t="s">
        <v>129</v>
      </c>
      <c r="E29" t="s">
        <v>29</v>
      </c>
      <c r="F29" s="5" t="s">
        <v>154</v>
      </c>
      <c r="G29" s="2">
        <v>42867</v>
      </c>
      <c r="H29">
        <v>0</v>
      </c>
      <c r="I29" s="3">
        <f t="shared" si="5"/>
        <v>0</v>
      </c>
      <c r="J29" s="3">
        <f t="shared" si="6"/>
        <v>1</v>
      </c>
      <c r="K29" s="3">
        <f t="shared" si="7"/>
        <v>0</v>
      </c>
      <c r="L29" s="3" t="str">
        <f>IF(I29=0,"",COUNTIF($C$2:$C29,$C29)-1)</f>
        <v/>
      </c>
      <c r="M29" s="4" t="str">
        <f t="shared" si="8"/>
        <v/>
      </c>
      <c r="N29" s="3" t="str">
        <f t="shared" si="9"/>
        <v/>
      </c>
    </row>
    <row r="30" spans="1:14" x14ac:dyDescent="0.35">
      <c r="A30" t="s">
        <v>130</v>
      </c>
      <c r="B30" t="s">
        <v>131</v>
      </c>
      <c r="C30" t="s">
        <v>155</v>
      </c>
      <c r="D30" t="s">
        <v>132</v>
      </c>
      <c r="E30" t="s">
        <v>29</v>
      </c>
      <c r="F30" s="5" t="s">
        <v>36</v>
      </c>
      <c r="G30" s="2">
        <v>42870</v>
      </c>
      <c r="H30">
        <v>0</v>
      </c>
      <c r="I30" s="3">
        <f t="shared" si="5"/>
        <v>0</v>
      </c>
      <c r="J30" s="3">
        <f t="shared" si="6"/>
        <v>1</v>
      </c>
      <c r="K30" s="3">
        <f t="shared" si="7"/>
        <v>0</v>
      </c>
      <c r="L30" s="3" t="str">
        <f>IF(I30=0,"",COUNTIF($C$2:$C30,$C30)-1)</f>
        <v/>
      </c>
      <c r="M30" s="4" t="str">
        <f t="shared" si="8"/>
        <v/>
      </c>
      <c r="N30" s="3" t="str">
        <f t="shared" si="9"/>
        <v/>
      </c>
    </row>
    <row r="31" spans="1:14" x14ac:dyDescent="0.35">
      <c r="A31" t="s">
        <v>133</v>
      </c>
      <c r="B31" t="s">
        <v>134</v>
      </c>
      <c r="C31" t="s">
        <v>156</v>
      </c>
      <c r="D31" t="s">
        <v>135</v>
      </c>
      <c r="E31" t="s">
        <v>29</v>
      </c>
      <c r="F31" s="5" t="s">
        <v>66</v>
      </c>
      <c r="G31" s="2">
        <v>42870</v>
      </c>
      <c r="H31">
        <v>0</v>
      </c>
      <c r="I31" s="3">
        <f t="shared" si="5"/>
        <v>0</v>
      </c>
      <c r="J31" s="3">
        <f t="shared" si="6"/>
        <v>1</v>
      </c>
      <c r="K31" s="3">
        <f t="shared" si="7"/>
        <v>0</v>
      </c>
      <c r="L31" s="3" t="str">
        <f>IF(I31=0,"",COUNTIF($C$2:$C31,$C31)-1)</f>
        <v/>
      </c>
      <c r="M31" s="4" t="str">
        <f t="shared" si="8"/>
        <v/>
      </c>
      <c r="N31" s="3" t="str">
        <f t="shared" si="9"/>
        <v/>
      </c>
    </row>
    <row r="32" spans="1:14" x14ac:dyDescent="0.35">
      <c r="A32" t="s">
        <v>136</v>
      </c>
      <c r="B32" t="s">
        <v>137</v>
      </c>
      <c r="C32" t="s">
        <v>157</v>
      </c>
      <c r="D32" t="s">
        <v>138</v>
      </c>
      <c r="E32" t="s">
        <v>29</v>
      </c>
      <c r="F32" s="5" t="s">
        <v>55</v>
      </c>
      <c r="G32" s="2">
        <v>42871</v>
      </c>
      <c r="H32">
        <v>0</v>
      </c>
      <c r="I32" s="3">
        <f t="shared" si="5"/>
        <v>0</v>
      </c>
      <c r="J32" s="3">
        <f t="shared" si="6"/>
        <v>1</v>
      </c>
      <c r="K32" s="3">
        <f t="shared" si="7"/>
        <v>0</v>
      </c>
      <c r="L32" s="3" t="str">
        <f>IF(I32=0,"",COUNTIF($C$2:$C32,$C32)-1)</f>
        <v/>
      </c>
      <c r="M32" s="4" t="str">
        <f t="shared" si="8"/>
        <v/>
      </c>
      <c r="N32" s="3" t="str">
        <f t="shared" si="9"/>
        <v/>
      </c>
    </row>
    <row r="33" spans="1:14" x14ac:dyDescent="0.35">
      <c r="A33" t="s">
        <v>139</v>
      </c>
      <c r="B33" t="s">
        <v>140</v>
      </c>
      <c r="C33" t="s">
        <v>158</v>
      </c>
      <c r="D33" t="s">
        <v>141</v>
      </c>
      <c r="E33" t="s">
        <v>29</v>
      </c>
      <c r="F33" s="5" t="s">
        <v>38</v>
      </c>
      <c r="G33" s="2">
        <v>42871</v>
      </c>
      <c r="H33">
        <v>0</v>
      </c>
      <c r="I33" s="3">
        <f t="shared" si="5"/>
        <v>0</v>
      </c>
      <c r="J33" s="3">
        <f t="shared" si="6"/>
        <v>1</v>
      </c>
      <c r="K33" s="3">
        <f t="shared" si="7"/>
        <v>0</v>
      </c>
      <c r="L33" s="3" t="str">
        <f>IF(I33=0,"",COUNTIF($C$2:$C33,$C33)-1)</f>
        <v/>
      </c>
      <c r="M33" s="4" t="str">
        <f t="shared" si="8"/>
        <v/>
      </c>
      <c r="N33" s="3" t="str">
        <f t="shared" si="9"/>
        <v/>
      </c>
    </row>
    <row r="34" spans="1:14" x14ac:dyDescent="0.35">
      <c r="A34" t="s">
        <v>142</v>
      </c>
      <c r="B34" t="s">
        <v>143</v>
      </c>
      <c r="C34" t="s">
        <v>159</v>
      </c>
      <c r="D34" t="s">
        <v>144</v>
      </c>
      <c r="E34" t="s">
        <v>29</v>
      </c>
      <c r="F34" s="5" t="s">
        <v>33</v>
      </c>
      <c r="G34" s="2">
        <v>42872</v>
      </c>
      <c r="H34">
        <v>0</v>
      </c>
      <c r="I34" s="3">
        <f t="shared" si="5"/>
        <v>0</v>
      </c>
      <c r="J34" s="3">
        <f t="shared" si="6"/>
        <v>1</v>
      </c>
      <c r="K34" s="3">
        <f t="shared" si="7"/>
        <v>0</v>
      </c>
      <c r="L34" s="3" t="str">
        <f>IF(I34=0,"",COUNTIF($C$2:$C34,$C34)-1)</f>
        <v/>
      </c>
      <c r="M34" s="4" t="str">
        <f t="shared" si="8"/>
        <v/>
      </c>
      <c r="N34" s="3" t="str">
        <f t="shared" si="9"/>
        <v/>
      </c>
    </row>
    <row r="35" spans="1:14" x14ac:dyDescent="0.35">
      <c r="A35" t="s">
        <v>145</v>
      </c>
      <c r="B35" t="s">
        <v>146</v>
      </c>
      <c r="C35" t="s">
        <v>160</v>
      </c>
      <c r="D35" t="s">
        <v>147</v>
      </c>
      <c r="E35" t="s">
        <v>29</v>
      </c>
      <c r="F35" s="5" t="s">
        <v>111</v>
      </c>
      <c r="G35" s="2">
        <v>42872</v>
      </c>
      <c r="H35">
        <v>0</v>
      </c>
      <c r="I35" s="3">
        <f t="shared" si="5"/>
        <v>0</v>
      </c>
      <c r="J35" s="3">
        <f t="shared" si="6"/>
        <v>1</v>
      </c>
      <c r="K35" s="3">
        <f t="shared" si="7"/>
        <v>0</v>
      </c>
      <c r="L35" s="3" t="str">
        <f>IF(I35=0,"",COUNTIF($C$2:$C35,$C35)-1)</f>
        <v/>
      </c>
      <c r="M35" s="4" t="str">
        <f t="shared" si="8"/>
        <v/>
      </c>
      <c r="N35" s="3" t="str">
        <f t="shared" si="9"/>
        <v/>
      </c>
    </row>
    <row r="36" spans="1:14" x14ac:dyDescent="0.35">
      <c r="A36" t="s">
        <v>161</v>
      </c>
      <c r="B36" t="s">
        <v>162</v>
      </c>
      <c r="C36" t="s">
        <v>170</v>
      </c>
      <c r="D36" t="s">
        <v>163</v>
      </c>
      <c r="E36" t="s">
        <v>29</v>
      </c>
      <c r="F36" s="5" t="s">
        <v>33</v>
      </c>
      <c r="G36" s="2">
        <v>42873</v>
      </c>
      <c r="H36">
        <v>0</v>
      </c>
      <c r="I36" s="3">
        <f t="shared" si="5"/>
        <v>0</v>
      </c>
      <c r="J36" s="3">
        <f t="shared" si="6"/>
        <v>1</v>
      </c>
      <c r="K36" s="3">
        <f t="shared" si="7"/>
        <v>0</v>
      </c>
      <c r="L36" s="3" t="str">
        <f>IF(I36=0,"",COUNTIF($C$2:$C36,$C36)-1)</f>
        <v/>
      </c>
      <c r="M36" s="4" t="str">
        <f t="shared" si="8"/>
        <v/>
      </c>
      <c r="N36" s="3" t="str">
        <f t="shared" si="9"/>
        <v/>
      </c>
    </row>
    <row r="37" spans="1:14" x14ac:dyDescent="0.35">
      <c r="A37" t="s">
        <v>164</v>
      </c>
      <c r="B37" t="s">
        <v>165</v>
      </c>
      <c r="C37" t="s">
        <v>171</v>
      </c>
      <c r="D37" t="s">
        <v>166</v>
      </c>
      <c r="E37" t="s">
        <v>29</v>
      </c>
      <c r="F37" s="5" t="s">
        <v>55</v>
      </c>
      <c r="G37" s="2">
        <v>42874</v>
      </c>
      <c r="H37">
        <v>0</v>
      </c>
      <c r="I37" s="3">
        <f t="shared" ref="I37:I42" si="10">IF(OR(C37=C38,C37=C36),1,0)</f>
        <v>0</v>
      </c>
      <c r="J37" s="3">
        <f t="shared" ref="J37:J42" si="11">IF(OR(I37=0,L37=0),1,0)</f>
        <v>1</v>
      </c>
      <c r="K37" s="3">
        <f t="shared" ref="K37:K42" si="12">1-J37</f>
        <v>0</v>
      </c>
      <c r="L37" s="3" t="str">
        <f>IF(I37=0,"",COUNTIF($C$2:$C37,$C37)-1)</f>
        <v/>
      </c>
      <c r="M37" s="4" t="str">
        <f t="shared" ref="M37:M42" si="13">IF(ISERROR(IF(L37+1=L38,M38,L37)),"",IF(L37+1=L38,M38,L37))</f>
        <v/>
      </c>
      <c r="N37" s="3" t="str">
        <f t="shared" ref="N37:N42" si="14">IF(I37=0,"",IF(C37=C36,G37-G36,0))</f>
        <v/>
      </c>
    </row>
    <row r="38" spans="1:14" x14ac:dyDescent="0.35">
      <c r="A38" t="s">
        <v>167</v>
      </c>
      <c r="B38" t="s">
        <v>168</v>
      </c>
      <c r="C38" t="s">
        <v>172</v>
      </c>
      <c r="D38" t="s">
        <v>169</v>
      </c>
      <c r="E38" t="s">
        <v>29</v>
      </c>
      <c r="F38" s="5" t="s">
        <v>33</v>
      </c>
      <c r="G38" s="2">
        <v>42878</v>
      </c>
      <c r="H38">
        <v>0</v>
      </c>
      <c r="I38" s="3">
        <f t="shared" si="10"/>
        <v>0</v>
      </c>
      <c r="J38" s="3">
        <f t="shared" si="11"/>
        <v>1</v>
      </c>
      <c r="K38" s="3">
        <f t="shared" si="12"/>
        <v>0</v>
      </c>
      <c r="L38" s="3" t="str">
        <f>IF(I38=0,"",COUNTIF($C$2:$C38,$C38)-1)</f>
        <v/>
      </c>
      <c r="M38" s="4" t="str">
        <f t="shared" si="13"/>
        <v/>
      </c>
      <c r="N38" s="3" t="str">
        <f t="shared" si="14"/>
        <v/>
      </c>
    </row>
    <row r="39" spans="1:14" x14ac:dyDescent="0.35">
      <c r="A39" t="s">
        <v>173</v>
      </c>
      <c r="B39" t="s">
        <v>174</v>
      </c>
      <c r="C39" t="s">
        <v>182</v>
      </c>
      <c r="D39" t="s">
        <v>175</v>
      </c>
      <c r="E39" t="s">
        <v>29</v>
      </c>
      <c r="F39" s="5" t="s">
        <v>33</v>
      </c>
      <c r="G39" s="2">
        <v>42880</v>
      </c>
      <c r="H39">
        <v>0</v>
      </c>
      <c r="I39" s="3">
        <f t="shared" si="10"/>
        <v>0</v>
      </c>
      <c r="J39" s="3">
        <f t="shared" si="11"/>
        <v>1</v>
      </c>
      <c r="K39" s="3">
        <f t="shared" si="12"/>
        <v>0</v>
      </c>
      <c r="L39" s="3" t="str">
        <f>IF(I39=0,"",COUNTIF($C$2:$C39,$C39)-1)</f>
        <v/>
      </c>
      <c r="M39" s="4" t="str">
        <f t="shared" si="13"/>
        <v/>
      </c>
      <c r="N39" s="3" t="str">
        <f t="shared" si="14"/>
        <v/>
      </c>
    </row>
    <row r="40" spans="1:14" x14ac:dyDescent="0.35">
      <c r="A40" t="s">
        <v>176</v>
      </c>
      <c r="B40" t="s">
        <v>177</v>
      </c>
      <c r="C40" t="s">
        <v>183</v>
      </c>
      <c r="D40" t="s">
        <v>178</v>
      </c>
      <c r="E40" t="s">
        <v>29</v>
      </c>
      <c r="F40" s="5" t="s">
        <v>36</v>
      </c>
      <c r="G40" s="2">
        <v>42880</v>
      </c>
      <c r="H40">
        <v>0</v>
      </c>
      <c r="I40" s="3">
        <f t="shared" si="10"/>
        <v>0</v>
      </c>
      <c r="J40" s="3">
        <f t="shared" si="11"/>
        <v>1</v>
      </c>
      <c r="K40" s="3">
        <f t="shared" si="12"/>
        <v>0</v>
      </c>
      <c r="L40" s="3" t="str">
        <f>IF(I40=0,"",COUNTIF($C$2:$C40,$C40)-1)</f>
        <v/>
      </c>
      <c r="M40" s="4" t="str">
        <f t="shared" si="13"/>
        <v/>
      </c>
      <c r="N40" s="3" t="str">
        <f t="shared" si="14"/>
        <v/>
      </c>
    </row>
    <row r="41" spans="1:14" x14ac:dyDescent="0.35">
      <c r="A41" t="s">
        <v>179</v>
      </c>
      <c r="B41" t="s">
        <v>180</v>
      </c>
      <c r="C41" t="s">
        <v>184</v>
      </c>
      <c r="D41" t="s">
        <v>181</v>
      </c>
      <c r="E41" t="s">
        <v>29</v>
      </c>
      <c r="F41" s="5" t="s">
        <v>33</v>
      </c>
      <c r="G41" s="2">
        <v>42884</v>
      </c>
      <c r="H41">
        <v>0</v>
      </c>
      <c r="I41" s="3">
        <f t="shared" si="10"/>
        <v>0</v>
      </c>
      <c r="J41" s="3">
        <f t="shared" si="11"/>
        <v>1</v>
      </c>
      <c r="K41" s="3">
        <f t="shared" si="12"/>
        <v>0</v>
      </c>
      <c r="L41" s="3" t="str">
        <f>IF(I41=0,"",COUNTIF($C$2:$C41,$C41)-1)</f>
        <v/>
      </c>
      <c r="M41" s="4" t="str">
        <f t="shared" si="13"/>
        <v/>
      </c>
      <c r="N41" s="3" t="str">
        <f t="shared" si="14"/>
        <v/>
      </c>
    </row>
    <row r="42" spans="1:14" x14ac:dyDescent="0.35">
      <c r="A42" t="s">
        <v>185</v>
      </c>
      <c r="B42" t="s">
        <v>186</v>
      </c>
      <c r="C42" t="s">
        <v>188</v>
      </c>
      <c r="D42" t="s">
        <v>187</v>
      </c>
      <c r="E42" t="s">
        <v>29</v>
      </c>
      <c r="F42" s="5" t="s">
        <v>31</v>
      </c>
      <c r="G42" s="2">
        <v>42887</v>
      </c>
      <c r="H42">
        <v>0</v>
      </c>
      <c r="I42" s="3">
        <f t="shared" si="10"/>
        <v>0</v>
      </c>
      <c r="J42" s="3">
        <f t="shared" si="11"/>
        <v>1</v>
      </c>
      <c r="K42" s="3">
        <f t="shared" si="12"/>
        <v>0</v>
      </c>
      <c r="L42" s="3" t="str">
        <f>IF(I42=0,"",COUNTIF($C$2:$C42,$C42)-1)</f>
        <v/>
      </c>
      <c r="M42" s="4" t="str">
        <f t="shared" si="13"/>
        <v/>
      </c>
      <c r="N42" s="3" t="str">
        <f t="shared" si="14"/>
        <v/>
      </c>
    </row>
    <row r="43" spans="1:14" x14ac:dyDescent="0.35">
      <c r="A43" t="s">
        <v>189</v>
      </c>
      <c r="B43" t="s">
        <v>190</v>
      </c>
      <c r="C43" t="s">
        <v>195</v>
      </c>
      <c r="D43" t="s">
        <v>191</v>
      </c>
      <c r="E43" t="s">
        <v>29</v>
      </c>
      <c r="F43" s="5" t="s">
        <v>33</v>
      </c>
      <c r="G43" s="2">
        <v>42894</v>
      </c>
      <c r="H43">
        <v>0</v>
      </c>
      <c r="I43" s="3">
        <f t="shared" ref="I43:I44" si="15">IF(OR(C43=C44,C43=C42),1,0)</f>
        <v>0</v>
      </c>
      <c r="J43" s="3">
        <f t="shared" ref="J43:J44" si="16">IF(OR(I43=0,L43=0),1,0)</f>
        <v>1</v>
      </c>
      <c r="K43" s="3">
        <f t="shared" ref="K43:K44" si="17">1-J43</f>
        <v>0</v>
      </c>
      <c r="L43" s="3" t="str">
        <f>IF(I43=0,"",COUNTIF($C$2:$C43,$C43)-1)</f>
        <v/>
      </c>
      <c r="M43" s="4" t="str">
        <f t="shared" ref="M43:M44" si="18">IF(ISERROR(IF(L43+1=L44,M44,L43)),"",IF(L43+1=L44,M44,L43))</f>
        <v/>
      </c>
      <c r="N43" s="3" t="str">
        <f t="shared" ref="N43:N44" si="19">IF(I43=0,"",IF(C43=C42,G43-G42,0))</f>
        <v/>
      </c>
    </row>
    <row r="44" spans="1:14" x14ac:dyDescent="0.35">
      <c r="A44" t="s">
        <v>192</v>
      </c>
      <c r="B44" t="s">
        <v>193</v>
      </c>
      <c r="C44" t="s">
        <v>196</v>
      </c>
      <c r="D44" t="s">
        <v>194</v>
      </c>
      <c r="E44" t="s">
        <v>29</v>
      </c>
      <c r="F44" s="5" t="s">
        <v>31</v>
      </c>
      <c r="G44" s="2">
        <v>42900</v>
      </c>
      <c r="H44">
        <v>0</v>
      </c>
      <c r="I44" s="3">
        <f t="shared" si="15"/>
        <v>0</v>
      </c>
      <c r="J44" s="3">
        <f t="shared" si="16"/>
        <v>1</v>
      </c>
      <c r="K44" s="3">
        <f t="shared" si="17"/>
        <v>0</v>
      </c>
      <c r="L44" s="3" t="str">
        <f>IF(I44=0,"",COUNTIF($C$2:$C44,$C44)-1)</f>
        <v/>
      </c>
      <c r="M44" s="4" t="str">
        <f t="shared" si="18"/>
        <v/>
      </c>
      <c r="N44" s="3" t="str">
        <f t="shared" si="19"/>
        <v/>
      </c>
    </row>
    <row r="45" spans="1:14" x14ac:dyDescent="0.35">
      <c r="A45" t="s">
        <v>197</v>
      </c>
      <c r="B45" t="s">
        <v>198</v>
      </c>
      <c r="C45" t="s">
        <v>203</v>
      </c>
      <c r="D45" t="s">
        <v>199</v>
      </c>
      <c r="E45" t="s">
        <v>29</v>
      </c>
      <c r="F45" s="5" t="s">
        <v>33</v>
      </c>
      <c r="G45" s="2">
        <v>42907</v>
      </c>
      <c r="H45">
        <v>0</v>
      </c>
      <c r="I45" s="3">
        <f t="shared" ref="I45:I46" si="20">IF(OR(C45=C46,C45=C44),1,0)</f>
        <v>0</v>
      </c>
      <c r="J45" s="3">
        <f t="shared" ref="J45:J46" si="21">IF(OR(I45=0,L45=0),1,0)</f>
        <v>1</v>
      </c>
      <c r="K45" s="3">
        <f t="shared" ref="K45:K46" si="22">1-J45</f>
        <v>0</v>
      </c>
      <c r="L45" s="3" t="str">
        <f>IF(I45=0,"",COUNTIF($C$2:$C45,$C45)-1)</f>
        <v/>
      </c>
      <c r="M45" s="4" t="str">
        <f t="shared" ref="M45:M46" si="23">IF(ISERROR(IF(L45+1=L46,M46,L45)),"",IF(L45+1=L46,M46,L45))</f>
        <v/>
      </c>
      <c r="N45" s="3" t="str">
        <f t="shared" ref="N45:N46" si="24">IF(I45=0,"",IF(C45=C44,G45-G44,0))</f>
        <v/>
      </c>
    </row>
    <row r="46" spans="1:14" x14ac:dyDescent="0.35">
      <c r="A46" t="s">
        <v>200</v>
      </c>
      <c r="B46" t="s">
        <v>201</v>
      </c>
      <c r="C46" t="s">
        <v>204</v>
      </c>
      <c r="D46" t="s">
        <v>202</v>
      </c>
      <c r="E46" t="s">
        <v>29</v>
      </c>
      <c r="F46" s="5" t="s">
        <v>33</v>
      </c>
      <c r="G46" s="2">
        <v>42907</v>
      </c>
      <c r="H46">
        <v>0</v>
      </c>
      <c r="I46" s="3">
        <f t="shared" si="20"/>
        <v>0</v>
      </c>
      <c r="J46" s="3">
        <f t="shared" si="21"/>
        <v>1</v>
      </c>
      <c r="K46" s="3">
        <f t="shared" si="22"/>
        <v>0</v>
      </c>
      <c r="L46" s="3" t="str">
        <f>IF(I46=0,"",COUNTIF($C$2:$C46,$C46)-1)</f>
        <v/>
      </c>
      <c r="M46" s="4" t="str">
        <f t="shared" si="23"/>
        <v/>
      </c>
      <c r="N46" s="3" t="str">
        <f t="shared" si="24"/>
        <v/>
      </c>
    </row>
    <row r="47" spans="1:14" x14ac:dyDescent="0.35">
      <c r="A47" t="s">
        <v>205</v>
      </c>
      <c r="B47" t="s">
        <v>206</v>
      </c>
      <c r="C47" t="s">
        <v>211</v>
      </c>
      <c r="D47" t="s">
        <v>207</v>
      </c>
      <c r="E47" t="s">
        <v>29</v>
      </c>
      <c r="F47" s="5" t="s">
        <v>31</v>
      </c>
      <c r="G47" s="2">
        <v>42913</v>
      </c>
      <c r="H47">
        <v>0</v>
      </c>
      <c r="I47" s="3">
        <f t="shared" ref="I47:I48" si="25">IF(OR(C47=C48,C47=C46),1,0)</f>
        <v>0</v>
      </c>
      <c r="J47" s="3">
        <f t="shared" ref="J47:J48" si="26">IF(OR(I47=0,L47=0),1,0)</f>
        <v>1</v>
      </c>
      <c r="K47" s="3">
        <f t="shared" ref="K47:K48" si="27">1-J47</f>
        <v>0</v>
      </c>
      <c r="L47" s="3" t="str">
        <f>IF(I47=0,"",COUNTIF($C$2:$C47,$C47)-1)</f>
        <v/>
      </c>
      <c r="M47" s="4" t="str">
        <f t="shared" ref="M47:M48" si="28">IF(ISERROR(IF(L47+1=L48,M48,L47)),"",IF(L47+1=L48,M48,L47))</f>
        <v/>
      </c>
      <c r="N47" s="3" t="str">
        <f t="shared" ref="N47:N48" si="29">IF(I47=0,"",IF(C47=C46,G47-G46,0))</f>
        <v/>
      </c>
    </row>
    <row r="48" spans="1:14" x14ac:dyDescent="0.35">
      <c r="A48" t="s">
        <v>208</v>
      </c>
      <c r="B48" t="s">
        <v>209</v>
      </c>
      <c r="C48" t="s">
        <v>212</v>
      </c>
      <c r="D48" t="s">
        <v>210</v>
      </c>
      <c r="E48" t="s">
        <v>29</v>
      </c>
      <c r="F48" s="5" t="s">
        <v>55</v>
      </c>
      <c r="G48" s="2">
        <v>42914</v>
      </c>
      <c r="H48">
        <v>0</v>
      </c>
      <c r="I48" s="3">
        <f t="shared" si="25"/>
        <v>0</v>
      </c>
      <c r="J48" s="3">
        <f t="shared" si="26"/>
        <v>1</v>
      </c>
      <c r="K48" s="3">
        <f t="shared" si="27"/>
        <v>0</v>
      </c>
      <c r="L48" s="3" t="str">
        <f>IF(I48=0,"",COUNTIF($C$2:$C48,$C48)-1)</f>
        <v/>
      </c>
      <c r="M48" s="4" t="str">
        <f t="shared" si="28"/>
        <v/>
      </c>
      <c r="N48" s="3" t="str">
        <f t="shared" si="29"/>
        <v/>
      </c>
    </row>
    <row r="49" spans="1:14" x14ac:dyDescent="0.35">
      <c r="A49" t="s">
        <v>213</v>
      </c>
      <c r="B49" t="s">
        <v>214</v>
      </c>
      <c r="C49" t="s">
        <v>225</v>
      </c>
      <c r="D49" t="s">
        <v>215</v>
      </c>
      <c r="E49" t="s">
        <v>29</v>
      </c>
      <c r="F49" s="5" t="s">
        <v>36</v>
      </c>
      <c r="G49" s="2">
        <v>42915</v>
      </c>
      <c r="H49">
        <v>0</v>
      </c>
      <c r="I49" s="3">
        <f t="shared" ref="I49:I52" si="30">IF(OR(C49=C50,C49=C48),1,0)</f>
        <v>0</v>
      </c>
      <c r="J49" s="3">
        <f t="shared" ref="J49:J52" si="31">IF(OR(I49=0,L49=0),1,0)</f>
        <v>1</v>
      </c>
      <c r="K49" s="3">
        <f t="shared" ref="K49:K52" si="32">1-J49</f>
        <v>0</v>
      </c>
      <c r="L49" s="3" t="str">
        <f>IF(I49=0,"",COUNTIF($C$2:$C49,$C49)-1)</f>
        <v/>
      </c>
      <c r="M49" s="4" t="str">
        <f t="shared" ref="M49:M52" si="33">IF(ISERROR(IF(L49+1=L50,M50,L49)),"",IF(L49+1=L50,M50,L49))</f>
        <v/>
      </c>
      <c r="N49" s="3" t="str">
        <f t="shared" ref="N49:N52" si="34">IF(I49=0,"",IF(C49=C48,G49-G48,0))</f>
        <v/>
      </c>
    </row>
    <row r="50" spans="1:14" x14ac:dyDescent="0.35">
      <c r="A50" t="s">
        <v>216</v>
      </c>
      <c r="B50" t="s">
        <v>217</v>
      </c>
      <c r="C50" t="s">
        <v>226</v>
      </c>
      <c r="D50" t="s">
        <v>218</v>
      </c>
      <c r="E50" t="s">
        <v>29</v>
      </c>
      <c r="F50" s="5" t="s">
        <v>66</v>
      </c>
      <c r="G50" s="2">
        <v>42922</v>
      </c>
      <c r="H50">
        <v>0</v>
      </c>
      <c r="I50" s="3">
        <f t="shared" si="30"/>
        <v>0</v>
      </c>
      <c r="J50" s="3">
        <f t="shared" si="31"/>
        <v>1</v>
      </c>
      <c r="K50" s="3">
        <f t="shared" si="32"/>
        <v>0</v>
      </c>
      <c r="L50" s="3" t="str">
        <f>IF(I50=0,"",COUNTIF($C$2:$C50,$C50)-1)</f>
        <v/>
      </c>
      <c r="M50" s="4" t="str">
        <f t="shared" si="33"/>
        <v/>
      </c>
      <c r="N50" s="3" t="str">
        <f t="shared" si="34"/>
        <v/>
      </c>
    </row>
    <row r="51" spans="1:14" x14ac:dyDescent="0.35">
      <c r="A51" t="s">
        <v>219</v>
      </c>
      <c r="B51" t="s">
        <v>220</v>
      </c>
      <c r="C51" t="s">
        <v>227</v>
      </c>
      <c r="D51" t="s">
        <v>221</v>
      </c>
      <c r="E51" t="s">
        <v>29</v>
      </c>
      <c r="F51" s="5" t="s">
        <v>33</v>
      </c>
      <c r="G51" s="2">
        <v>42923</v>
      </c>
      <c r="H51">
        <v>0</v>
      </c>
      <c r="I51" s="3">
        <f t="shared" si="30"/>
        <v>0</v>
      </c>
      <c r="J51" s="3">
        <f t="shared" si="31"/>
        <v>1</v>
      </c>
      <c r="K51" s="3">
        <f t="shared" si="32"/>
        <v>0</v>
      </c>
      <c r="L51" s="3" t="str">
        <f>IF(I51=0,"",COUNTIF($C$2:$C51,$C51)-1)</f>
        <v/>
      </c>
      <c r="M51" s="4" t="str">
        <f t="shared" si="33"/>
        <v/>
      </c>
      <c r="N51" s="3" t="str">
        <f t="shared" si="34"/>
        <v/>
      </c>
    </row>
    <row r="52" spans="1:14" x14ac:dyDescent="0.35">
      <c r="A52" t="s">
        <v>222</v>
      </c>
      <c r="B52" t="s">
        <v>223</v>
      </c>
      <c r="C52" t="s">
        <v>228</v>
      </c>
      <c r="D52" t="s">
        <v>224</v>
      </c>
      <c r="E52" t="s">
        <v>29</v>
      </c>
      <c r="F52" s="5" t="s">
        <v>33</v>
      </c>
      <c r="G52" s="2">
        <v>42923</v>
      </c>
      <c r="H52">
        <v>0</v>
      </c>
      <c r="I52" s="3">
        <f t="shared" si="30"/>
        <v>0</v>
      </c>
      <c r="J52" s="3">
        <f t="shared" si="31"/>
        <v>1</v>
      </c>
      <c r="K52" s="3">
        <f t="shared" si="32"/>
        <v>0</v>
      </c>
      <c r="L52" s="3" t="str">
        <f>IF(I52=0,"",COUNTIF($C$2:$C52,$C52)-1)</f>
        <v/>
      </c>
      <c r="M52" s="4" t="str">
        <f t="shared" si="33"/>
        <v/>
      </c>
      <c r="N52" s="3" t="str">
        <f t="shared" si="34"/>
        <v/>
      </c>
    </row>
    <row r="53" spans="1:14" x14ac:dyDescent="0.35">
      <c r="A53" t="s">
        <v>229</v>
      </c>
      <c r="B53" t="s">
        <v>230</v>
      </c>
      <c r="C53" t="s">
        <v>238</v>
      </c>
      <c r="D53" t="s">
        <v>231</v>
      </c>
      <c r="E53" t="s">
        <v>29</v>
      </c>
      <c r="F53" s="5" t="s">
        <v>36</v>
      </c>
      <c r="G53" s="2">
        <v>42926</v>
      </c>
      <c r="H53">
        <v>0</v>
      </c>
      <c r="I53" s="3">
        <f t="shared" ref="I53:I55" si="35">IF(OR(C53=C54,C53=C52),1,0)</f>
        <v>0</v>
      </c>
      <c r="J53" s="3">
        <f t="shared" ref="J53:J55" si="36">IF(OR(I53=0,L53=0),1,0)</f>
        <v>1</v>
      </c>
      <c r="K53" s="3">
        <f t="shared" ref="K53:K55" si="37">1-J53</f>
        <v>0</v>
      </c>
      <c r="L53" s="3" t="str">
        <f>IF(I53=0,"",COUNTIF($C$2:$C53,$C53)-1)</f>
        <v/>
      </c>
      <c r="M53" s="4" t="str">
        <f t="shared" ref="M53:M55" si="38">IF(ISERROR(IF(L53+1=L54,M54,L53)),"",IF(L53+1=L54,M54,L53))</f>
        <v/>
      </c>
      <c r="N53" s="3" t="str">
        <f t="shared" ref="N53:N55" si="39">IF(I53=0,"",IF(C53=C52,G53-G52,0))</f>
        <v/>
      </c>
    </row>
    <row r="54" spans="1:14" x14ac:dyDescent="0.35">
      <c r="A54" t="s">
        <v>232</v>
      </c>
      <c r="B54" t="s">
        <v>233</v>
      </c>
      <c r="C54" t="s">
        <v>239</v>
      </c>
      <c r="D54" t="s">
        <v>234</v>
      </c>
      <c r="E54" t="s">
        <v>29</v>
      </c>
      <c r="F54" s="5" t="s">
        <v>33</v>
      </c>
      <c r="G54" s="2">
        <v>42927</v>
      </c>
      <c r="H54">
        <v>0</v>
      </c>
      <c r="I54" s="3">
        <f t="shared" si="35"/>
        <v>0</v>
      </c>
      <c r="J54" s="3">
        <f t="shared" si="36"/>
        <v>1</v>
      </c>
      <c r="K54" s="3">
        <f t="shared" si="37"/>
        <v>0</v>
      </c>
      <c r="L54" s="3" t="str">
        <f>IF(I54=0,"",COUNTIF($C$2:$C54,$C54)-1)</f>
        <v/>
      </c>
      <c r="M54" s="4" t="str">
        <f t="shared" si="38"/>
        <v/>
      </c>
      <c r="N54" s="3" t="str">
        <f t="shared" si="39"/>
        <v/>
      </c>
    </row>
    <row r="55" spans="1:14" x14ac:dyDescent="0.35">
      <c r="A55" t="s">
        <v>235</v>
      </c>
      <c r="B55" t="s">
        <v>236</v>
      </c>
      <c r="C55" t="s">
        <v>240</v>
      </c>
      <c r="D55" t="s">
        <v>237</v>
      </c>
      <c r="E55" t="s">
        <v>29</v>
      </c>
      <c r="F55" s="5" t="s">
        <v>31</v>
      </c>
      <c r="G55" s="2">
        <v>42927</v>
      </c>
      <c r="H55">
        <v>0</v>
      </c>
      <c r="I55" s="3">
        <f t="shared" si="35"/>
        <v>0</v>
      </c>
      <c r="J55" s="3">
        <f t="shared" si="36"/>
        <v>1</v>
      </c>
      <c r="K55" s="3">
        <f t="shared" si="37"/>
        <v>0</v>
      </c>
      <c r="L55" s="3" t="str">
        <f>IF(I55=0,"",COUNTIF($C$2:$C55,$C55)-1)</f>
        <v/>
      </c>
      <c r="M55" s="4" t="str">
        <f t="shared" si="38"/>
        <v/>
      </c>
      <c r="N55" s="3" t="str">
        <f t="shared" si="39"/>
        <v/>
      </c>
    </row>
    <row r="56" spans="1:14" x14ac:dyDescent="0.35">
      <c r="A56" t="s">
        <v>241</v>
      </c>
      <c r="B56" t="s">
        <v>242</v>
      </c>
      <c r="C56" t="s">
        <v>247</v>
      </c>
      <c r="D56" t="s">
        <v>243</v>
      </c>
      <c r="E56" t="s">
        <v>29</v>
      </c>
      <c r="F56" s="5" t="s">
        <v>36</v>
      </c>
      <c r="G56" s="2">
        <v>42934</v>
      </c>
      <c r="H56">
        <v>0</v>
      </c>
      <c r="I56" s="3">
        <f t="shared" ref="I56:I57" si="40">IF(OR(C56=C57,C56=C55),1,0)</f>
        <v>0</v>
      </c>
      <c r="J56" s="3">
        <f t="shared" ref="J56:J57" si="41">IF(OR(I56=0,L56=0),1,0)</f>
        <v>1</v>
      </c>
      <c r="K56" s="3">
        <f t="shared" ref="K56:K57" si="42">1-J56</f>
        <v>0</v>
      </c>
      <c r="L56" s="3" t="str">
        <f>IF(I56=0,"",COUNTIF($C$2:$C56,$C56)-1)</f>
        <v/>
      </c>
      <c r="M56" s="4" t="str">
        <f t="shared" ref="M56:M57" si="43">IF(ISERROR(IF(L56+1=L57,M57,L56)),"",IF(L56+1=L57,M57,L56))</f>
        <v/>
      </c>
      <c r="N56" s="3" t="str">
        <f t="shared" ref="N56:N57" si="44">IF(I56=0,"",IF(C56=C55,G56-G55,0))</f>
        <v/>
      </c>
    </row>
    <row r="57" spans="1:14" x14ac:dyDescent="0.35">
      <c r="A57" t="s">
        <v>244</v>
      </c>
      <c r="B57" t="s">
        <v>245</v>
      </c>
      <c r="C57" t="s">
        <v>248</v>
      </c>
      <c r="D57" t="s">
        <v>246</v>
      </c>
      <c r="E57" t="s">
        <v>29</v>
      </c>
      <c r="F57" s="5" t="s">
        <v>66</v>
      </c>
      <c r="G57" s="2">
        <v>42935</v>
      </c>
      <c r="H57">
        <v>0</v>
      </c>
      <c r="I57" s="3">
        <f t="shared" si="40"/>
        <v>0</v>
      </c>
      <c r="J57" s="3">
        <f t="shared" si="41"/>
        <v>1</v>
      </c>
      <c r="K57" s="3">
        <f t="shared" si="42"/>
        <v>0</v>
      </c>
      <c r="L57" s="3" t="str">
        <f>IF(I57=0,"",COUNTIF($C$2:$C57,$C57)-1)</f>
        <v/>
      </c>
      <c r="M57" s="4" t="str">
        <f t="shared" si="43"/>
        <v/>
      </c>
      <c r="N57" s="3" t="str">
        <f t="shared" si="44"/>
        <v/>
      </c>
    </row>
    <row r="58" spans="1:14" x14ac:dyDescent="0.35">
      <c r="A58" t="s">
        <v>249</v>
      </c>
      <c r="B58" t="s">
        <v>250</v>
      </c>
      <c r="C58" t="s">
        <v>252</v>
      </c>
      <c r="D58" t="s">
        <v>251</v>
      </c>
      <c r="E58" t="s">
        <v>29</v>
      </c>
      <c r="F58" s="5" t="s">
        <v>31</v>
      </c>
      <c r="G58" s="2">
        <v>42937</v>
      </c>
      <c r="H58">
        <v>0</v>
      </c>
      <c r="I58" s="3">
        <f t="shared" ref="I58" si="45">IF(OR(C58=C59,C58=C57),1,0)</f>
        <v>0</v>
      </c>
      <c r="J58" s="3">
        <f t="shared" ref="J58" si="46">IF(OR(I58=0,L58=0),1,0)</f>
        <v>1</v>
      </c>
      <c r="K58" s="3">
        <f t="shared" ref="K58" si="47">1-J58</f>
        <v>0</v>
      </c>
      <c r="L58" s="3" t="str">
        <f>IF(I58=0,"",COUNTIF($C$2:$C58,$C58)-1)</f>
        <v/>
      </c>
      <c r="M58" s="4" t="str">
        <f t="shared" ref="M58" si="48">IF(ISERROR(IF(L58+1=L59,M59,L58)),"",IF(L58+1=L59,M59,L58))</f>
        <v/>
      </c>
      <c r="N58" s="3" t="str">
        <f t="shared" ref="N58" si="49">IF(I58=0,"",IF(C58=C57,G58-G57,0))</f>
        <v/>
      </c>
    </row>
    <row r="59" spans="1:14" x14ac:dyDescent="0.35">
      <c r="A59" t="s">
        <v>253</v>
      </c>
      <c r="B59" t="s">
        <v>254</v>
      </c>
      <c r="C59" t="s">
        <v>259</v>
      </c>
      <c r="D59" t="s">
        <v>255</v>
      </c>
      <c r="E59" t="s">
        <v>29</v>
      </c>
      <c r="F59" s="5" t="s">
        <v>31</v>
      </c>
      <c r="G59" s="2">
        <v>42947</v>
      </c>
      <c r="H59">
        <v>0</v>
      </c>
      <c r="I59" s="3">
        <f t="shared" ref="I59:I60" si="50">IF(OR(C59=C60,C59=C58),1,0)</f>
        <v>0</v>
      </c>
      <c r="J59" s="3">
        <f t="shared" ref="J59:J60" si="51">IF(OR(I59=0,L59=0),1,0)</f>
        <v>1</v>
      </c>
      <c r="K59" s="3">
        <f t="shared" ref="K59:K60" si="52">1-J59</f>
        <v>0</v>
      </c>
      <c r="L59" s="3" t="str">
        <f>IF(I59=0,"",COUNTIF($C$2:$C59,$C59)-1)</f>
        <v/>
      </c>
      <c r="M59" s="4" t="str">
        <f t="shared" ref="M59:M60" si="53">IF(ISERROR(IF(L59+1=L60,M60,L59)),"",IF(L59+1=L60,M60,L59))</f>
        <v/>
      </c>
      <c r="N59" s="3" t="str">
        <f t="shared" ref="N59:N60" si="54">IF(I59=0,"",IF(C59=C58,G59-G58,0))</f>
        <v/>
      </c>
    </row>
    <row r="60" spans="1:14" x14ac:dyDescent="0.35">
      <c r="A60" t="s">
        <v>256</v>
      </c>
      <c r="B60" t="s">
        <v>257</v>
      </c>
      <c r="C60" t="s">
        <v>260</v>
      </c>
      <c r="D60" t="s">
        <v>258</v>
      </c>
      <c r="E60" t="s">
        <v>29</v>
      </c>
      <c r="F60" s="5" t="s">
        <v>66</v>
      </c>
      <c r="G60" s="2">
        <v>42947</v>
      </c>
      <c r="H60">
        <v>0</v>
      </c>
      <c r="I60" s="3">
        <f t="shared" si="50"/>
        <v>0</v>
      </c>
      <c r="J60" s="3">
        <f t="shared" si="51"/>
        <v>1</v>
      </c>
      <c r="K60" s="3">
        <f t="shared" si="52"/>
        <v>0</v>
      </c>
      <c r="L60" s="3" t="str">
        <f>IF(I60=0,"",COUNTIF($C$2:$C60,$C60)-1)</f>
        <v/>
      </c>
      <c r="M60" s="4" t="str">
        <f t="shared" si="53"/>
        <v/>
      </c>
      <c r="N60" s="3" t="str">
        <f t="shared" si="54"/>
        <v/>
      </c>
    </row>
    <row r="61" spans="1:14" x14ac:dyDescent="0.35">
      <c r="A61" t="s">
        <v>261</v>
      </c>
      <c r="B61" t="s">
        <v>262</v>
      </c>
      <c r="C61" t="s">
        <v>276</v>
      </c>
      <c r="D61" t="s">
        <v>263</v>
      </c>
      <c r="E61" t="s">
        <v>29</v>
      </c>
      <c r="F61" s="5" t="s">
        <v>33</v>
      </c>
      <c r="G61" s="2">
        <v>42950</v>
      </c>
      <c r="H61">
        <v>0</v>
      </c>
      <c r="I61" s="3">
        <f t="shared" ref="I61:I65" si="55">IF(OR(C61=C62,C61=C60),1,0)</f>
        <v>0</v>
      </c>
      <c r="J61" s="3">
        <f t="shared" ref="J61:J65" si="56">IF(OR(I61=0,L61=0),1,0)</f>
        <v>1</v>
      </c>
      <c r="K61" s="3">
        <f t="shared" ref="K61:K65" si="57">1-J61</f>
        <v>0</v>
      </c>
      <c r="L61" s="3" t="str">
        <f>IF(I61=0,"",COUNTIF($C$2:$C61,$C61)-1)</f>
        <v/>
      </c>
      <c r="M61" s="4" t="str">
        <f t="shared" ref="M61:M65" si="58">IF(ISERROR(IF(L61+1=L62,M62,L61)),"",IF(L61+1=L62,M62,L61))</f>
        <v/>
      </c>
      <c r="N61" s="3" t="str">
        <f t="shared" ref="N61:N65" si="59">IF(I61=0,"",IF(C61=C60,G61-G60,0))</f>
        <v/>
      </c>
    </row>
    <row r="62" spans="1:14" x14ac:dyDescent="0.35">
      <c r="A62" t="s">
        <v>264</v>
      </c>
      <c r="B62" t="s">
        <v>265</v>
      </c>
      <c r="C62" t="s">
        <v>277</v>
      </c>
      <c r="D62" t="s">
        <v>266</v>
      </c>
      <c r="E62" t="s">
        <v>29</v>
      </c>
      <c r="F62" s="5" t="s">
        <v>36</v>
      </c>
      <c r="G62" s="2">
        <v>42954</v>
      </c>
      <c r="H62">
        <v>0</v>
      </c>
      <c r="I62" s="3">
        <f t="shared" si="55"/>
        <v>0</v>
      </c>
      <c r="J62" s="3">
        <f t="shared" si="56"/>
        <v>1</v>
      </c>
      <c r="K62" s="3">
        <f t="shared" si="57"/>
        <v>0</v>
      </c>
      <c r="L62" s="3" t="str">
        <f>IF(I62=0,"",COUNTIF($C$2:$C62,$C62)-1)</f>
        <v/>
      </c>
      <c r="M62" s="4" t="str">
        <f t="shared" si="58"/>
        <v/>
      </c>
      <c r="N62" s="3" t="str">
        <f t="shared" si="59"/>
        <v/>
      </c>
    </row>
    <row r="63" spans="1:14" x14ac:dyDescent="0.35">
      <c r="A63" t="s">
        <v>267</v>
      </c>
      <c r="B63" t="s">
        <v>268</v>
      </c>
      <c r="C63" t="s">
        <v>278</v>
      </c>
      <c r="D63" t="s">
        <v>269</v>
      </c>
      <c r="E63" t="s">
        <v>29</v>
      </c>
      <c r="F63" s="5" t="s">
        <v>66</v>
      </c>
      <c r="G63" s="2">
        <v>42954</v>
      </c>
      <c r="H63">
        <v>0</v>
      </c>
      <c r="I63" s="3">
        <f t="shared" si="55"/>
        <v>0</v>
      </c>
      <c r="J63" s="3">
        <f t="shared" si="56"/>
        <v>1</v>
      </c>
      <c r="K63" s="3">
        <f t="shared" si="57"/>
        <v>0</v>
      </c>
      <c r="L63" s="3" t="str">
        <f>IF(I63=0,"",COUNTIF($C$2:$C63,$C63)-1)</f>
        <v/>
      </c>
      <c r="M63" s="4" t="str">
        <f t="shared" si="58"/>
        <v/>
      </c>
      <c r="N63" s="3" t="str">
        <f t="shared" si="59"/>
        <v/>
      </c>
    </row>
    <row r="64" spans="1:14" x14ac:dyDescent="0.35">
      <c r="A64" t="s">
        <v>270</v>
      </c>
      <c r="B64" t="s">
        <v>271</v>
      </c>
      <c r="C64" t="s">
        <v>279</v>
      </c>
      <c r="D64" t="s">
        <v>272</v>
      </c>
      <c r="E64" t="s">
        <v>29</v>
      </c>
      <c r="F64" s="5" t="s">
        <v>111</v>
      </c>
      <c r="G64" s="2">
        <v>42955</v>
      </c>
      <c r="H64">
        <v>0</v>
      </c>
      <c r="I64" s="3">
        <f t="shared" si="55"/>
        <v>0</v>
      </c>
      <c r="J64" s="3">
        <f t="shared" si="56"/>
        <v>1</v>
      </c>
      <c r="K64" s="3">
        <f t="shared" si="57"/>
        <v>0</v>
      </c>
      <c r="L64" s="3" t="str">
        <f>IF(I64=0,"",COUNTIF($C$2:$C64,$C64)-1)</f>
        <v/>
      </c>
      <c r="M64" s="4" t="str">
        <f t="shared" si="58"/>
        <v/>
      </c>
      <c r="N64" s="3" t="str">
        <f t="shared" si="59"/>
        <v/>
      </c>
    </row>
    <row r="65" spans="1:14" x14ac:dyDescent="0.35">
      <c r="A65" t="s">
        <v>273</v>
      </c>
      <c r="B65" t="s">
        <v>274</v>
      </c>
      <c r="C65" t="s">
        <v>280</v>
      </c>
      <c r="D65" t="s">
        <v>275</v>
      </c>
      <c r="E65" t="s">
        <v>29</v>
      </c>
      <c r="F65" s="5" t="s">
        <v>66</v>
      </c>
      <c r="G65" s="2">
        <v>42955</v>
      </c>
      <c r="H65">
        <v>0</v>
      </c>
      <c r="I65" s="3">
        <f t="shared" si="55"/>
        <v>0</v>
      </c>
      <c r="J65" s="3">
        <f t="shared" si="56"/>
        <v>1</v>
      </c>
      <c r="K65" s="3">
        <f t="shared" si="57"/>
        <v>0</v>
      </c>
      <c r="L65" s="3" t="str">
        <f>IF(I65=0,"",COUNTIF($C$2:$C65,$C65)-1)</f>
        <v/>
      </c>
      <c r="M65" s="4" t="str">
        <f t="shared" si="58"/>
        <v/>
      </c>
      <c r="N65" s="3" t="str">
        <f t="shared" si="59"/>
        <v/>
      </c>
    </row>
    <row r="66" spans="1:14" x14ac:dyDescent="0.35">
      <c r="A66" t="s">
        <v>281</v>
      </c>
      <c r="B66" t="s">
        <v>282</v>
      </c>
      <c r="C66" t="s">
        <v>287</v>
      </c>
      <c r="D66" t="s">
        <v>283</v>
      </c>
      <c r="E66" t="s">
        <v>29</v>
      </c>
      <c r="F66" s="5" t="s">
        <v>33</v>
      </c>
      <c r="G66" s="2">
        <v>42956</v>
      </c>
      <c r="H66">
        <v>0</v>
      </c>
      <c r="I66" s="3">
        <f t="shared" ref="I66:I67" si="60">IF(OR(C66=C67,C66=C65),1,0)</f>
        <v>0</v>
      </c>
      <c r="J66" s="3">
        <f t="shared" ref="J66:J67" si="61">IF(OR(I66=0,L66=0),1,0)</f>
        <v>1</v>
      </c>
      <c r="K66" s="3">
        <f t="shared" ref="K66:K67" si="62">1-J66</f>
        <v>0</v>
      </c>
      <c r="L66" s="3" t="str">
        <f>IF(I66=0,"",COUNTIF($C$2:$C66,$C66)-1)</f>
        <v/>
      </c>
      <c r="M66" s="4" t="str">
        <f t="shared" ref="M66:M67" si="63">IF(ISERROR(IF(L66+1=L67,M67,L66)),"",IF(L66+1=L67,M67,L66))</f>
        <v/>
      </c>
      <c r="N66" s="3" t="str">
        <f t="shared" ref="N66:N67" si="64">IF(I66=0,"",IF(C66=C65,G66-G65,0))</f>
        <v/>
      </c>
    </row>
    <row r="67" spans="1:14" x14ac:dyDescent="0.35">
      <c r="A67" t="s">
        <v>284</v>
      </c>
      <c r="B67" t="s">
        <v>285</v>
      </c>
      <c r="C67" t="s">
        <v>288</v>
      </c>
      <c r="D67" t="s">
        <v>286</v>
      </c>
      <c r="E67" t="s">
        <v>29</v>
      </c>
      <c r="F67" s="5" t="s">
        <v>66</v>
      </c>
      <c r="G67" s="2">
        <v>42956</v>
      </c>
      <c r="H67">
        <v>0</v>
      </c>
      <c r="I67" s="3">
        <f t="shared" si="60"/>
        <v>0</v>
      </c>
      <c r="J67" s="3">
        <f t="shared" si="61"/>
        <v>1</v>
      </c>
      <c r="K67" s="3">
        <f t="shared" si="62"/>
        <v>0</v>
      </c>
      <c r="L67" s="3" t="str">
        <f>IF(I67=0,"",COUNTIF($C$2:$C67,$C67)-1)</f>
        <v/>
      </c>
      <c r="M67" s="4" t="str">
        <f t="shared" si="63"/>
        <v/>
      </c>
      <c r="N67" s="3" t="str">
        <f t="shared" si="64"/>
        <v/>
      </c>
    </row>
    <row r="68" spans="1:14" x14ac:dyDescent="0.35">
      <c r="A68" t="s">
        <v>289</v>
      </c>
      <c r="B68" t="s">
        <v>290</v>
      </c>
      <c r="C68" t="s">
        <v>310</v>
      </c>
      <c r="D68" t="s">
        <v>291</v>
      </c>
      <c r="E68" t="s">
        <v>29</v>
      </c>
      <c r="F68" s="5" t="s">
        <v>38</v>
      </c>
      <c r="G68" s="2">
        <v>42957</v>
      </c>
      <c r="H68">
        <v>0</v>
      </c>
      <c r="I68" s="3">
        <f t="shared" ref="I68:I74" si="65">IF(OR(C68=C69,C68=C67),1,0)</f>
        <v>0</v>
      </c>
      <c r="J68" s="3">
        <f t="shared" ref="J68:J74" si="66">IF(OR(I68=0,L68=0),1,0)</f>
        <v>1</v>
      </c>
      <c r="K68" s="3">
        <f t="shared" ref="K68:K74" si="67">1-J68</f>
        <v>0</v>
      </c>
      <c r="L68" s="3" t="str">
        <f>IF(I68=0,"",COUNTIF($C$2:$C68,$C68)-1)</f>
        <v/>
      </c>
      <c r="M68" s="4" t="str">
        <f t="shared" ref="M68:M74" si="68">IF(ISERROR(IF(L68+1=L69,M69,L68)),"",IF(L68+1=L69,M69,L68))</f>
        <v/>
      </c>
      <c r="N68" s="3" t="str">
        <f t="shared" ref="N68:N74" si="69">IF(I68=0,"",IF(C68=C67,G68-G67,0))</f>
        <v/>
      </c>
    </row>
    <row r="69" spans="1:14" x14ac:dyDescent="0.35">
      <c r="A69" t="s">
        <v>292</v>
      </c>
      <c r="B69" t="s">
        <v>293</v>
      </c>
      <c r="C69" t="s">
        <v>311</v>
      </c>
      <c r="D69" t="s">
        <v>294</v>
      </c>
      <c r="E69" t="s">
        <v>29</v>
      </c>
      <c r="F69" s="5" t="s">
        <v>38</v>
      </c>
      <c r="G69" s="2">
        <v>42957</v>
      </c>
      <c r="H69">
        <v>0</v>
      </c>
      <c r="I69" s="3">
        <f t="shared" si="65"/>
        <v>0</v>
      </c>
      <c r="J69" s="3">
        <f t="shared" si="66"/>
        <v>1</v>
      </c>
      <c r="K69" s="3">
        <f t="shared" si="67"/>
        <v>0</v>
      </c>
      <c r="L69" s="3" t="str">
        <f>IF(I69=0,"",COUNTIF($C$2:$C69,$C69)-1)</f>
        <v/>
      </c>
      <c r="M69" s="4" t="str">
        <f t="shared" si="68"/>
        <v/>
      </c>
      <c r="N69" s="3" t="str">
        <f t="shared" si="69"/>
        <v/>
      </c>
    </row>
    <row r="70" spans="1:14" x14ac:dyDescent="0.35">
      <c r="A70" t="s">
        <v>295</v>
      </c>
      <c r="B70" t="s">
        <v>296</v>
      </c>
      <c r="C70" t="s">
        <v>312</v>
      </c>
      <c r="D70" t="s">
        <v>297</v>
      </c>
      <c r="E70" t="s">
        <v>29</v>
      </c>
      <c r="F70" s="5" t="s">
        <v>36</v>
      </c>
      <c r="G70" s="2">
        <v>42958</v>
      </c>
      <c r="H70">
        <v>0</v>
      </c>
      <c r="I70" s="3">
        <f t="shared" si="65"/>
        <v>0</v>
      </c>
      <c r="J70" s="3">
        <f t="shared" si="66"/>
        <v>1</v>
      </c>
      <c r="K70" s="3">
        <f t="shared" si="67"/>
        <v>0</v>
      </c>
      <c r="L70" s="3" t="str">
        <f>IF(I70=0,"",COUNTIF($C$2:$C70,$C70)-1)</f>
        <v/>
      </c>
      <c r="M70" s="4" t="str">
        <f t="shared" si="68"/>
        <v/>
      </c>
      <c r="N70" s="3" t="str">
        <f t="shared" si="69"/>
        <v/>
      </c>
    </row>
    <row r="71" spans="1:14" x14ac:dyDescent="0.35">
      <c r="A71" t="s">
        <v>298</v>
      </c>
      <c r="B71" t="s">
        <v>299</v>
      </c>
      <c r="C71" t="s">
        <v>313</v>
      </c>
      <c r="D71" t="s">
        <v>300</v>
      </c>
      <c r="E71" t="s">
        <v>29</v>
      </c>
      <c r="F71" s="5" t="s">
        <v>36</v>
      </c>
      <c r="G71" s="2">
        <v>42960</v>
      </c>
      <c r="H71">
        <v>0</v>
      </c>
      <c r="I71" s="3">
        <f t="shared" si="65"/>
        <v>0</v>
      </c>
      <c r="J71" s="3">
        <f t="shared" si="66"/>
        <v>1</v>
      </c>
      <c r="K71" s="3">
        <f t="shared" si="67"/>
        <v>0</v>
      </c>
      <c r="L71" s="3" t="str">
        <f>IF(I71=0,"",COUNTIF($C$2:$C71,$C71)-1)</f>
        <v/>
      </c>
      <c r="M71" s="4" t="str">
        <f t="shared" si="68"/>
        <v/>
      </c>
      <c r="N71" s="3" t="str">
        <f t="shared" si="69"/>
        <v/>
      </c>
    </row>
    <row r="72" spans="1:14" x14ac:dyDescent="0.35">
      <c r="A72" t="s">
        <v>301</v>
      </c>
      <c r="B72" t="s">
        <v>302</v>
      </c>
      <c r="C72" t="s">
        <v>314</v>
      </c>
      <c r="D72" t="s">
        <v>303</v>
      </c>
      <c r="E72" t="s">
        <v>29</v>
      </c>
      <c r="F72" s="5" t="s">
        <v>66</v>
      </c>
      <c r="G72" s="2">
        <v>42960</v>
      </c>
      <c r="H72">
        <v>0</v>
      </c>
      <c r="I72" s="3">
        <f t="shared" si="65"/>
        <v>0</v>
      </c>
      <c r="J72" s="3">
        <f t="shared" si="66"/>
        <v>1</v>
      </c>
      <c r="K72" s="3">
        <f t="shared" si="67"/>
        <v>0</v>
      </c>
      <c r="L72" s="3" t="str">
        <f>IF(I72=0,"",COUNTIF($C$2:$C72,$C72)-1)</f>
        <v/>
      </c>
      <c r="M72" s="4" t="str">
        <f t="shared" si="68"/>
        <v/>
      </c>
      <c r="N72" s="3" t="str">
        <f t="shared" si="69"/>
        <v/>
      </c>
    </row>
    <row r="73" spans="1:14" x14ac:dyDescent="0.35">
      <c r="A73" t="s">
        <v>304</v>
      </c>
      <c r="B73" t="s">
        <v>305</v>
      </c>
      <c r="C73" t="s">
        <v>315</v>
      </c>
      <c r="D73" t="s">
        <v>306</v>
      </c>
      <c r="E73" t="s">
        <v>29</v>
      </c>
      <c r="F73" s="5" t="s">
        <v>317</v>
      </c>
      <c r="G73" s="2">
        <v>42963</v>
      </c>
      <c r="H73">
        <v>0</v>
      </c>
      <c r="I73" s="3">
        <f t="shared" si="65"/>
        <v>0</v>
      </c>
      <c r="J73" s="3">
        <f t="shared" si="66"/>
        <v>1</v>
      </c>
      <c r="K73" s="3">
        <f t="shared" si="67"/>
        <v>0</v>
      </c>
      <c r="L73" s="3" t="str">
        <f>IF(I73=0,"",COUNTIF($C$2:$C73,$C73)-1)</f>
        <v/>
      </c>
      <c r="M73" s="4" t="str">
        <f t="shared" si="68"/>
        <v/>
      </c>
      <c r="N73" s="3" t="str">
        <f t="shared" si="69"/>
        <v/>
      </c>
    </row>
    <row r="74" spans="1:14" x14ac:dyDescent="0.35">
      <c r="A74" t="s">
        <v>307</v>
      </c>
      <c r="B74" t="s">
        <v>308</v>
      </c>
      <c r="C74" t="s">
        <v>316</v>
      </c>
      <c r="D74" t="s">
        <v>309</v>
      </c>
      <c r="E74" t="s">
        <v>29</v>
      </c>
      <c r="F74" s="5" t="s">
        <v>31</v>
      </c>
      <c r="G74" s="2">
        <v>42963</v>
      </c>
      <c r="H74">
        <v>0</v>
      </c>
      <c r="I74" s="3">
        <f t="shared" si="65"/>
        <v>0</v>
      </c>
      <c r="J74" s="3">
        <f t="shared" si="66"/>
        <v>1</v>
      </c>
      <c r="K74" s="3">
        <f t="shared" si="67"/>
        <v>0</v>
      </c>
      <c r="L74" s="3" t="str">
        <f>IF(I74=0,"",COUNTIF($C$2:$C74,$C74)-1)</f>
        <v/>
      </c>
      <c r="M74" s="4" t="str">
        <f t="shared" si="68"/>
        <v/>
      </c>
      <c r="N74" s="3" t="str">
        <f t="shared" si="69"/>
        <v/>
      </c>
    </row>
    <row r="75" spans="1:14" x14ac:dyDescent="0.35">
      <c r="A75" t="s">
        <v>318</v>
      </c>
      <c r="B75" t="s">
        <v>319</v>
      </c>
      <c r="C75" t="s">
        <v>351</v>
      </c>
      <c r="D75" t="s">
        <v>320</v>
      </c>
      <c r="E75" t="s">
        <v>29</v>
      </c>
      <c r="F75" s="5" t="s">
        <v>33</v>
      </c>
      <c r="G75" s="2">
        <v>42964</v>
      </c>
      <c r="H75">
        <v>0</v>
      </c>
      <c r="I75" s="3">
        <f t="shared" ref="I75:I85" si="70">IF(OR(C75=C76,C75=C74),1,0)</f>
        <v>0</v>
      </c>
      <c r="J75" s="3">
        <f t="shared" ref="J75:J85" si="71">IF(OR(I75=0,L75=0),1,0)</f>
        <v>1</v>
      </c>
      <c r="K75" s="3">
        <f t="shared" ref="K75:K85" si="72">1-J75</f>
        <v>0</v>
      </c>
      <c r="L75" s="3" t="str">
        <f>IF(I75=0,"",COUNTIF($C$2:$C75,$C75)-1)</f>
        <v/>
      </c>
      <c r="M75" s="4" t="str">
        <f t="shared" ref="M75:M85" si="73">IF(ISERROR(IF(L75+1=L76,M76,L75)),"",IF(L75+1=L76,M76,L75))</f>
        <v/>
      </c>
      <c r="N75" s="3" t="str">
        <f t="shared" ref="N75:N85" si="74">IF(I75=0,"",IF(C75=C74,G75-G74,0))</f>
        <v/>
      </c>
    </row>
    <row r="76" spans="1:14" x14ac:dyDescent="0.35">
      <c r="A76" t="s">
        <v>321</v>
      </c>
      <c r="B76" t="s">
        <v>322</v>
      </c>
      <c r="C76" t="s">
        <v>352</v>
      </c>
      <c r="D76" t="s">
        <v>323</v>
      </c>
      <c r="E76" t="s">
        <v>29</v>
      </c>
      <c r="F76" s="5" t="s">
        <v>154</v>
      </c>
      <c r="G76" s="2">
        <v>42965</v>
      </c>
      <c r="H76">
        <v>0</v>
      </c>
      <c r="I76" s="3">
        <f t="shared" si="70"/>
        <v>0</v>
      </c>
      <c r="J76" s="3">
        <f t="shared" si="71"/>
        <v>1</v>
      </c>
      <c r="K76" s="3">
        <f t="shared" si="72"/>
        <v>0</v>
      </c>
      <c r="L76" s="3" t="str">
        <f>IF(I76=0,"",COUNTIF($C$2:$C76,$C76)-1)</f>
        <v/>
      </c>
      <c r="M76" s="4" t="str">
        <f t="shared" si="73"/>
        <v/>
      </c>
      <c r="N76" s="3" t="str">
        <f t="shared" si="74"/>
        <v/>
      </c>
    </row>
    <row r="77" spans="1:14" x14ac:dyDescent="0.35">
      <c r="A77" t="s">
        <v>324</v>
      </c>
      <c r="B77" t="s">
        <v>325</v>
      </c>
      <c r="C77" t="s">
        <v>353</v>
      </c>
      <c r="D77" t="s">
        <v>326</v>
      </c>
      <c r="E77" t="s">
        <v>29</v>
      </c>
      <c r="F77" s="5" t="s">
        <v>33</v>
      </c>
      <c r="G77" s="2">
        <v>42965</v>
      </c>
      <c r="H77">
        <v>0</v>
      </c>
      <c r="I77" s="3">
        <f t="shared" si="70"/>
        <v>0</v>
      </c>
      <c r="J77" s="3">
        <f t="shared" si="71"/>
        <v>1</v>
      </c>
      <c r="K77" s="3">
        <f t="shared" si="72"/>
        <v>0</v>
      </c>
      <c r="L77" s="3" t="str">
        <f>IF(I77=0,"",COUNTIF($C$2:$C77,$C77)-1)</f>
        <v/>
      </c>
      <c r="M77" s="4" t="str">
        <f t="shared" si="73"/>
        <v/>
      </c>
      <c r="N77" s="3" t="str">
        <f t="shared" si="74"/>
        <v/>
      </c>
    </row>
    <row r="78" spans="1:14" x14ac:dyDescent="0.35">
      <c r="A78" t="s">
        <v>327</v>
      </c>
      <c r="B78" t="s">
        <v>328</v>
      </c>
      <c r="C78" t="s">
        <v>354</v>
      </c>
      <c r="D78" t="s">
        <v>329</v>
      </c>
      <c r="E78" t="s">
        <v>29</v>
      </c>
      <c r="F78" s="5" t="s">
        <v>111</v>
      </c>
      <c r="G78" s="2">
        <v>42966</v>
      </c>
      <c r="H78">
        <v>0</v>
      </c>
      <c r="I78" s="3">
        <f t="shared" si="70"/>
        <v>0</v>
      </c>
      <c r="J78" s="3">
        <f t="shared" si="71"/>
        <v>1</v>
      </c>
      <c r="K78" s="3">
        <f t="shared" si="72"/>
        <v>0</v>
      </c>
      <c r="L78" s="3" t="str">
        <f>IF(I78=0,"",COUNTIF($C$2:$C78,$C78)-1)</f>
        <v/>
      </c>
      <c r="M78" s="4" t="str">
        <f t="shared" si="73"/>
        <v/>
      </c>
      <c r="N78" s="3" t="str">
        <f t="shared" si="74"/>
        <v/>
      </c>
    </row>
    <row r="79" spans="1:14" x14ac:dyDescent="0.35">
      <c r="A79" t="s">
        <v>330</v>
      </c>
      <c r="B79" t="s">
        <v>331</v>
      </c>
      <c r="C79" t="s">
        <v>355</v>
      </c>
      <c r="D79" t="s">
        <v>332</v>
      </c>
      <c r="E79" t="s">
        <v>29</v>
      </c>
      <c r="F79" s="5" t="s">
        <v>38</v>
      </c>
      <c r="G79" s="2">
        <v>42966</v>
      </c>
      <c r="H79">
        <v>0</v>
      </c>
      <c r="I79" s="3">
        <f t="shared" si="70"/>
        <v>0</v>
      </c>
      <c r="J79" s="3">
        <f t="shared" si="71"/>
        <v>1</v>
      </c>
      <c r="K79" s="3">
        <f t="shared" si="72"/>
        <v>0</v>
      </c>
      <c r="L79" s="3" t="str">
        <f>IF(I79=0,"",COUNTIF($C$2:$C79,$C79)-1)</f>
        <v/>
      </c>
      <c r="M79" s="4" t="str">
        <f t="shared" si="73"/>
        <v/>
      </c>
      <c r="N79" s="3" t="str">
        <f t="shared" si="74"/>
        <v/>
      </c>
    </row>
    <row r="80" spans="1:14" x14ac:dyDescent="0.35">
      <c r="A80" t="s">
        <v>333</v>
      </c>
      <c r="B80" t="s">
        <v>334</v>
      </c>
      <c r="C80" t="s">
        <v>356</v>
      </c>
      <c r="D80" t="s">
        <v>335</v>
      </c>
      <c r="E80" t="s">
        <v>29</v>
      </c>
      <c r="F80" s="5" t="s">
        <v>33</v>
      </c>
      <c r="G80" s="2">
        <v>42967</v>
      </c>
      <c r="H80">
        <v>0</v>
      </c>
      <c r="I80" s="3">
        <f t="shared" si="70"/>
        <v>0</v>
      </c>
      <c r="J80" s="3">
        <f t="shared" si="71"/>
        <v>1</v>
      </c>
      <c r="K80" s="3">
        <f t="shared" si="72"/>
        <v>0</v>
      </c>
      <c r="L80" s="3" t="str">
        <f>IF(I80=0,"",COUNTIF($C$2:$C80,$C80)-1)</f>
        <v/>
      </c>
      <c r="M80" s="4" t="str">
        <f t="shared" si="73"/>
        <v/>
      </c>
      <c r="N80" s="3" t="str">
        <f t="shared" si="74"/>
        <v/>
      </c>
    </row>
    <row r="81" spans="1:14" x14ac:dyDescent="0.35">
      <c r="A81" t="s">
        <v>336</v>
      </c>
      <c r="B81" t="s">
        <v>337</v>
      </c>
      <c r="C81" t="s">
        <v>357</v>
      </c>
      <c r="D81" t="s">
        <v>338</v>
      </c>
      <c r="E81" t="s">
        <v>29</v>
      </c>
      <c r="F81" s="5" t="s">
        <v>36</v>
      </c>
      <c r="G81" s="2">
        <v>42968</v>
      </c>
      <c r="H81">
        <v>0</v>
      </c>
      <c r="I81" s="3">
        <f t="shared" si="70"/>
        <v>0</v>
      </c>
      <c r="J81" s="3">
        <f t="shared" si="71"/>
        <v>1</v>
      </c>
      <c r="K81" s="3">
        <f t="shared" si="72"/>
        <v>0</v>
      </c>
      <c r="L81" s="3" t="str">
        <f>IF(I81=0,"",COUNTIF($C$2:$C81,$C81)-1)</f>
        <v/>
      </c>
      <c r="M81" s="4" t="str">
        <f t="shared" si="73"/>
        <v/>
      </c>
      <c r="N81" s="3" t="str">
        <f t="shared" si="74"/>
        <v/>
      </c>
    </row>
    <row r="82" spans="1:14" x14ac:dyDescent="0.35">
      <c r="A82" t="s">
        <v>339</v>
      </c>
      <c r="B82" t="s">
        <v>340</v>
      </c>
      <c r="C82" t="s">
        <v>358</v>
      </c>
      <c r="D82" t="s">
        <v>341</v>
      </c>
      <c r="E82" t="s">
        <v>29</v>
      </c>
      <c r="F82" s="5" t="s">
        <v>109</v>
      </c>
      <c r="G82" s="2">
        <v>42968</v>
      </c>
      <c r="H82">
        <v>0</v>
      </c>
      <c r="I82" s="3">
        <f t="shared" si="70"/>
        <v>0</v>
      </c>
      <c r="J82" s="3">
        <f t="shared" si="71"/>
        <v>1</v>
      </c>
      <c r="K82" s="3">
        <f t="shared" si="72"/>
        <v>0</v>
      </c>
      <c r="L82" s="3" t="str">
        <f>IF(I82=0,"",COUNTIF($C$2:$C82,$C82)-1)</f>
        <v/>
      </c>
      <c r="M82" s="4" t="str">
        <f t="shared" si="73"/>
        <v/>
      </c>
      <c r="N82" s="3" t="str">
        <f t="shared" si="74"/>
        <v/>
      </c>
    </row>
    <row r="83" spans="1:14" x14ac:dyDescent="0.35">
      <c r="A83" t="s">
        <v>342</v>
      </c>
      <c r="B83" t="s">
        <v>343</v>
      </c>
      <c r="C83" t="s">
        <v>359</v>
      </c>
      <c r="D83" t="s">
        <v>344</v>
      </c>
      <c r="E83" t="s">
        <v>29</v>
      </c>
      <c r="F83" s="5" t="s">
        <v>31</v>
      </c>
      <c r="G83" s="2">
        <v>42969</v>
      </c>
      <c r="H83">
        <v>0</v>
      </c>
      <c r="I83" s="3">
        <f t="shared" si="70"/>
        <v>0</v>
      </c>
      <c r="J83" s="3">
        <f t="shared" si="71"/>
        <v>1</v>
      </c>
      <c r="K83" s="3">
        <f t="shared" si="72"/>
        <v>0</v>
      </c>
      <c r="L83" s="3" t="str">
        <f>IF(I83=0,"",COUNTIF($C$2:$C83,$C83)-1)</f>
        <v/>
      </c>
      <c r="M83" s="4" t="str">
        <f t="shared" si="73"/>
        <v/>
      </c>
      <c r="N83" s="3" t="str">
        <f t="shared" si="74"/>
        <v/>
      </c>
    </row>
    <row r="84" spans="1:14" x14ac:dyDescent="0.35">
      <c r="A84" t="s">
        <v>345</v>
      </c>
      <c r="B84" t="s">
        <v>346</v>
      </c>
      <c r="C84" t="s">
        <v>360</v>
      </c>
      <c r="D84" t="s">
        <v>347</v>
      </c>
      <c r="E84" t="s">
        <v>29</v>
      </c>
      <c r="F84" s="5" t="s">
        <v>33</v>
      </c>
      <c r="G84" s="2">
        <v>42970</v>
      </c>
      <c r="H84">
        <v>0</v>
      </c>
      <c r="I84" s="3">
        <f t="shared" si="70"/>
        <v>0</v>
      </c>
      <c r="J84" s="3">
        <f t="shared" si="71"/>
        <v>1</v>
      </c>
      <c r="K84" s="3">
        <f t="shared" si="72"/>
        <v>0</v>
      </c>
      <c r="L84" s="3" t="str">
        <f>IF(I84=0,"",COUNTIF($C$2:$C84,$C84)-1)</f>
        <v/>
      </c>
      <c r="M84" s="4" t="str">
        <f t="shared" si="73"/>
        <v/>
      </c>
      <c r="N84" s="3" t="str">
        <f t="shared" si="74"/>
        <v/>
      </c>
    </row>
    <row r="85" spans="1:14" x14ac:dyDescent="0.35">
      <c r="A85" t="s">
        <v>348</v>
      </c>
      <c r="B85" t="s">
        <v>349</v>
      </c>
      <c r="C85" t="s">
        <v>361</v>
      </c>
      <c r="D85" t="s">
        <v>350</v>
      </c>
      <c r="E85" t="s">
        <v>29</v>
      </c>
      <c r="F85" s="5" t="s">
        <v>317</v>
      </c>
      <c r="G85" s="2">
        <v>42970</v>
      </c>
      <c r="H85">
        <v>0</v>
      </c>
      <c r="I85" s="3">
        <f t="shared" si="70"/>
        <v>0</v>
      </c>
      <c r="J85" s="3">
        <f t="shared" si="71"/>
        <v>1</v>
      </c>
      <c r="K85" s="3">
        <f t="shared" si="72"/>
        <v>0</v>
      </c>
      <c r="L85" s="3" t="str">
        <f>IF(I85=0,"",COUNTIF($C$2:$C85,$C85)-1)</f>
        <v/>
      </c>
      <c r="M85" s="4" t="str">
        <f t="shared" si="73"/>
        <v/>
      </c>
      <c r="N85" s="3" t="str">
        <f t="shared" si="74"/>
        <v/>
      </c>
    </row>
    <row r="86" spans="1:14" x14ac:dyDescent="0.35">
      <c r="A86" t="s">
        <v>362</v>
      </c>
      <c r="B86" t="s">
        <v>363</v>
      </c>
      <c r="C86" t="s">
        <v>374</v>
      </c>
      <c r="D86" t="s">
        <v>364</v>
      </c>
      <c r="E86" t="s">
        <v>29</v>
      </c>
      <c r="F86" s="5" t="s">
        <v>33</v>
      </c>
      <c r="G86" s="2">
        <v>42972</v>
      </c>
      <c r="H86">
        <v>0</v>
      </c>
      <c r="I86" s="3">
        <f t="shared" ref="I86:I89" si="75">IF(OR(C86=C87,C86=C85),1,0)</f>
        <v>0</v>
      </c>
      <c r="J86" s="3">
        <f t="shared" ref="J86:J89" si="76">IF(OR(I86=0,L86=0),1,0)</f>
        <v>1</v>
      </c>
      <c r="K86" s="3">
        <f t="shared" ref="K86:K89" si="77">1-J86</f>
        <v>0</v>
      </c>
      <c r="L86" s="3" t="str">
        <f>IF(I86=0,"",COUNTIF($C$2:$C86,$C86)-1)</f>
        <v/>
      </c>
      <c r="M86" s="4" t="str">
        <f t="shared" ref="M86:M89" si="78">IF(ISERROR(IF(L86+1=L87,M87,L86)),"",IF(L86+1=L87,M87,L86))</f>
        <v/>
      </c>
      <c r="N86" s="3" t="str">
        <f t="shared" ref="N86:N89" si="79">IF(I86=0,"",IF(C86=C85,G86-G85,0))</f>
        <v/>
      </c>
    </row>
    <row r="87" spans="1:14" x14ac:dyDescent="0.35">
      <c r="A87" t="s">
        <v>365</v>
      </c>
      <c r="B87" t="s">
        <v>366</v>
      </c>
      <c r="C87" t="s">
        <v>375</v>
      </c>
      <c r="D87" t="s">
        <v>367</v>
      </c>
      <c r="E87" t="s">
        <v>29</v>
      </c>
      <c r="F87" s="5" t="s">
        <v>109</v>
      </c>
      <c r="G87" s="2">
        <v>42972</v>
      </c>
      <c r="H87">
        <v>0</v>
      </c>
      <c r="I87" s="3">
        <f t="shared" si="75"/>
        <v>0</v>
      </c>
      <c r="J87" s="3">
        <f t="shared" si="76"/>
        <v>1</v>
      </c>
      <c r="K87" s="3">
        <f t="shared" si="77"/>
        <v>0</v>
      </c>
      <c r="L87" s="3" t="str">
        <f>IF(I87=0,"",COUNTIF($C$2:$C87,$C87)-1)</f>
        <v/>
      </c>
      <c r="M87" s="4" t="str">
        <f t="shared" si="78"/>
        <v/>
      </c>
      <c r="N87" s="3" t="str">
        <f t="shared" si="79"/>
        <v/>
      </c>
    </row>
    <row r="88" spans="1:14" x14ac:dyDescent="0.35">
      <c r="A88" t="s">
        <v>368</v>
      </c>
      <c r="B88" t="s">
        <v>369</v>
      </c>
      <c r="C88" t="s">
        <v>376</v>
      </c>
      <c r="D88" t="s">
        <v>370</v>
      </c>
      <c r="E88" t="s">
        <v>29</v>
      </c>
      <c r="F88" s="5" t="s">
        <v>36</v>
      </c>
      <c r="G88" s="2">
        <v>42977</v>
      </c>
      <c r="H88">
        <v>0</v>
      </c>
      <c r="I88" s="3">
        <f t="shared" si="75"/>
        <v>0</v>
      </c>
      <c r="J88" s="3">
        <f t="shared" si="76"/>
        <v>1</v>
      </c>
      <c r="K88" s="3">
        <f t="shared" si="77"/>
        <v>0</v>
      </c>
      <c r="L88" s="3" t="str">
        <f>IF(I88=0,"",COUNTIF($C$2:$C88,$C88)-1)</f>
        <v/>
      </c>
      <c r="M88" s="4" t="str">
        <f t="shared" si="78"/>
        <v/>
      </c>
      <c r="N88" s="3" t="str">
        <f t="shared" si="79"/>
        <v/>
      </c>
    </row>
    <row r="89" spans="1:14" x14ac:dyDescent="0.35">
      <c r="A89" t="s">
        <v>371</v>
      </c>
      <c r="B89" t="s">
        <v>372</v>
      </c>
      <c r="C89" t="s">
        <v>377</v>
      </c>
      <c r="D89" t="s">
        <v>373</v>
      </c>
      <c r="E89" t="s">
        <v>29</v>
      </c>
      <c r="F89" s="5" t="s">
        <v>111</v>
      </c>
      <c r="G89" s="2">
        <v>42977</v>
      </c>
      <c r="H89">
        <v>0</v>
      </c>
      <c r="I89" s="3">
        <f t="shared" si="75"/>
        <v>0</v>
      </c>
      <c r="J89" s="3">
        <f t="shared" si="76"/>
        <v>1</v>
      </c>
      <c r="K89" s="3">
        <f t="shared" si="77"/>
        <v>0</v>
      </c>
      <c r="L89" s="3" t="str">
        <f>IF(I89=0,"",COUNTIF($C$2:$C89,$C89)-1)</f>
        <v/>
      </c>
      <c r="M89" s="4" t="str">
        <f t="shared" si="78"/>
        <v/>
      </c>
      <c r="N89" s="3" t="str">
        <f t="shared" si="79"/>
        <v/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Galvis</dc:creator>
  <cp:lastModifiedBy>Marco Galvis</cp:lastModifiedBy>
  <dcterms:created xsi:type="dcterms:W3CDTF">2017-04-03T20:22:56Z</dcterms:created>
  <dcterms:modified xsi:type="dcterms:W3CDTF">2017-08-31T23:08:14Z</dcterms:modified>
</cp:coreProperties>
</file>