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Galvis\Documents\Dashboard Data Update\"/>
    </mc:Choice>
  </mc:AlternateContent>
  <bookViews>
    <workbookView xWindow="0" yWindow="0" windowWidth="19200" windowHeight="6950"/>
  </bookViews>
  <sheets>
    <sheet name="Sheet1" sheetId="1" r:id="rId1"/>
  </sheets>
  <definedNames>
    <definedName name="_xlnm._FilterDatabase" localSheetId="0" hidden="1">Sheet1!$A$1:$O$44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M79" i="1" l="1"/>
  <c r="N79" i="1" s="1"/>
  <c r="O79" i="1"/>
  <c r="J74" i="1"/>
  <c r="K74" i="1" s="1"/>
  <c r="L74" i="1" s="1"/>
  <c r="M74" i="1"/>
  <c r="J75" i="1"/>
  <c r="J76" i="1"/>
  <c r="K76" i="1" s="1"/>
  <c r="L76" i="1" s="1"/>
  <c r="M76" i="1"/>
  <c r="J77" i="1"/>
  <c r="M77" i="1" s="1"/>
  <c r="O77" i="1"/>
  <c r="J78" i="1"/>
  <c r="K79" i="1" l="1"/>
  <c r="L79" i="1" s="1"/>
  <c r="M78" i="1"/>
  <c r="N78" i="1" s="1"/>
  <c r="N77" i="1"/>
  <c r="K77" i="1"/>
  <c r="L77" i="1" s="1"/>
  <c r="N76" i="1"/>
  <c r="O78" i="1"/>
  <c r="O76" i="1"/>
  <c r="M75" i="1"/>
  <c r="N75" i="1" s="1"/>
  <c r="O74" i="1"/>
  <c r="O75" i="1"/>
  <c r="J72" i="1"/>
  <c r="K72" i="1" s="1"/>
  <c r="L72" i="1" s="1"/>
  <c r="M72" i="1"/>
  <c r="O72" i="1"/>
  <c r="J73" i="1"/>
  <c r="M73" i="1" s="1"/>
  <c r="N73" i="1" s="1"/>
  <c r="K78" i="1" l="1"/>
  <c r="L78" i="1" s="1"/>
  <c r="N74" i="1"/>
  <c r="K75" i="1"/>
  <c r="L75" i="1" s="1"/>
  <c r="N72" i="1"/>
  <c r="O73" i="1"/>
  <c r="K73" i="1"/>
  <c r="L73" i="1" s="1"/>
  <c r="J66" i="1"/>
  <c r="K66" i="1" s="1"/>
  <c r="L66" i="1" s="1"/>
  <c r="M66" i="1"/>
  <c r="J67" i="1"/>
  <c r="M67" i="1" s="1"/>
  <c r="O67" i="1"/>
  <c r="J68" i="1"/>
  <c r="K68" i="1" s="1"/>
  <c r="L68" i="1" s="1"/>
  <c r="M68" i="1"/>
  <c r="J69" i="1"/>
  <c r="M69" i="1" s="1"/>
  <c r="O69" i="1"/>
  <c r="J70" i="1"/>
  <c r="K70" i="1" s="1"/>
  <c r="L70" i="1" s="1"/>
  <c r="M70" i="1"/>
  <c r="J71" i="1"/>
  <c r="M71" i="1" s="1"/>
  <c r="O71" i="1" l="1"/>
  <c r="N67" i="1"/>
  <c r="K67" i="1"/>
  <c r="L67" i="1" s="1"/>
  <c r="K71" i="1"/>
  <c r="L71" i="1" s="1"/>
  <c r="N71" i="1"/>
  <c r="N69" i="1"/>
  <c r="K69" i="1"/>
  <c r="L69" i="1" s="1"/>
  <c r="N70" i="1"/>
  <c r="N68" i="1"/>
  <c r="N66" i="1"/>
  <c r="O70" i="1"/>
  <c r="O68" i="1"/>
  <c r="O66" i="1"/>
  <c r="J63" i="1"/>
  <c r="J64" i="1"/>
  <c r="M64" i="1" s="1"/>
  <c r="J65" i="1"/>
  <c r="M65" i="1" l="1"/>
  <c r="N65" i="1" s="1"/>
  <c r="O64" i="1"/>
  <c r="K64" i="1"/>
  <c r="L64" i="1" s="1"/>
  <c r="M63" i="1"/>
  <c r="N63" i="1" s="1"/>
  <c r="O65" i="1"/>
  <c r="O63" i="1"/>
  <c r="J60" i="1"/>
  <c r="M60" i="1"/>
  <c r="O60" i="1"/>
  <c r="J61" i="1"/>
  <c r="M61" i="1" s="1"/>
  <c r="O61" i="1"/>
  <c r="J62" i="1"/>
  <c r="M62" i="1" s="1"/>
  <c r="N62" i="1" s="1"/>
  <c r="K63" i="1" l="1"/>
  <c r="L63" i="1" s="1"/>
  <c r="N64" i="1"/>
  <c r="K65" i="1"/>
  <c r="L65" i="1" s="1"/>
  <c r="O62" i="1"/>
  <c r="N61" i="1"/>
  <c r="K61" i="1"/>
  <c r="L61" i="1" s="1"/>
  <c r="N60" i="1"/>
  <c r="K62" i="1"/>
  <c r="L62" i="1" s="1"/>
  <c r="K60" i="1"/>
  <c r="L60" i="1" s="1"/>
  <c r="J59" i="1"/>
  <c r="M59" i="1" s="1"/>
  <c r="J57" i="1"/>
  <c r="K57" i="1"/>
  <c r="L57" i="1"/>
  <c r="M57" i="1"/>
  <c r="J58" i="1"/>
  <c r="M58" i="1"/>
  <c r="O58" i="1"/>
  <c r="K58" i="1"/>
  <c r="L58" i="1"/>
  <c r="N57" i="1"/>
  <c r="O57" i="1"/>
  <c r="J53" i="1"/>
  <c r="J54" i="1"/>
  <c r="M54" i="1"/>
  <c r="O54" i="1"/>
  <c r="J55" i="1"/>
  <c r="M55" i="1"/>
  <c r="O55" i="1"/>
  <c r="J56" i="1"/>
  <c r="O56" i="1"/>
  <c r="M56" i="1"/>
  <c r="N56" i="1"/>
  <c r="N54" i="1"/>
  <c r="K55" i="1"/>
  <c r="L55" i="1"/>
  <c r="K53" i="1"/>
  <c r="L53" i="1"/>
  <c r="K56" i="1"/>
  <c r="L56" i="1"/>
  <c r="K54" i="1"/>
  <c r="L54" i="1"/>
  <c r="M53" i="1"/>
  <c r="N53" i="1"/>
  <c r="O53" i="1"/>
  <c r="J51" i="1"/>
  <c r="M51" i="1"/>
  <c r="J52" i="1"/>
  <c r="M52" i="1"/>
  <c r="N55" i="1"/>
  <c r="O52" i="1"/>
  <c r="O51" i="1"/>
  <c r="N51" i="1"/>
  <c r="N52" i="1"/>
  <c r="K52" i="1"/>
  <c r="L52" i="1"/>
  <c r="K51" i="1"/>
  <c r="L51" i="1"/>
  <c r="J50" i="1"/>
  <c r="M50" i="1"/>
  <c r="N50" i="1"/>
  <c r="O50" i="1"/>
  <c r="J49" i="1"/>
  <c r="K50" i="1"/>
  <c r="L50" i="1"/>
  <c r="M49" i="1"/>
  <c r="N49" i="1"/>
  <c r="O49" i="1"/>
  <c r="J48" i="1"/>
  <c r="K49" i="1"/>
  <c r="L49" i="1"/>
  <c r="M48" i="1"/>
  <c r="N48" i="1"/>
  <c r="O48" i="1"/>
  <c r="J45" i="1"/>
  <c r="J46" i="1"/>
  <c r="M46" i="1"/>
  <c r="J47" i="1"/>
  <c r="K48" i="1"/>
  <c r="L48" i="1"/>
  <c r="M47" i="1"/>
  <c r="N47" i="1"/>
  <c r="O46" i="1"/>
  <c r="K46" i="1"/>
  <c r="L46" i="1"/>
  <c r="M45" i="1"/>
  <c r="N45" i="1"/>
  <c r="O47" i="1"/>
  <c r="O45" i="1"/>
  <c r="J44" i="1"/>
  <c r="K45" i="1"/>
  <c r="L45" i="1"/>
  <c r="N46" i="1"/>
  <c r="K47" i="1"/>
  <c r="L47" i="1"/>
  <c r="M44" i="1"/>
  <c r="N44" i="1"/>
  <c r="O44" i="1"/>
  <c r="J43" i="1"/>
  <c r="K44" i="1"/>
  <c r="L44" i="1"/>
  <c r="O43" i="1"/>
  <c r="M43" i="1"/>
  <c r="N43" i="1"/>
  <c r="J42" i="1"/>
  <c r="M42" i="1"/>
  <c r="N42" i="1"/>
  <c r="K43" i="1"/>
  <c r="L43" i="1"/>
  <c r="O42" i="1"/>
  <c r="K42" i="1"/>
  <c r="L42" i="1"/>
  <c r="J3" i="1"/>
  <c r="M3" i="1"/>
  <c r="J4" i="1"/>
  <c r="M4" i="1"/>
  <c r="J5" i="1"/>
  <c r="M5" i="1"/>
  <c r="J6" i="1"/>
  <c r="M6" i="1"/>
  <c r="J7" i="1"/>
  <c r="M7" i="1"/>
  <c r="J8" i="1"/>
  <c r="M8" i="1"/>
  <c r="K8" i="1"/>
  <c r="L8" i="1"/>
  <c r="J9" i="1"/>
  <c r="M9" i="1"/>
  <c r="J10" i="1"/>
  <c r="M10" i="1"/>
  <c r="K10" i="1"/>
  <c r="L10" i="1"/>
  <c r="J11" i="1"/>
  <c r="M11" i="1"/>
  <c r="J12" i="1"/>
  <c r="M12" i="1"/>
  <c r="K12" i="1"/>
  <c r="L12" i="1"/>
  <c r="J13" i="1"/>
  <c r="M13" i="1"/>
  <c r="J14" i="1"/>
  <c r="M14" i="1"/>
  <c r="J15" i="1"/>
  <c r="M15" i="1"/>
  <c r="J16" i="1"/>
  <c r="M16" i="1"/>
  <c r="K16" i="1"/>
  <c r="L16" i="1"/>
  <c r="J17" i="1"/>
  <c r="M17" i="1"/>
  <c r="J18" i="1"/>
  <c r="M18" i="1"/>
  <c r="K18" i="1"/>
  <c r="L18" i="1"/>
  <c r="J19" i="1"/>
  <c r="M19" i="1"/>
  <c r="J20" i="1"/>
  <c r="M20" i="1"/>
  <c r="K20" i="1"/>
  <c r="L20" i="1"/>
  <c r="O20" i="1"/>
  <c r="J21" i="1"/>
  <c r="M21" i="1"/>
  <c r="J22" i="1"/>
  <c r="M22" i="1"/>
  <c r="J23" i="1"/>
  <c r="M23" i="1"/>
  <c r="J24" i="1"/>
  <c r="M24" i="1"/>
  <c r="K24" i="1"/>
  <c r="L24" i="1"/>
  <c r="J25" i="1"/>
  <c r="M25" i="1"/>
  <c r="J26" i="1"/>
  <c r="M26" i="1"/>
  <c r="K26" i="1"/>
  <c r="L26" i="1"/>
  <c r="J27" i="1"/>
  <c r="M27" i="1"/>
  <c r="J28" i="1"/>
  <c r="M28" i="1"/>
  <c r="K28" i="1"/>
  <c r="L28" i="1"/>
  <c r="J29" i="1"/>
  <c r="M29" i="1"/>
  <c r="J30" i="1"/>
  <c r="M30" i="1"/>
  <c r="O30" i="1"/>
  <c r="J31" i="1"/>
  <c r="M31" i="1"/>
  <c r="J32" i="1"/>
  <c r="M32" i="1"/>
  <c r="K32" i="1"/>
  <c r="L32" i="1"/>
  <c r="J33" i="1"/>
  <c r="M33" i="1"/>
  <c r="J34" i="1"/>
  <c r="M34" i="1"/>
  <c r="K34" i="1"/>
  <c r="L34" i="1"/>
  <c r="J35" i="1"/>
  <c r="M35" i="1"/>
  <c r="J36" i="1"/>
  <c r="M36" i="1"/>
  <c r="K36" i="1"/>
  <c r="L36" i="1"/>
  <c r="J37" i="1"/>
  <c r="M37" i="1"/>
  <c r="J38" i="1"/>
  <c r="M38" i="1"/>
  <c r="K38" i="1"/>
  <c r="L38" i="1"/>
  <c r="J39" i="1"/>
  <c r="M39" i="1"/>
  <c r="J40" i="1"/>
  <c r="M40" i="1"/>
  <c r="J41" i="1"/>
  <c r="M41" i="1"/>
  <c r="N41" i="1"/>
  <c r="J2" i="1"/>
  <c r="O2" i="1"/>
  <c r="O38" i="1"/>
  <c r="O36" i="1"/>
  <c r="O34" i="1"/>
  <c r="O32" i="1"/>
  <c r="O28" i="1"/>
  <c r="O26" i="1"/>
  <c r="O24" i="1"/>
  <c r="O22" i="1"/>
  <c r="O18" i="1"/>
  <c r="O16" i="1"/>
  <c r="O14" i="1"/>
  <c r="O12" i="1"/>
  <c r="N11" i="1"/>
  <c r="K33" i="1"/>
  <c r="L33" i="1"/>
  <c r="N19" i="1"/>
  <c r="N15" i="1"/>
  <c r="O10" i="1"/>
  <c r="O8" i="1"/>
  <c r="O6" i="1"/>
  <c r="K21" i="1"/>
  <c r="L21" i="1"/>
  <c r="K13" i="1"/>
  <c r="L13" i="1"/>
  <c r="N3" i="1"/>
  <c r="K17" i="1"/>
  <c r="L17" i="1"/>
  <c r="N35" i="1"/>
  <c r="N31" i="1"/>
  <c r="N40" i="1"/>
  <c r="K5" i="1"/>
  <c r="L5" i="1"/>
  <c r="O4" i="1"/>
  <c r="K4" i="1"/>
  <c r="L4" i="1"/>
  <c r="N27" i="1"/>
  <c r="N38" i="1"/>
  <c r="K29" i="1"/>
  <c r="L29" i="1"/>
  <c r="K41" i="1"/>
  <c r="L41" i="1"/>
  <c r="K39" i="1"/>
  <c r="L39" i="1"/>
  <c r="N37" i="1"/>
  <c r="K25" i="1"/>
  <c r="L25" i="1"/>
  <c r="N23" i="1"/>
  <c r="K9" i="1"/>
  <c r="L9" i="1"/>
  <c r="N7" i="1"/>
  <c r="N30" i="1"/>
  <c r="N6" i="1"/>
  <c r="O40" i="1"/>
  <c r="N39" i="1"/>
  <c r="N36" i="1"/>
  <c r="K31" i="1"/>
  <c r="L31" i="1"/>
  <c r="N29" i="1"/>
  <c r="N28" i="1"/>
  <c r="K23" i="1"/>
  <c r="L23" i="1"/>
  <c r="N21" i="1"/>
  <c r="N20" i="1"/>
  <c r="K15" i="1"/>
  <c r="L15" i="1"/>
  <c r="N13" i="1"/>
  <c r="N12" i="1"/>
  <c r="K7" i="1"/>
  <c r="L7" i="1"/>
  <c r="N5" i="1"/>
  <c r="N4" i="1"/>
  <c r="N22" i="1"/>
  <c r="N14" i="1"/>
  <c r="K37" i="1"/>
  <c r="L37" i="1"/>
  <c r="N34" i="1"/>
  <c r="N26" i="1"/>
  <c r="N18" i="1"/>
  <c r="N10" i="1"/>
  <c r="K40" i="1"/>
  <c r="L40" i="1"/>
  <c r="K35" i="1"/>
  <c r="L35" i="1"/>
  <c r="N33" i="1"/>
  <c r="N32" i="1"/>
  <c r="K30" i="1"/>
  <c r="L30" i="1"/>
  <c r="K27" i="1"/>
  <c r="L27" i="1"/>
  <c r="N25" i="1"/>
  <c r="N24" i="1"/>
  <c r="K22" i="1"/>
  <c r="L22" i="1"/>
  <c r="K19" i="1"/>
  <c r="L19" i="1"/>
  <c r="N17" i="1"/>
  <c r="N16" i="1"/>
  <c r="K14" i="1"/>
  <c r="L14" i="1"/>
  <c r="K11" i="1"/>
  <c r="L11" i="1"/>
  <c r="N9" i="1"/>
  <c r="N8" i="1"/>
  <c r="K6" i="1"/>
  <c r="L6" i="1"/>
  <c r="K3" i="1"/>
  <c r="L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O5" i="1"/>
  <c r="O3" i="1"/>
  <c r="M2" i="1"/>
  <c r="N2" i="1"/>
  <c r="K2" i="1"/>
  <c r="L2" i="1"/>
  <c r="N59" i="1" l="1"/>
  <c r="N58" i="1"/>
  <c r="K59" i="1"/>
  <c r="L59" i="1" s="1"/>
  <c r="O59" i="1"/>
</calcChain>
</file>

<file path=xl/sharedStrings.xml><?xml version="1.0" encoding="utf-8"?>
<sst xmlns="http://schemas.openxmlformats.org/spreadsheetml/2006/main" count="635" uniqueCount="555">
  <si>
    <t>status_id</t>
  </si>
  <si>
    <t>permalink</t>
  </si>
  <si>
    <t>created_time</t>
  </si>
  <si>
    <t>share_text</t>
  </si>
  <si>
    <t>image_text_py</t>
  </si>
  <si>
    <t>image_text_ms</t>
  </si>
  <si>
    <t>ms_cv_caption</t>
  </si>
  <si>
    <t>clarifai_tags</t>
  </si>
  <si>
    <t>clarifai_tags_prob</t>
  </si>
  <si>
    <t>reposted</t>
  </si>
  <si>
    <t>original</t>
  </si>
  <si>
    <t>repost</t>
  </si>
  <si>
    <t>repost_order</t>
  </si>
  <si>
    <t>times_repost</t>
  </si>
  <si>
    <t>days_bet_repost</t>
  </si>
  <si>
    <t>150424302108405_178797875937714</t>
  </si>
  <si>
    <t>https://www.facebook.com/150424302108405_178797875937714</t>
  </si>
  <si>
    <t>150424302108405_179530839197751</t>
  </si>
  <si>
    <t>https://www.facebook.com/150424302108405_179530839197751</t>
  </si>
  <si>
    <t>150424302108405_180272005790301</t>
  </si>
  <si>
    <t>https://www.facebook.com/150424302108405_180272005790301</t>
  </si>
  <si>
    <t>150424302108405_180273212456847</t>
  </si>
  <si>
    <t>https://www.facebook.com/150424302108405_180273212456847</t>
  </si>
  <si>
    <t>150424302108405_181411142343054</t>
  </si>
  <si>
    <t>https://www.facebook.com/150424302108405_181411142343054</t>
  </si>
  <si>
    <t>150424302108405_181413932342775</t>
  </si>
  <si>
    <t>https://www.facebook.com/150424302108405_181413932342775</t>
  </si>
  <si>
    <t>150424302108405_181414815676020</t>
  </si>
  <si>
    <t>https://www.facebook.com/150424302108405_181414815676020</t>
  </si>
  <si>
    <t>150424302108405_181418852342283</t>
  </si>
  <si>
    <t>https://www.facebook.com/150424302108405_181418852342283</t>
  </si>
  <si>
    <t>150424302108405_187346255082876</t>
  </si>
  <si>
    <t>https://www.facebook.com/150424302108405_187346255082876</t>
  </si>
  <si>
    <t>150424302108405_187351821748986</t>
  </si>
  <si>
    <t>https://www.facebook.com/150424302108405_187351821748986</t>
  </si>
  <si>
    <t>150424302108405_188768934940608</t>
  </si>
  <si>
    <t>https://www.facebook.com/150424302108405_188768934940608</t>
  </si>
  <si>
    <t>150424302108405_187352588415576</t>
  </si>
  <si>
    <t>https://www.facebook.com/150424302108405_187352588415576</t>
  </si>
  <si>
    <t>150424302108405_187355225081979</t>
  </si>
  <si>
    <t>https://www.facebook.com/150424302108405_187355225081979</t>
  </si>
  <si>
    <t>150424302108405_192360427914792</t>
  </si>
  <si>
    <t>https://www.facebook.com/150424302108405_192360427914792</t>
  </si>
  <si>
    <t>150424302108405_192919597858875</t>
  </si>
  <si>
    <t>https://www.facebook.com/150424302108405_192919597858875</t>
  </si>
  <si>
    <t>150424302108405_194608734356628</t>
  </si>
  <si>
    <t>https://www.facebook.com/150424302108405_194608734356628</t>
  </si>
  <si>
    <t>150424302108405_195956490888519</t>
  </si>
  <si>
    <t>https://www.facebook.com/150424302108405_195956490888519</t>
  </si>
  <si>
    <t>150424302108405_195956994221802</t>
  </si>
  <si>
    <t>https://www.facebook.com/150424302108405_195956994221802</t>
  </si>
  <si>
    <t>150424302108405_196102530873915</t>
  </si>
  <si>
    <t>https://www.facebook.com/150424302108405_196102530873915</t>
  </si>
  <si>
    <t>150424302108405_197008227450012</t>
  </si>
  <si>
    <t>https://www.facebook.com/150424302108405_197008227450012</t>
  </si>
  <si>
    <t>150424302108405_197450470739121</t>
  </si>
  <si>
    <t>https://www.facebook.com/150424302108405_197450470739121</t>
  </si>
  <si>
    <t>150424302108405_197894014028100</t>
  </si>
  <si>
    <t>https://www.facebook.com/150424302108405_197894014028100</t>
  </si>
  <si>
    <t>150424302108405_199538530530315</t>
  </si>
  <si>
    <t>https://www.facebook.com/150424302108405_199538530530315</t>
  </si>
  <si>
    <t>150424302108405_199993570484811</t>
  </si>
  <si>
    <t>https://www.facebook.com/150424302108405_199993570484811</t>
  </si>
  <si>
    <t>150424302108405_200161343801367</t>
  </si>
  <si>
    <t>https://www.facebook.com/150424302108405_200161343801367</t>
  </si>
  <si>
    <t>150424302108405_201257517025083</t>
  </si>
  <si>
    <t>https://www.facebook.com/150424302108405_201257517025083</t>
  </si>
  <si>
    <t>150424302108405_201699233647578</t>
  </si>
  <si>
    <t>https://www.facebook.com/150424302108405_201699233647578</t>
  </si>
  <si>
    <t>150424302108405_201699366980898</t>
  </si>
  <si>
    <t>https://www.facebook.com/150424302108405_201699366980898</t>
  </si>
  <si>
    <t>150424302108405_203326543484847</t>
  </si>
  <si>
    <t>https://www.facebook.com/150424302108405_203326543484847</t>
  </si>
  <si>
    <t>150424302108405_203783916772443</t>
  </si>
  <si>
    <t>https://www.facebook.com/150424302108405_203783916772443</t>
  </si>
  <si>
    <t>150424302108405_204274623390039</t>
  </si>
  <si>
    <t>https://www.facebook.com/150424302108405_204274623390039</t>
  </si>
  <si>
    <t>150424302108405_204384480045720</t>
  </si>
  <si>
    <t>https://www.facebook.com/150424302108405_204384480045720</t>
  </si>
  <si>
    <t>150424302108405_204410390043129</t>
  </si>
  <si>
    <t>https://www.facebook.com/150424302108405_204410390043129</t>
  </si>
  <si>
    <t>150424302108405_205580559926112</t>
  </si>
  <si>
    <t>https://www.facebook.com/150424302108405_205580559926112</t>
  </si>
  <si>
    <t>150424302108405_205580666592768</t>
  </si>
  <si>
    <t>https://www.facebook.com/150424302108405_205580666592768</t>
  </si>
  <si>
    <t>150424302108405_205580429926125</t>
  </si>
  <si>
    <t>https://www.facebook.com/150424302108405_205580429926125</t>
  </si>
  <si>
    <t>150424302108405_208367186314116</t>
  </si>
  <si>
    <t>https://www.facebook.com/150424302108405_208367186314116</t>
  </si>
  <si>
    <t>150424302108405_209651532852348</t>
  </si>
  <si>
    <t>https://www.facebook.com/150424302108405_209651532852348</t>
  </si>
  <si>
    <t>150424302108405_209685379515630</t>
  </si>
  <si>
    <t>https://www.facebook.com/150424302108405_209685379515630</t>
  </si>
  <si>
    <t>150424302108405_209692646181570</t>
  </si>
  <si>
    <t>https://www.facebook.com/150424302108405_209692646181570</t>
  </si>
  <si>
    <t>"Does the 5 second rule apply to this?"</t>
  </si>
  <si>
    <t>"Don't cross the boss."</t>
  </si>
  <si>
    <t>"He'll be feeling the burn.</t>
  </si>
  <si>
    <t>"I don't even wanna see his love life."</t>
  </si>
  <si>
    <t>"This is how I pregame"</t>
  </si>
  <si>
    <t>"The struggle is real."</t>
  </si>
  <si>
    <t>"I'd rather die than admit it's hot."</t>
  </si>
  <si>
    <t>"Papi knows what's up."</t>
  </si>
  <si>
    <t>"Now what?"</t>
  </si>
  <si>
    <t>"Give me one of each."</t>
  </si>
  <si>
    <t>"Tough love is still love."</t>
  </si>
  <si>
    <t>"Me last night."</t>
  </si>
  <si>
    <t>"The micheladas are in full bloom."</t>
  </si>
  <si>
    <t>"Every damn time."</t>
  </si>
  <si>
    <t>Being a real super hero.</t>
  </si>
  <si>
    <t>Just gotta sit there and take it.</t>
  </si>
  <si>
    <t>This is why I wear longsleeves year round.</t>
  </si>
  <si>
    <t>He don't know how bad it's gonna burn tomorrow.</t>
  </si>
  <si>
    <t>Me and my big mouth...</t>
  </si>
  <si>
    <t>You still my boy anyway...</t>
  </si>
  <si>
    <t>It's still the weekend...</t>
  </si>
  <si>
    <t>I would be this ripped.</t>
  </si>
  <si>
    <t>My family recycled before it was 'in'.</t>
  </si>
  <si>
    <t>That's cold.</t>
  </si>
  <si>
    <t>My dude already dead.</t>
  </si>
  <si>
    <t>Time to upgrade...</t>
  </si>
  <si>
    <t>When you're about to get interrogated...</t>
  </si>
  <si>
    <t>My feet every Saturday morning.</t>
  </si>
  <si>
    <t>And it’s only 9 a.m.</t>
  </si>
  <si>
    <t>Internally says "don't cry, don't cry, don't cry..."</t>
  </si>
  <si>
    <t>Complete betrayal.</t>
  </si>
  <si>
    <t>We've all gone through this.</t>
  </si>
  <si>
    <t>I'll be right there!</t>
  </si>
  <si>
    <t>Before you can even blame your brother. :unamused:</t>
  </si>
  <si>
    <t>Never ask me that.</t>
  </si>
  <si>
    <t>I'm not leaving until this song is over.</t>
  </si>
  <si>
    <t>Somehow, there is always room for one more...even when there isn't.</t>
  </si>
  <si>
    <t>You have latinos to thank for this flavor, you're welcome.</t>
  </si>
  <si>
    <t>Pain for pleasure.</t>
  </si>
  <si>
    <t xml:space="preserve"> </t>
  </si>
  <si>
    <t>a man wearing a hat</t>
  </si>
  <si>
    <t>portrait,people,adult,man,actor,illustration,lid,wear,one,business,veil,facial expression,mustache,sign,movie,music,text,vertical,confidence,cap</t>
  </si>
  <si>
    <t>0.99465483,0.9943216,0.99227464,0.9676547,0.9329231,0.9188756,0.9144161,0.901324,0.88175976,0.87786657,0.86406416,0.8458758,0.82704365,0.82159215,0.8159616,0.7928675,0.78150344,0.7749961,0.7666513,0.76584744</t>
  </si>
  <si>
    <t>mexican horror story</t>
  </si>
  <si>
    <t>a wooden table</t>
  </si>
  <si>
    <t>horizontal,wood,indoors,wall,paper,dirty,square,hanging,old,no person,dry,nature,food,stone,illustration,business,desktop,family,shape,abstract</t>
  </si>
  <si>
    <t>0.97417474,0.92966795,0.9174036,0.8752705,0.8730507,0.8712209,0.86441755,0.8633842,0.84933215,0.84778076,0.82381064,0.8191877,0.81287646,0.80311537,0.78962743,0.78297067,0.75812715,0.7513267,0.7421364,0.74130315</t>
  </si>
  <si>
    <t>Liam Neeson holding a book</t>
  </si>
  <si>
    <t>portrait,people,adult,man,business,serious,indoors,sadness,vertical,worried,horizontal,actor,headshot,contemplation,despair,communication,face,attitude,anxiety,monochrome</t>
  </si>
  <si>
    <t>0.9924108,0.9911394,0.9908986,0.98276293,0.9622915,0.9371329,0.93419695,0.9308485,0.9137056,0.90851843,0.9035195,0.89752024,0.88256824,0.8650855,0.86349535,0.8570797,0.85005003,0.8233306,0.81888056,0.8106276</t>
  </si>
  <si>
    <t>person in a dress shirt and tie</t>
  </si>
  <si>
    <t>horizontal,people,adult,woman,sport,strength,yoga,fatigue,indoors,effort,man,flexibility,motion,barefoot,business,vitality,side view,outdoors,concentration,agility</t>
  </si>
  <si>
    <t>0.9883586,0.9773874,0.94796175,0.9281,0.91722494,0.90982515,0.9084312,0.89592165,0.88834167,0.880973,0.87945604,0.86763144,0.8672138,0.85604453,0.8521404,0.8508105,0.8135456,0.78873074,0.7884679,0.7824779</t>
  </si>
  <si>
    <t>when your friends hang
out without you</t>
  </si>
  <si>
    <t>a man laying on top of a cake</t>
  </si>
  <si>
    <t>people,adult,horizontal,man,woman,indoors,portrait,fatigue,family,concentration,vertical,child,sit,relaxation,business,technology,sleep,hand,bed,table</t>
  </si>
  <si>
    <t>0.98114055,0.9734032,0.95393884,0.9274527,0.91851604,0.8960238,0.8952477,0.87542653,0.85747486,0.85292995,0.8454762,0.83498657,0.8255968,0.8112774,0.80110395,0.78908944,0.7824594,0.77457505,0.7687745,0.7629806</t>
  </si>
  <si>
    <t>a person on a snowboard</t>
  </si>
  <si>
    <t>people,man,adult,horizontal,family,vertical,uniform,side view,indoors,outdoors,woman,industry,business,child,expression,house,safety,togetherness,cap,portrait</t>
  </si>
  <si>
    <t>0.9898156,0.9758612,0.963942,0.9429333,0.89556587,0.8360512,0.8341093,0.8304795,0.8270906,0.8157896,0.80438685,0.7800689,0.77901536,0.7786511,0.75433743,0.74836326,0.74200094,0.73933697,0.701626,0.70145744</t>
  </si>
  <si>
    <t>when la cruda is real but
you smell pozole</t>
  </si>
  <si>
    <t>a cow laying on the ground</t>
  </si>
  <si>
    <t>nature,horizontal,animal,illustration,people,art,adult,portrait,old,man,travel,dark,woman,mammal,strength,beach,wildlife,head,wood,young</t>
  </si>
  <si>
    <t>0.9715395,0.94740117,0.92881143,0.90798783,0.9004804,0.8801751,0.8759445,0.8737681,0.86035144,0.8560877,0.8438315,0.83686817,0.8345307,0.834162,0.8296871,0.82252383,0.81764925,0.8081995,0.79641515,0.79041445</t>
  </si>
  <si>
    <t>when the food is hella spicy
but your mom didn't raise a
quitter</t>
  </si>
  <si>
    <t>a man looking at the camera</t>
  </si>
  <si>
    <t>people,man,portrait,eye,young,angry,horizontal,scared,funny,adult,love,looking,togetherness,cute,one,bald,indoors,woman,friendship,face</t>
  </si>
  <si>
    <t>0.9602756,0.94133043,0.9394079,0.93097126,0.92012846,0.89134955,0.8821511,0.88211167,0.8744877,0.86573255,0.8643931,0.8565643,0.8470311,0.8467256,0.8399948,0.8354815,0.83164513,0.82582504,0.82241464,0.8083657</t>
  </si>
  <si>
    <t>a group of people standing on top of an orange</t>
  </si>
  <si>
    <t>people,desktop,fall,Halloween,woman,food,one,adult,color,young,child,portrait,person,fun,happiness,man,family,vegetable,isolated,business</t>
  </si>
  <si>
    <t>0.9362023,0.9104227,0.9020796,0.90019363,0.90010405,0.8686743,0.8617765,0.85999995,0.84558785,0.8380561,0.83564705,0.83215296,0.8314061,0.8206649,0.8202672,0.8172573,0.8082939,0.80390507,0.79352283,0.75885564</t>
  </si>
  <si>
    <t>a man sitting on a bench next to a laptop</t>
  </si>
  <si>
    <t>man,sit,sitting,adult,outdoors,people,laptop,technology,relaxation,lifestyle,casual,chair,leisure,summer,looking,computer,education,young,happiness,wireless</t>
  </si>
  <si>
    <t>0.9905985,0.988326,0.9819406,0.979262,0.97651243,0.9762242,0.96886647,0.9644958,0.9558163,0.9513654,0.946361,0.9454839,0.9404315,0.9397005,0.93446505,0.9321721,0.9311279,0.9070139,0.9054581,0.9003359</t>
  </si>
  <si>
    <t>how to make me happy in the
morning:</t>
  </si>
  <si>
    <t>many different types of food</t>
  </si>
  <si>
    <t>food,freshness,variation,vertical,sweet,plate,fruit,cake,meal,refreshment,horizontal,chocolate,indulgence,collage,cookie,indoors,still life,epicure,pastry,bread</t>
  </si>
  <si>
    <t>0.99215615,0.9681232,0.96727014,0.96426,0.9595556,0.95252776,0.94203514,0.9363317,0.92895997,0.9254235,0.9100715,0.90619767,0.8922131,0.8892374,0.88298523,0.8800704,0.8635696,0.8611094,0.85881275,0.8528518</t>
  </si>
  <si>
    <t>person holding a sign</t>
  </si>
  <si>
    <t>people,man,adult,woman,portrait,sports fan,competition,football,togetherness,outdoors,soccer,victory,sport,stadium,goal,horizontal,uniform,celebration,fun,audience</t>
  </si>
  <si>
    <t>0.9862511,0.9684985,0.9676067,0.93719435,0.92459905,0.8799318,0.8675943,0.85057074,0.83165723,0.827752,0.8234439,0.80099267,0.7901712,0.7858634,0.77853405,0.7757236,0.7244061,0.7243242,0.7221862,0.7127906</t>
  </si>
  <si>
    <t>ordering tacos after the
club like</t>
  </si>
  <si>
    <t>Jim Carrey that is posing for a photo</t>
  </si>
  <si>
    <t>adult,man,people,horizontal,business,indoors,portrait,communication,office,frustration,looking,worried,confidence,cheerful,happiness,technology,uncertainty,fine-looking,facial expression,success</t>
  </si>
  <si>
    <t>0.99308383,0.99297047,0.9848335,0.98027,0.9774537,0.974218,0.95374095,0.9489405,0.9070984,0.888496,0.8850702,0.8678048,0.86370647,0.84722817,0.8450122,0.8442155,0.84213626,0.8366363,0.8310448,0.8292382</t>
  </si>
  <si>
    <t>a bottle of orange juice</t>
  </si>
  <si>
    <t>glass,drink,no person,bar,alcohol,bottle,liquid,traditional,desktop,health,beer,isolate,food,cold,wood,wine,retro,whisky,isolated,summer</t>
  </si>
  <si>
    <t>0.9832379,0.97570735,0.9744544,0.9603827,0.95752245,0.93974876,0.9151417,0.9126787,0.90416384,0.8627373,0.8531537,0.846284,0.8455254,0.83815986,0.83646333,0.834572,0.8190383,0.81188554,0.79917157,0.7927677</t>
  </si>
  <si>
    <t>when you're telling a funny story
to your parents but they're about
to turn it into a life lesson</t>
  </si>
  <si>
    <t>Steve Harvey et al. standing next to a man in a suit and tie</t>
  </si>
  <si>
    <t>man,people,portrait,adult,business,wear,administration,battle,election,indoors,profile,fine-looking,leader,actor,bald,politician,festival,facial expression,angry,serious</t>
  </si>
  <si>
    <t>0.9902116,0.9765373,0.9615325,0.94633424,0.941755,0.9259981,0.87815547,0.87057555,0.8564633,0.8420347,0.8319877,0.8126334,0.8051317,0.79890144,0.79715586,0.7935432,0.7885074,0.78526235,0.76619357,0.75946546</t>
  </si>
  <si>
    <t>a picture of herself in a mirror</t>
  </si>
  <si>
    <t>illustration,vector,vicious,head,symbol,art,Halloween,horizontal,skittish,biology,monster,blood,design,sketch,fear,graphic,horror,silhouette,people,science</t>
  </si>
  <si>
    <t>0.9945229,0.93429255,0.9164753,0.9040311,0.9003314,0.89352953,0.8834356,0.87506247,0.8410214,0.81319404,0.8024463,0.8009216,0.7999609,0.79435176,0.7878295,0.78288615,0.7785294,0.76949215,0.76291394,0.7551576</t>
  </si>
  <si>
    <t>a cat that is looking at the camera</t>
  </si>
  <si>
    <t>animal,cute,fur,pet,mammal,cat,little,young,domestic,funny,sit,dog,looking,eye,purebred,canine,portrait,downy,kitten,staring</t>
  </si>
  <si>
    <t>0.9950061,0.99041724,0.9817004,0.976356,0.97293365,0.96080697,0.96067554,0.95520663,0.95392656,0.94777966,0.94765866,0.94748676,0.9447844,0.94002306,0.9388921,0.9257656,0.9157016,0.91453576,0.8943464,0.88855696</t>
  </si>
  <si>
    <t>me: I got my first tattoo!
mom:</t>
  </si>
  <si>
    <t>people,adult,woman,man,street,child,outdoors,city,horizontal,motion,portrait,road,event,togetherness,fun,editorial,festival,celebration,sport,family</t>
  </si>
  <si>
    <t>0.9940435,0.9691585,0.9688885,0.9571078,0.9293827,0.9245157,0.9053905,0.88685685,0.8825942,0.84757495,0.83279467,0.82307166,0.7929579,0.78120506,0.7801088,0.77047276,0.76026523,0.7517611,0.73944783,0.72860825</t>
  </si>
  <si>
    <t>when your friend realizes he can't handle
your mom's homemade hot sauce</t>
  </si>
  <si>
    <t>a man in a suit and tie</t>
  </si>
  <si>
    <t>people,man,dark,portrait,serious,headshot,pensive,intelligence,fine-looking,attitude,child,face,bald,worried,one,surprise,eye,scared,staring,angry</t>
  </si>
  <si>
    <t>0.972117,0.9698292,0.942135,0.9400157,0.9288288,0.88722473,0.88569677,0.8826299,0.8726059,0.86352193,0.8574083,0.85335493,0.8531935,0.8472369,0.8383106,0.83475375,0.82742333,0.81948996,0.8142363,0.81281054</t>
  </si>
  <si>
    <t>me: imma drink all the tequila shots
tonight
me tomorrow morning:</t>
  </si>
  <si>
    <t>a red and white photo</t>
  </si>
  <si>
    <t>laundry,home appliance,technology,illustration,temperature,horizontal,heat,laundry facility,modern,dryer,no person,vector,vertical,design,square,stove,equipment,indoors,housework,washer</t>
  </si>
  <si>
    <t>0.9849179,0.97410166,0.9549719,0.95169103,0.94447947,0.9444294,0.9347912,0.92935634,0.9154614,0.90961885,0.9092137,0.9055972,0.8812789,0.8808559,0.8784292,0.86664003,0.8666171,0.8576522,0.8408009,0.83741516</t>
  </si>
  <si>
    <t>a close up of two giraffes near a tree</t>
  </si>
  <si>
    <t>illustration,vector,sketch,humor,vectors,child,horizontal,man,funny,viral vector,woman,people,art,character,fun,fatigue,cute,animal,graphic,isolated</t>
  </si>
  <si>
    <t>0.9982103,0.9928298,0.9910897,0.95203847,0.94846654,0.94820726,0.940009,0.9377458,0.92677265,0.924115,0.9186132,0.9054675,0.9008682,0.8984169,0.89656126,0.8898615,0.8856031,0.87771523,0.8474808,0.84592474</t>
  </si>
  <si>
    <t>a bunch of bananas</t>
  </si>
  <si>
    <t>illustration,no person,vector,woman,card,isolated,cute,elegant,child,people,paper,desktop,fashion,business,fun,design,banner,man,retro,art</t>
  </si>
  <si>
    <t>0.9550141,0.93621457,0.91122174,0.90926063,0.8866626,0.8865222,0.87515986,0.8651997,0.86385286,0.8612546,0.86049044,0.85267633,0.8446702,0.84289396,0.8364727,0.81866467,0.81329805,0.8110993,0.80412734,0.78964293</t>
  </si>
  <si>
    <t>a man sitting in front of a crowd</t>
  </si>
  <si>
    <t>strength,strong,brawny,fitness,influencer,man,athlete,sport,muscle,bodybuilding,biceps,exercise,fine-looking,weightlifting,body,trainer,masculinity,guy,vigorous,torso</t>
  </si>
  <si>
    <t>0.9985187,0.9984547,0.99780756,0.9957453,0.9957285,0.99537385,0.99470127,0.9941446,0.99353564,0.99306846,0.9921832,0.98336124,0.9796878,0.97826034,0.9770097,0.9736997,0.9705131,0.966994,0.96349394,0.96084774</t>
  </si>
  <si>
    <t>a close up of a person holding a dog</t>
  </si>
  <si>
    <t>dog,vertical,indoors,food,animal,sit,people,cute,fun,no person,box,drink,glass,desktop,little,child,hungry,humor,care,bowl</t>
  </si>
  <si>
    <t>0.93840545,0.9142177,0.91247845,0.9081304,0.8775654,0.87715006,0.87074685,0.8693305,0.86790264,0.85330236,0.8374097,0.827115,0.8177421,0.8135195,0.80692005,0.80537355,0.7780938,0.7776463,0.75493217,0.748963</t>
  </si>
  <si>
    <t>when your bro eats the last
paleta right in front of you</t>
  </si>
  <si>
    <t>a close up of a tooth brush</t>
  </si>
  <si>
    <t>eye,animal,nature,cute,funny,isolated,wildlife,face,illustration,wild,desktop,wood,little,scary,staring,angry,fear,one,looking,monster</t>
  </si>
  <si>
    <t>0.9832657,0.971712,0.96272343,0.9503306,0.9445312,0.9340451,0.9264679,0.9251305,0.90073293,0.89932764,0.8894921,0.88236654,0.87069094,0.85996425,0.85519004,0.83873576,0.838174,0.8350751,0.8224207,0.81730866</t>
  </si>
  <si>
    <t>a cat laying on top of a sheep</t>
  </si>
  <si>
    <t>horizontal,people,woman,adult,indoors,man,young,isolated,outdoors,mammal,animal,old,danger,force,fear,fatigue,illustration,fashion,portrait,sleep</t>
  </si>
  <si>
    <t>0.96736765,0.95847595,0.9534682,0.9360705,0.9166815,0.9115267,0.8778509,0.86918145,0.82521033,0.8221016,0.8095906,0.78585345,0.7611964,0.76050055,0.7596351,0.75484,0.7445396,0.74210787,0.7383436,0.7367798</t>
  </si>
  <si>
    <t>a toy truck</t>
  </si>
  <si>
    <t>illustration,wood,no person,isolated,vector,sketch,horizontal,equipment,security,technology,outdoors,business,retro,gun,weapon,education,desktop,safety,old,danger</t>
  </si>
  <si>
    <t>0.9385637,0.9274163,0.91314286,0.8793526,0.8723339,0.8553995,0.8520539,0.84206915,0.8383571,0.8313931,0.8287091,0.818969,0.8075896,0.7953135,0.77298534,0.7655725,0.7608839,0.7541032,0.7447896,0.7433271</t>
  </si>
  <si>
    <t>her: why do you have a passcode
on your phone?
me:</t>
  </si>
  <si>
    <t>a pair of skis</t>
  </si>
  <si>
    <t>illustration,horizontal,business,people,vector,sketch,desktop,communication,adult,humor,man,fatigue,art,design,child,technology,symbol,fun,modern,animal</t>
  </si>
  <si>
    <t>0.9924723,0.9528439,0.9442275,0.9376918,0.9306246,0.902743,0.8758023,0.8744887,0.86964834,0.86484385,0.86337054,0.8488349,0.8343318,0.8310844,0.81806946,0.81336254,0.8121023,0.80785966,0.79875517,0.79661083</t>
  </si>
  <si>
    <t>health,aid,illness,healthcare,skin,isolated,pain,man,medicine,medical,horizontal,hand,bandage,communication,desktop,paper,human,people,addiction,business</t>
  </si>
  <si>
    <t>0.9754007,0.957687,0.9559288,0.9477485,0.94109005,0.9383838,0.93698484,0.9065588,0.90558404,0.89576364,0.87668663,0.87442315,0.8707469,0.86040723,0.85948694,0.8482473,0.8437264,0.83075345,0.8275757,0.8264575</t>
  </si>
  <si>
    <t>when you wake up and have 21 texts from
your novia asking why you didn't answer
her call last night</t>
  </si>
  <si>
    <t>Pharrell Williams laying in bed reading a book</t>
  </si>
  <si>
    <t>bed,sleep,horizontal,people,portrait,bedroom,indoors,man,fatigue,relaxation,adult,child,bedtime,pillow,sadness,content,blanket,sheet,contemplation,headshot</t>
  </si>
  <si>
    <t>0.99389684,0.98764026,0.98628414,0.98579776,0.9842932,0.98317456,0.97500956,0.96642995,0.96064734,0.9529805,0.95000887,0.94176865,0.9204508,0.9123428,0.9005103,0.8918208,0.88902235,0.8870336,0.8783933,0.85789126</t>
  </si>
  <si>
    <t>a man in a hat using a cell phone</t>
  </si>
  <si>
    <t>man,people,portrait,indoors,horizontal,adult,serious,sport,sitting,competition,beard,looking,fine-looking,headshot,car,dark,stubble,business,young,contemplation</t>
  </si>
  <si>
    <t>0.994971,0.97594106,0.9666842,0.94886905,0.94018716,0.94001603,0.9165858,0.9077103,0.88607836,0.87284225,0.86659235,0.8647419,0.8351923,0.81515825,0.81250995,0.79227424,0.7771919,0.752146,0.7506617,0.7499589</t>
  </si>
  <si>
    <t>a man and a woman pose for a photo</t>
  </si>
  <si>
    <t>adult,man,people,indoors,horizontal,portrait,sit,serious,sitting,side view,contemplation,vertical,headshot,business,togetherness,confidence,sadness,window,looking,concentration</t>
  </si>
  <si>
    <t>0.9927821,0.99243057,0.9914337,0.9842739,0.9780779,0.9681956,0.9454241,0.943071,0.9362837,0.9337134,0.91381884,0.89090884,0.86205196,0.860723,0.8308077,0.82486016,0.8133975,0.80839753,0.80668676,0.79334927</t>
  </si>
  <si>
    <t>Javier Hernandez talking on a cell phone</t>
  </si>
  <si>
    <t>people,man,portrait,adult,person,horizontal,business,communication,indoors,competition,headshot,collage,sport,championship,actor,desktop,serious,one,text,vertical</t>
  </si>
  <si>
    <t>0.98107606,0.97966516,0.97072375,0.9640604,0.9417095,0.9358947,0.9024228,0.89532036,0.8849485,0.8118627,0.8038827,0.7933937,0.7881486,0.77476406,0.7636484,0.7557968,0.7343398,0.72284806,0.7190726,0.70867777</t>
  </si>
  <si>
    <t>when your mom says
a comer</t>
  </si>
  <si>
    <t>a man and a woman pose for a picture</t>
  </si>
  <si>
    <t>people,man,horizontal,outdoors,adult,nature,portrait,summer,woman,sport,vitality,freedom,communication,togetherness,fear,vertical,battle,strength,young,side view</t>
  </si>
  <si>
    <t>0.98873043,0.97963876,0.9744065,0.9696829,0.96393543,0.95780885,0.89154476,0.8841347,0.8683007,0.84951854,0.82345927,0.78939927,0.7815242,0.78071475,0.7795121,0.7766894,0.76515853,0.7630236,0.75663126,0.74165297</t>
  </si>
  <si>
    <t>person on a cell phone</t>
  </si>
  <si>
    <t>horizontal,people,man,adult,outdoors,portrait,woman,indoors,contemplation,lid,side view,business,serious,fatigue,sadness,sitting,wear,headshot,togetherness,relaxation</t>
  </si>
  <si>
    <t>0.98991096,0.97459984,0.97392094,0.9473076,0.8887228,0.8866834,0.88301146,0.8807007,0.8594735,0.84976697,0.8396153,0.76763284,0.7586317,0.73369765,0.7297988,0.72392726,0.72282624,0.7149099,0.71485865,0.7073792</t>
  </si>
  <si>
    <t>how many pupusas did you
eat?
I don't know I wasn't counting</t>
  </si>
  <si>
    <t>Marko Grujic holding a laptop</t>
  </si>
  <si>
    <t>horizontal,man,people,business,presentation,blank,portrait,adult,serious,contemplation,communication,bill,headshot,education,intelligence,identity,banner,confidence,indoors,uncertainty</t>
  </si>
  <si>
    <t>0.9915201,0.99114585,0.9859223,0.96919644,0.96435165,0.9624985,0.96230376,0.9417416,0.9392972,0.9367524,0.92789364,0.92238045,0.9075023,0.9035014,0.8823312,0.87786347,0.87488,0.8722482,0.8669144,0.86541736</t>
  </si>
  <si>
    <t>when it's last call and they play
tragos de amargo licor</t>
  </si>
  <si>
    <t>a group of people smiling for the camera</t>
  </si>
  <si>
    <t>people,adult,man,woman,business,horizontal,indoors,portrait,togetherness,communication,friendship,shouting,happiness,battle,meeting,cheerful,frustration,politician,administration,couple</t>
  </si>
  <si>
    <t>0.986705,0.979442,0.971189,0.9681453,0.950985,0.93991137,0.9274772,0.9225496,0.89872277,0.89321405,0.8758173,0.86705804,0.86553425,0.85330725,0.82278275,0.79359555,0.79129106,0.7868703,0.7826152,0.7376384</t>
  </si>
  <si>
    <t>a group of people riding on the back of a red car</t>
  </si>
  <si>
    <t>transportation system,travel,car,trip (journey),man,woman,people,luggage,outdoors,adult,tourist,road,horizontal plane,freedom,tourism,convertible,adventure,horizontal,fun,wait</t>
  </si>
  <si>
    <t>0.98189294,0.97971153,0.9768809,0.9742053,0.973779,0.9734159,0.9657711,0.9643574,0.9607614,0.9520384,0.9454582,0.93414783,0.91354537,0.89240307,0.89206815,0.88441956,0.8790232,0.8686849,0.8638454,0.85117626</t>
  </si>
  <si>
    <t>a green bottle</t>
  </si>
  <si>
    <t>no person,bottle,plastic,container,recycling,health,drink,liquid,merchandise,clean,horizontal,empty,healthcare,isolated,glass,cola,safety,pollution,medicine,cap</t>
  </si>
  <si>
    <t>0.99418426,0.98734915,0.98424256,0.9817921,0.9733851,0.9619461,0.9236295,0.9190892,0.90317,0.88854635,0.8565861,0.8492693,0.8358651,0.83367735,0.8282756,0.8272835,0.81254625,0.803491,0.8015393,0.8013326</t>
  </si>
  <si>
    <t>person in a suit and tie</t>
  </si>
  <si>
    <t>people,man,business,horizontal,adult,monochrome,indoors,vertical,serious,tie,intelligence,dinner jacket,petition,formalwear,portrait,suit,confidence,education,uncertainty,achievement</t>
  </si>
  <si>
    <t>0.9864373,0.9842589,0.9778592,0.962904,0.9313087,0.9303237,0.9234598,0.91513866,0.8763752,0.8395322,0.8349501,0.82052577,0.8163927,0.8125397,0.8049052,0.8027668,0.7950162,0.7760344,0.75522554,0.752328</t>
  </si>
  <si>
    <t>when someone takes the bag
of hot cheetos you've been
saving
I WILL FIND YOU
AND I WILL KILL YOU</t>
  </si>
  <si>
    <t>how to be flexible:
YOGA TEQUILA</t>
  </si>
  <si>
    <t>me: I don't want to drink tonight
also me:</t>
  </si>
  <si>
    <t>when you finish binge watching
an entire series and you don't
know what to do with yourself
anymore</t>
  </si>
  <si>
    <t>**when I hurt myself**
other moms: are u ok?
my mom:
HAHAHAHA
QUÉ PENDEJO!</t>
  </si>
  <si>
    <t>when all the cups
are dirty</t>
  </si>
  <si>
    <t>ex: I miss u
me:
No pos que chido</t>
  </si>
  <si>
    <t>when your mom is telling your tías
your business in front of you</t>
  </si>
  <si>
    <t>when you see your boy about
to put his foot in his mouth</t>
  </si>
  <si>
    <t>when you say "just one
drink" 'cuz you got work
in the morning:
next day at your job like:</t>
  </si>
  <si>
    <t>me if eating tacos gave
you abs</t>
  </si>
  <si>
    <t>from mole container to
fancy glassware</t>
  </si>
  <si>
    <t>when you sneaking a taste of
mom's cooking, but she right
behind you</t>
  </si>
  <si>
    <t>when you're using the old
version of windows...</t>
  </si>
  <si>
    <t>your shoe game when your mom yells
at you to help her with el mercado</t>
  </si>
  <si>
    <t>when my family starts chanting
'quiere Ilorar, quiere Ilorar'</t>
  </si>
  <si>
    <t>when your primo invites someone
new to hang out with your group
What, I'm not good enough for you?</t>
  </si>
  <si>
    <t>when she's crazy but you still
love her</t>
  </si>
  <si>
    <t>when you're innocent but your
mom is already reaching for
the chancla</t>
  </si>
  <si>
    <t>latinos be like:
"there's still room for one more."</t>
  </si>
  <si>
    <t>share if you agree this is the
best flavor hands down
LIMON
PEPINO</t>
  </si>
  <si>
    <t>if fifty shades was created
by latinos</t>
  </si>
  <si>
    <t>150424302108405_211514882666013</t>
  </si>
  <si>
    <t>https://www.facebook.com/150424302108405_211514882666013</t>
  </si>
  <si>
    <t>Finally a real man!</t>
  </si>
  <si>
    <t>when you passed your driver's
test</t>
  </si>
  <si>
    <t>a person with a cell phone</t>
  </si>
  <si>
    <t>man,people,horizontal,indoors,adult,portrait,young,battle,woman,looking,person,business,communication,fun,adolescent,isolated,angry,desktop,sport,outdoors</t>
  </si>
  <si>
    <t>0.97623646,0.9677143,0.9624907,0.9070263,0.90641963,0.902495,0.88124704,0.836715,0.83573806,0.82517827,0.82053673,0.8155347,0.79500663,0.78507054,0.7794104,0.76658523,0.7616558,0.7342379,0.7187234,0.7124604</t>
  </si>
  <si>
    <t>https://www.facebook.com/150424302108405_212064962611005</t>
  </si>
  <si>
    <t>Upcoming video game for summer lol.</t>
  </si>
  <si>
    <t>150424302108405_212064962611005</t>
  </si>
  <si>
    <t>if mario bros. had been created
by mexicans</t>
  </si>
  <si>
    <t>a screenshot of a tree</t>
  </si>
  <si>
    <t>World Wide Web,tag,template,label,banner,graphic,layout,vectors,procedure,page,information,promotion,business,company,bill,designing,facts,text,illustration,desktop</t>
  </si>
  <si>
    <t>0.9925399,0.9912379,0.9872732,0.9787482,0.9632264,0.958164,0.9511483,0.94742906,0.94670177,0.9430796,0.9384522,0.93412125,0.9312978,0.9199116,0.9174552,0.91611254,0.9109627,0.9018535,0.9013512,0.89084935</t>
  </si>
  <si>
    <t>150424302108405_212149049269263</t>
  </si>
  <si>
    <t>https://www.facebook.com/150424302108405_212149049269263</t>
  </si>
  <si>
    <t>Why does she always have to do that?</t>
  </si>
  <si>
    <t>Kanye West et al. posing for a photo</t>
  </si>
  <si>
    <t>man,indoors,people,adult,horizontal,portrait,headshot,sitting,serious,vertical,togetherness,friendship,looking,sit,communication,military,business,battle,happiness,outdoors</t>
  </si>
  <si>
    <t>0.99663246,0.99235284,0.98926187,0.98914564,0.98839116,0.9863008,0.95570964,0.9553982,0.9537083,0.94149226,0.92598164,0.9053308,0.88258326,0.8799843,0.8685578,0.86485136,0.8616921,0.8377104,0.82302237,0.8212259</t>
  </si>
  <si>
    <t>when your mom calls you to come
and eat but la comida no está lista</t>
  </si>
  <si>
    <t>150424302108405_212639152553586</t>
  </si>
  <si>
    <t>https://www.facebook.com/150424302108405_212639152553586</t>
  </si>
  <si>
    <t>150424302108405_213177325833102</t>
  </si>
  <si>
    <t>https://www.facebook.com/150424302108405_213177325833102</t>
  </si>
  <si>
    <t>150424302108405_213161919167976</t>
  </si>
  <si>
    <t>https://www.facebook.com/150424302108405_213161919167976</t>
  </si>
  <si>
    <t>Girl, why you always lyin'?</t>
  </si>
  <si>
    <t>Pos NiEntiendo &lt;f0&gt;&lt;U+009F&gt;&lt;U+0098&gt;&lt;U+0082&gt; .</t>
  </si>
  <si>
    <t>King of the accordion!</t>
  </si>
  <si>
    <t>a woman sitting on a bed</t>
  </si>
  <si>
    <t>people,woman,adult,sit,relaxation,horizontal,indoors,portrait,looking,young,cute,pretty,girl,anticipation,child,happiness,one,bed,family,wait</t>
  </si>
  <si>
    <t>0.9844956,0.97982514,0.9774135,0.97634786,0.9626684,0.96233964,0.9604187,0.93573153,0.89719915,0.8937025,0.8845387,0.8750761,0.86755204,0.86099577,0.8574321,0.853676,0.85139596,0.8278221,0.8217373,0.8124863</t>
  </si>
  <si>
    <t>a cell phone</t>
  </si>
  <si>
    <t>illustration,business,text,tag,graphic,desktop,designing,symbol,World Wide Web,internet,education,cloud,banner,facts,management,promotion,communication,conceptual,bill,identity</t>
  </si>
  <si>
    <t>0.9693322,0.9671899,0.9374537,0.93026596,0.92774755,0.9220754,0.9176369,0.9162487,0.90436107,0.89830476,0.859162,0.85756445,0.85490876,0.8547737,0.8524097,0.85213727,0.8418075,0.8351593,0.8339412,0.8276336</t>
  </si>
  <si>
    <t>a close up of a book</t>
  </si>
  <si>
    <t>bill,text,squad,people,illustration,man,collection,collage,banner,populace,communication,business,adult,propaganda,desktop,sport,card,education,sign,service</t>
  </si>
  <si>
    <t>0.9883783,0.96539503,0.9608127,0.9434091,0.93625915,0.8947971,0.8861067,0.8733123,0.8633836,0.8615886,0.8598174,0.8403847,0.8229722,0.8194469,0.7931968,0.7874732,0.7576494,0.7569225,0.7522321,0.73377573</t>
  </si>
  <si>
    <t>every guy knows this is the official
'no estoy enojada face'</t>
  </si>
  <si>
    <t>latina moms be like
NlNTENDO
NINTENDO
NINTENDO
Nintendo
NINTENDO</t>
  </si>
  <si>
    <t>your video game vs
my video game</t>
  </si>
  <si>
    <t>150424302108405_215355245615310</t>
  </si>
  <si>
    <t>https://www.facebook.com/150424302108405_215355245615310</t>
  </si>
  <si>
    <t>when your crush says she
likes horses</t>
  </si>
  <si>
    <t>a man riding on the back of a motorcycle</t>
  </si>
  <si>
    <t>wheel,people,transportation system,bike,man,seated,woman,roll along,road,street,invalid,vintage,adult,biker,city,wheelchair,driver,nostalgia,vehicle,cyclist</t>
  </si>
  <si>
    <t>0.97870445,0.9774907,0.97716844,0.970024,0.95743024,0.95309097,0.94719726,0.9464501,0.935378,0.92621887,0.91378903,0.9098226,0.9097532,0.9047729,0.87032366,0.85298824,0.84824824,0.83232594,0.83229196,0.82657343</t>
  </si>
  <si>
    <t>150424302108405_215953422222159</t>
  </si>
  <si>
    <t>https://www.facebook.com/150424302108405_215953422222159</t>
  </si>
  <si>
    <t>Priorities lol.</t>
  </si>
  <si>
    <t>when you're about to dance the vals
and they bring out the taco tray</t>
  </si>
  <si>
    <t>a man and a woman in a suit and tie</t>
  </si>
  <si>
    <t>ceremony,dinner jacket,wedding,horizontal,business,man,groom,bride,woman,adult,togetherness,celebration,reception,wear,commitment,indoors,veil,formalwear,people,portrait</t>
  </si>
  <si>
    <t>0.98495,0.9848281,0.96125495,0.95335954,0.94877476,0.9327702,0.92745477,0.92343444,0.9217856,0.9036397,0.8983691,0.89618635,0.8847438,0.87986076,0.8708488,0.87003756,0.85926354,0.8454541,0.8444241,0.8360172</t>
  </si>
  <si>
    <t>150424302108405_215954188888749</t>
  </si>
  <si>
    <t>https://www.facebook.com/150424302108405_215954188888749</t>
  </si>
  <si>
    <t>She's only go to the games for the food.</t>
  </si>
  <si>
    <t>when bae is more interested in
los churros than in the game</t>
  </si>
  <si>
    <t>JAY Z et al. standing around each other</t>
  </si>
  <si>
    <t>woman,man,horizontal,people,adult,friendship,togetherness,indoors,happiness,communication,cheerful,sit,child,adolescent,enjoyment,portrait,sitting,couple,education,fun</t>
  </si>
  <si>
    <t>0.9861876,0.9846847,0.98424697,0.98290914,0.97672975,0.96873486,0.96762145,0.9565295,0.931419,0.92625356,0.9116639,0.8793094,0.87574315,0.86241436,0.85849375,0.85292447,0.83585995,0.8254557,0.82057226,0.8156942</t>
  </si>
  <si>
    <t>150424302108405_215955075555327</t>
  </si>
  <si>
    <t>https://www.facebook.com/150424302108405_215955075555327</t>
  </si>
  <si>
    <t>McTrio. I can't. :joy:</t>
  </si>
  <si>
    <t>150424302108405_217444665406368</t>
  </si>
  <si>
    <t>https://www.facebook.com/150424302108405_217444665406368</t>
  </si>
  <si>
    <t>Download the keyboard here: http://bit.ly/mituKeyboard</t>
  </si>
  <si>
    <t>when the big mac was the inspiration
for your mariachi band</t>
  </si>
  <si>
    <t>a group of men standing around each other</t>
  </si>
  <si>
    <t>car,people,street,road,man,transportation system,hurry,vehicle,crowd,police,driver,sport,fast,winter,offense,competition,event,force,group,public show</t>
  </si>
  <si>
    <t>0.9745549,0.9607084,0.94129914,0.9369383,0.9162313,0.90482146,0.89391625,0.89342123,0.8916981,0.88973343,0.8764411,0.8723761,0.8629626,0.8620825,0.8288224,0.8235268,0.8103353,0.80391216,0.764657,0.7635049</t>
  </si>
  <si>
    <t>Frank Reyes et al. posing for a picture</t>
  </si>
  <si>
    <t>portrait,people,adult,woman,fashion,business,man,horizontal,contemplation,facial expression,cute,creativity,young,fun,looking,wear,face,adolescent,hair,child</t>
  </si>
  <si>
    <t>0.97806436,0.9675582,0.958918,0.9482602,0.9350598,0.92430997,0.9111105,0.90532196,0.89341676,0.8745479,0.85214496,0.85062444,0.8480953,0.8464326,0.83924407,0.83915246,0.83724034,0.8306999,0.80884427,0.80683017</t>
  </si>
  <si>
    <t>SHARE ALL THE JAJAJA AT YOUR FINGERTIPS
GET THE
gif&amp;emoji
keyboard
by mitú</t>
  </si>
  <si>
    <t>150424302108405_218640798620088</t>
  </si>
  <si>
    <t>https://www.facebook.com/150424302108405_218640798620088</t>
  </si>
  <si>
    <t>On to the next one.</t>
  </si>
  <si>
    <t>150424302108405_218759745274860</t>
  </si>
  <si>
    <t>https://www.facebook.com/150424302108405_218759745274860</t>
  </si>
  <si>
    <t>I'm watching you.</t>
  </si>
  <si>
    <t>150424302108405_218760371941464</t>
  </si>
  <si>
    <t>https://www.facebook.com/150424302108405_218760371941464</t>
  </si>
  <si>
    <t>I got three 6-packs, of course I'm ready.</t>
  </si>
  <si>
    <t>150424302108405_221039341713567</t>
  </si>
  <si>
    <t>https://www.facebook.com/150424302108405_221039341713567</t>
  </si>
  <si>
    <t>Womp womp...</t>
  </si>
  <si>
    <t>a picture of some sort</t>
  </si>
  <si>
    <t>vertical,illustration,business,paper,symbol,bill,vector,text,horizontal,banner,vectors,no person,image,stock,design,desktop,label,danger,sign,authority</t>
  </si>
  <si>
    <t>0.9544802,0.9511874,0.9476017,0.94202685,0.9202797,0.88063323,0.86123955,0.8611498,0.85052204,0.84788215,0.8445456,0.8305379,0.8240663,0.8221178,0.8059719,0.803512,0.8009722,0.7957531,0.79176337,0.78840137</t>
  </si>
  <si>
    <t>when your primo flirts with
your crush</t>
  </si>
  <si>
    <t>a group of people posing for a photo</t>
  </si>
  <si>
    <t>man,adult,people,portrait,sitting,horizontal,industry,indoors,military,business,communication,looking,togetherness,uniform,car,serious,friendship,transportation system,sit,war</t>
  </si>
  <si>
    <t>0.99730647,0.98458624,0.9834436,0.9576475,0.9435458,0.9301548,0.9070391,0.90112674,0.9002552,0.89076775,0.8749995,0.8744715,0.87181234,0.86804587,0.84032273,0.83510345,0.8191245,0.8135983,0.80730605,0.79626566</t>
  </si>
  <si>
    <t>ready to show off your summer body?
me:</t>
  </si>
  <si>
    <t>a fruit stand</t>
  </si>
  <si>
    <t>man,people,adult,sport,influencer,illustration,battle,strength,warrior,shirtless,portrait,athlete,text,physcially force,pride,war,flag,combat,thorax,fist</t>
  </si>
  <si>
    <t>0.9952269,0.99071336,0.98658764,0.9770592,0.9469707,0.9441935,0.9366011,0.9279935,0.89774275,0.8961882,0.88277024,0.85412157,0.8537041,0.8424381,0.8263756,0.8205088,0.7995435,0.78196585,0.7817894,0.77372503</t>
  </si>
  <si>
    <t>Lionel Messi et al. sitting in the grass</t>
  </si>
  <si>
    <t>man,people,horizontal,soccer,adult,game,sport,fun,competition,sitting,sit,child,family,battle,ball,football,togetherness,adolescent,happiness,shouting</t>
  </si>
  <si>
    <t>0.98817015,0.9557562,0.94536793,0.928854,0.92722857,0.9157516,0.9081073,0.9022968,0.8925353,0.8870029,0.8840661,0.88347137,0.8688469,0.8591468,0.85605305,0.85253674,0.832363,0.8257052,0.82495743,0.8125253</t>
  </si>
  <si>
    <t>when my crush ignores me
NIKE
ESTUVIERAS TAN BUENA</t>
  </si>
  <si>
    <t>when your crush says "I like you
as a friend"</t>
  </si>
  <si>
    <t>150424302108405_225533477930820</t>
  </si>
  <si>
    <t>https://www.facebook.com/150424302108405_225533477930820</t>
  </si>
  <si>
    <t>Oh hell naaaaahhh!</t>
  </si>
  <si>
    <t>150424302108405_226171641200337</t>
  </si>
  <si>
    <t>https://www.facebook.com/150424302108405_226171641200337</t>
  </si>
  <si>
    <t>Fml.</t>
  </si>
  <si>
    <t>me: I'm cool if she's still friends
with her ex
also me:</t>
  </si>
  <si>
    <t>a group of women standing next to a woman</t>
  </si>
  <si>
    <t>woman,man,people,adult,horizontal,togetherness,indoors,portrait,friendship,child,business,communication,love,looking,family,young,fashion,wear,sit,adolescent</t>
  </si>
  <si>
    <t>0.99091077,0.9865972,0.9814296,0.9714345,0.9660572,0.94062555,0.9172206,0.904393,0.8718498,0.8609224,0.8510867,0.8472416,0.8179967,0.8173148,0.80698204,0.8028575,0.79024476,0.7781323,0.7780616,0.77385104</t>
  </si>
  <si>
    <t>a man holding a tennis racket</t>
  </si>
  <si>
    <t>people,man,portrait,adult,one,business,indoors,horizontal,looking,serious,movie,outdoors,television,intelligence,wall,wear,confidence,offense,fine-looking,musician</t>
  </si>
  <si>
    <t>0.98447394,0.98402035,0.9771218,0.9571067,0.9471559,0.9423488,0.92126715,0.8804009,0.8612629,0.85523105,0.833478,0.8229486,0.82059705,0.8161572,0.81209725,0.8031467,0.7951663,0.7936231,0.7898736,0.7834356</t>
  </si>
  <si>
    <t>when you get ready to go out
and your mom says "llévate a
tu hermanita"</t>
  </si>
  <si>
    <t>150424302108405_226968001120701</t>
  </si>
  <si>
    <t>https://www.facebook.com/150424302108405_226968001120701</t>
  </si>
  <si>
    <t>The best kind of rolling.</t>
  </si>
  <si>
    <t>420 rolling</t>
  </si>
  <si>
    <t>a hand holding a piece of food</t>
  </si>
  <si>
    <t>food,cooking,desktop,hand,refreshment,closeup,no person,meal,ingredients,horizontal,isolate,dinner,preparation,health,healthy,epicure,wood,delicious,bread,lunch</t>
  </si>
  <si>
    <t>0.9670093,0.9491166,0.9123061,0.89080644,0.8680253,0.86156577,0.8614357,0.8437774,0.8432921,0.84254456,0.840188,0.8343754,0.83081925,0.82414734,0.82142675,0.81954736,0.8179443,0.7870008,0.7667253,0.76206017</t>
  </si>
  <si>
    <t>150424302108405_231327450684756</t>
  </si>
  <si>
    <t>https://www.facebook.com/150424302108405_231327450684756</t>
  </si>
  <si>
    <t>She's not *that* amazing.</t>
  </si>
  <si>
    <t>150424302108405_231374154013419</t>
  </si>
  <si>
    <t>https://www.facebook.com/150424302108405_231374154013419</t>
  </si>
  <si>
    <t>My mom always thinks it's too late to go out -__-</t>
  </si>
  <si>
    <t>150424302108405_233448207139347</t>
  </si>
  <si>
    <t>https://www.facebook.com/150424302108405_233448207139347</t>
  </si>
  <si>
    <t>Come at me. I am ready.</t>
  </si>
  <si>
    <t>when you hear your mom brag
about how great your sister is</t>
  </si>
  <si>
    <t>woman,child,family,togetherness,man,people,group,four,friendship,adolescent,outdoors,indoors,love,adult,young,horizontal,education,three,fun,looking</t>
  </si>
  <si>
    <t>0.98887897,0.98245186,0.9800967,0.9735817,0.963287,0.9479948,0.93031365,0.88891053,0.88735807,0.8759922,0.8731601,0.8689184,0.8501817,0.8462062,0.8435823,0.83986896,0.8350769,0.8208723,0.8206185,0.8160754</t>
  </si>
  <si>
    <t>when you're trying to sneak out the
house and your mom hits you with
'a dónde crees que vas tan tarde?!'</t>
  </si>
  <si>
    <t>Tyga and a women who is holding a baseball bat</t>
  </si>
  <si>
    <t>baseball,uniform,lid,people,teamwork,wear,cap,squad,safety,portrait,man,boy,horizontal,retro,helmet,competition,desktop,looking,outfit,game</t>
  </si>
  <si>
    <t>0.99245,0.9919605,0.989137,0.9751023,0.95823187,0.94691336,0.9462198,0.9377199,0.93612635,0.9288324,0.9278365,0.9261949,0.9239141,0.91749406,0.913568,0.8826525,0.88001585,0.85059774,0.8354243,0.82693934</t>
  </si>
  <si>
    <t>when your mom grabs
the chancla</t>
  </si>
  <si>
    <t>a man standing next to a newspaper</t>
  </si>
  <si>
    <t>man,people,adult,horizontal,indoors,business,communication,graph,education,newspaper,technology,person,one,screen,woman,looking,sit,paper,table,computer</t>
  </si>
  <si>
    <t>0.97625047,0.96221304,0.9406537,0.92617273,0.9087703,0.8888402,0.8396752,0.77237844,0.74486196,0.74399996,0.7284971,0.71947765,0.7071725,0.67317677,0.67084754,0.6697372,0.66596264,0.6639705,0.66307986,0.64171135</t>
  </si>
  <si>
    <t>150424302108405_234754417008726</t>
  </si>
  <si>
    <t>https://www.facebook.com/150424302108405_234754417008726</t>
  </si>
  <si>
    <t>She likes it as much as I do.</t>
  </si>
  <si>
    <t>150424302108405_234877306996437</t>
  </si>
  <si>
    <t>https://www.facebook.com/150424302108405_234877306996437</t>
  </si>
  <si>
    <t>He’s always there to give you a hand.</t>
  </si>
  <si>
    <t>150424302108405_237019096782258</t>
  </si>
  <si>
    <t>https://www.facebook.com/150424302108405_237019096782258</t>
  </si>
  <si>
    <t>Got friend zoned real quick.</t>
  </si>
  <si>
    <t>when my mom makes me
babysit my little sister</t>
  </si>
  <si>
    <t>a person sitting on the ground</t>
  </si>
  <si>
    <t>people,education,horizontal,adult,technology,internet,vertical,woman,illustration,portrait,desktop,communication,business,screen,person,World Wide Web,creativity,computer,indoors,text</t>
  </si>
  <si>
    <t>0.98772883,0.9706725,0.9569953,0.95543224,0.9452305,0.944879,0.93810534,0.93055296,0.9185475,0.91481614,0.9131696,0.9058391,0.89517754,0.8778657,0.8754184,0.86554307,0.84577894,0.84189177,0.81149846,0.8108896</t>
  </si>
  <si>
    <t>compadre goals
w I1@!Â£</t>
  </si>
  <si>
    <t>compadre goals</t>
  </si>
  <si>
    <t>a man holding a baby</t>
  </si>
  <si>
    <t>man,brawny,fine-looking,strength,exercise,indoors,fitness,people,relaxation,young,sport,muscle,influencer,health,leisure,adult,horizontal,battle,masculinity,athlete</t>
  </si>
  <si>
    <t>0.99595106,0.97366124,0.97267205,0.9589607,0.9563316,0.9534689,0.94948053,0.938377,0.91079557,0.9028832,0.8982727,0.89216846,0.89084613,0.87859565,0.87805486,0.8613128,0.8592206,0.8577839,0.85395104,0.8507745</t>
  </si>
  <si>
    <t>when your crush calls you
buddy</t>
  </si>
  <si>
    <t>Javier Hernandez looking at the camera</t>
  </si>
  <si>
    <t>man,portrait,people,adult,serious,horizontal,fine-looking,headshot,outdoors,contemplation,looking,confidence,stubble,sport,vertical,determination,shirt,happiness,individuality,business</t>
  </si>
  <si>
    <t>0.9970392,0.9934233,0.99033123,0.98791623,0.95995116,0.9425772,0.9383967,0.9382946,0.9366448,0.9083263,0.90081596,0.88879806,0.8875731,0.87277204,0.8468795,0.83757836,0.8349782,0.8325945,0.8239712,0.82370925</t>
  </si>
  <si>
    <t>150424302108405_237914913359343</t>
  </si>
  <si>
    <t>https://www.facebook.com/150424302108405_237914913359343</t>
  </si>
  <si>
    <t>And the cruda is only worse.</t>
  </si>
  <si>
    <t>150424302108405_237918293359005</t>
  </si>
  <si>
    <t>https://www.facebook.com/150424302108405_237918293359005</t>
  </si>
  <si>
    <t>Me working on a team project.</t>
  </si>
  <si>
    <t>150424302108405_237947886689379</t>
  </si>
  <si>
    <t>https://www.facebook.com/150424302108405_237947886689379</t>
  </si>
  <si>
    <t>Based on actual events.</t>
  </si>
  <si>
    <t>150424302108405_238433176640850</t>
  </si>
  <si>
    <t>https://www.facebook.com/150424302108405_238433176640850</t>
  </si>
  <si>
    <t>Why do all dads watch tv like this??</t>
  </si>
  <si>
    <t>150424302108405_238433986640769</t>
  </si>
  <si>
    <t>https://www.facebook.com/150424302108405_238433986640769</t>
  </si>
  <si>
    <t>:joy:</t>
  </si>
  <si>
    <t>150424302108405_238446583306176</t>
  </si>
  <si>
    <t>https://www.facebook.com/150424302108405_238446583306176</t>
  </si>
  <si>
    <t>That's some next level ish.</t>
  </si>
  <si>
    <t>drinking at 21 vs drinking 27</t>
  </si>
  <si>
    <t>a group of people around each other</t>
  </si>
  <si>
    <t>man,people,indoors,horizontal,adult,sitting,business,sit,serious,music,communication,battle,television,technology,portrait,bar,wine,concentration,microphone,looking</t>
  </si>
  <si>
    <t>0.9879211,0.9722477,0.96805024,0.96211195,0.93626547,0.92641604,0.9182154,0.87521636,0.8406685,0.8149298,0.8045096,0.8045058,0.8017185,0.7907742,0.78761876,0.7835266,0.78350854,0.7660183,0.7484333,0.7422454</t>
  </si>
  <si>
    <t>mom: mijo, how was school today?
me:</t>
  </si>
  <si>
    <t>a group of people looking at a screen</t>
  </si>
  <si>
    <t>indoors,horizontal,woman,man,people,adult,child,adolescent,togetherness,relaxation,family,fatigue,education,bed,bedroom,sit,boredom,communication,battle,looking</t>
  </si>
  <si>
    <t>0.99485403,0.9898902,0.98387396,0.98094904,0.9529747,0.9433856,0.9345006,0.9317655,0.9192704,0.91331625,0.90800494,0.89826924,0.8920331,0.8868538,0.86566246,0.85603917,0.8555275,0.85355663,0.8428093,0.8203471</t>
  </si>
  <si>
    <t>if a horror movie was based on
your life
THE
SHINING
LE VOY A DECIR A
TU PAPÁ</t>
  </si>
  <si>
    <t>a close up of a newspaper</t>
  </si>
  <si>
    <t>bill,collection,portrait,communication,people,collage,man,adult,text,magazine,desktop,identity,illustration,banner,presentation,paper,business,card,vertical,woman</t>
  </si>
  <si>
    <t>0.98603326,0.9852462,0.98138505,0.9808307,0.9734028,0.97189176,0.9717332,0.967777,0.9472862,0.9394143,0.91636634,0.9052414,0.9014249,0.89719224,0.8937398,0.89316523,0.89064586,0.87997466,0.87516475,0.8735983</t>
  </si>
  <si>
    <t>dads know sh*t's going down when
they're watching noticiero univision
standing up</t>
  </si>
  <si>
    <t>a man standing in front of a television</t>
  </si>
  <si>
    <t>indoors,people,man,adult,horizontal,room,woman,family,museum,television,window,sit,business,wall,picture frame,exhibition,side view,illustration,communication,table</t>
  </si>
  <si>
    <t>0.9817947,0.97926027,0.97228646,0.96532667,0.94861126,0.9353033,0.9294347,0.9124653,0.8999705,0.89545393,0.8652357,0.8621103,0.85418475,0.85122347,0.8420531,0.8312774,0.82503194,0.81685853,0.7989708,0.7940619</t>
  </si>
  <si>
    <t>when your burrito is as big as
your new primo</t>
  </si>
  <si>
    <t>a person holding a plate of food</t>
  </si>
  <si>
    <t>child,baby,people,little,food,healthy,horizontal,family,indoors,health,hungry,innocence,cute,desktop,confection,newborn,precious,one,human,love</t>
  </si>
  <si>
    <t>0.9914787,0.9668597,0.9430794,0.94146395,0.9219746,0.9073987,0.90292203,0.8917408,0.890993,0.8830743,0.7993057,0.7935877,0.78935283,0.77705216,0.76064205,0.75274235,0.74218464,0.7395808,0.7316614,0.7162817</t>
  </si>
  <si>
    <t>hack to avoid your primo
cheating in video games</t>
  </si>
  <si>
    <t>person holding a baby</t>
  </si>
  <si>
    <t>technology,adult,man,horizontal,people,computer,sit,indoors,internet,communication,side view,connection,laptop,looking,light,window,business,woman,desk,child</t>
  </si>
  <si>
    <t>0.9744568,0.9735521,0.9657821,0.9643668,0.96224535,0.95025474,0.93367136,0.9134517,0.9008944,0.89923674,0.87752485,0.8350687,0.8264566,0.8237908,0.7948929,0.7633548,0.75676143,0.7544284,0.749875,0.74809444</t>
  </si>
  <si>
    <t>150424302108405_243299669487534</t>
  </si>
  <si>
    <t>https://www.facebook.com/150424302108405_243299669487534</t>
  </si>
  <si>
    <t>Tastes better than morning breath.</t>
  </si>
  <si>
    <t>150424302108405_243759899441511</t>
  </si>
  <si>
    <t>https://www.facebook.com/150424302108405_243759899441511</t>
  </si>
  <si>
    <t>Only those who have a whole bunch of primas will understand.</t>
  </si>
  <si>
    <t>why wake up to kisses when
you can wake up to huevito
con chorizo</t>
  </si>
  <si>
    <t>a slice of pizza</t>
  </si>
  <si>
    <t>food,dinner,delicious,meal,no person,lunch,meat,cooking,nutrition,refreshment,healthy,tasty,traditional,cuisine,homemade,plate,sauce,breakfast,gold,dish</t>
  </si>
  <si>
    <t>0.9954971,0.9858874,0.9826635,0.97887397,0.9767687,0.9752019,0.9663652,0.95098877,0.9481797,0.94758415,0.9422273,0.93867195,0.9373233,0.93197,0.93195295,0.92578965,0.91732085,0.91574335,0.91476923,0.91405046</t>
  </si>
  <si>
    <t>when you're condemned to be
a chambelan for the next 5 to 7
years</t>
  </si>
  <si>
    <t>woman,group,man,togetherness,teamwork,business,unity,multicultural,horizontal,four,people,group together,ceremony,partnership,adult,indoors,meeting,leader,presentation,five</t>
  </si>
  <si>
    <t>0.9737814,0.96536493,0.9652493,0.95584,0.9389448,0.93747485,0.93713164,0.9186544,0.90279365,0.89849776,0.8911785,0.88161296,0.8748714,0.8569566,0.8482058,0.84536374,0.8385489,0.82324517,0.7977979,0.78750885</t>
  </si>
  <si>
    <t>150424302108405_243764899441011</t>
  </si>
  <si>
    <t>https://www.facebook.com/150424302108405_243764899441011</t>
  </si>
  <si>
    <t>Me sealing the deal.</t>
  </si>
  <si>
    <t>150424302108405_244186599398841</t>
  </si>
  <si>
    <t>https://www.facebook.com/150424302108405_244186599398841</t>
  </si>
  <si>
    <t>I'm living.</t>
  </si>
  <si>
    <t>150424302108405_244674466016721</t>
  </si>
  <si>
    <t>https://www.facebook.com/150424302108405_244674466016721</t>
  </si>
  <si>
    <t>Why!?</t>
  </si>
  <si>
    <t>150424302108405_246540335830134</t>
  </si>
  <si>
    <t>https://www.facebook.com/150424302108405_246540335830134</t>
  </si>
  <si>
    <t>I can disappear one pound burrito in few minutes. :joy:</t>
  </si>
  <si>
    <t>150424302108405_247025372448297</t>
  </si>
  <si>
    <t>https://www.facebook.com/150424302108405_247025372448297</t>
  </si>
  <si>
    <t>me flirting with my crush
do yo like tripe tacos?</t>
  </si>
  <si>
    <t>a close up of Ryan Gosling</t>
  </si>
  <si>
    <t>portrait,adult,people,man,horizontal,headshot,stubble,contemplation,indoors,vertical,beard,serious,confidence,unshaven,individuality,fine-looking,business,looking,uncertainty,content</t>
  </si>
  <si>
    <t>0.9958967,0.99275506,0.9925579,0.9909909,0.98206407,0.9811387,0.96861124,0.96149623,0.9584465,0.9538456,0.953104,0.9410986,0.92814565,0.90126395,0.88288665,0.8813741,0.8797989,0.84927523,0.838884,0.829275</t>
  </si>
  <si>
    <t>baseball stadiums are now selling taco
dogs like the ones I used to make when
we didn't have buns at home</t>
  </si>
  <si>
    <t>a hand holding a hot dog</t>
  </si>
  <si>
    <t>food,cheese,refreshment,meal,slice,sushi,lunch,seafood,pizza,meat,plate,horizontal,epicure,square,takeout,vegetable,tuna,dinner,no person,tray</t>
  </si>
  <si>
    <t>0.9914317,0.97015285,0.96739066,0.9663525,0.9462306,0.9386257,0.92068005,0.9190413,0.9047629,0.8979255,0.8977065,0.893666,0.8787856,0.8780787,0.87337834,0.86727786,0.8668864,0.86244273,0.8616975,0.8602805</t>
  </si>
  <si>
    <t>when bae took 30 selfies of us
but she's still not satisfied and
wants to take more</t>
  </si>
  <si>
    <t>a group of people looking at a cell phone</t>
  </si>
  <si>
    <t>woman,man,indoors,people,horizontal,battle,adult,togetherness,family,young,business,love,two,force,adolescent,couple,communication,friendship,sit,looking</t>
  </si>
  <si>
    <t>0.99229217,0.97163606,0.96362394,0.9555658,0.95493263,0.92483234,0.8928571,0.8921494,0.8622434,0.834652,0.8323965,0.83152556,0.8119843,0.7646786,0.7610262,0.7584603,0.755268,0.7530935,0.75097704,0.7507994</t>
  </si>
  <si>
    <t>do you know a magic trick?
me:</t>
  </si>
  <si>
    <t>a man sitting at a table</t>
  </si>
  <si>
    <t>man,people,indoors,horizontal,sit,adult,table,casual,togetherness,family,looking,business,paper,woman,friendship,sitting,communication,young,elderly,serious</t>
  </si>
  <si>
    <t>0.9876914,0.9301605,0.925264,0.91199327,0.90264595,0.86889094,0.8619197,0.76135933,0.75909054,0.75479233,0.7403847,0.7351947,0.73430896,0.71011627,0.69630414,0.67382336,0.65531355,0.644812,0.64085543,0.6129721</t>
  </si>
  <si>
    <t>me wishing happy birthday
to my dad</t>
  </si>
  <si>
    <t>a close up of a sign</t>
  </si>
  <si>
    <t>desktop,illustration,round out,cake,image,shape,symbol,round,disjunct,food,closeup,isolate,sign,refreshment,no person,abstract,texture,paper,cookie,pastry</t>
  </si>
  <si>
    <t>0.91576624,0.9003743,0.892805,0.87964624,0.868851,0.86154443,0.8588136,0.85872686,0.8400823,0.8241014,0.8186844,0.8134016,0.81291723,0.8030442,0.7883601,0.77445567,0.76729727,0.7426692,0.74064326,0.72798496</t>
  </si>
  <si>
    <t>150424302108405_255106328306868</t>
  </si>
  <si>
    <t>https://www.facebook.com/150424302108405_255106328306868</t>
  </si>
  <si>
    <t>No competition.</t>
  </si>
  <si>
    <t>her ex vs me</t>
  </si>
  <si>
    <t>her ex vs me
eaaru</t>
  </si>
  <si>
    <t>a plate of food and a cup of coffee</t>
  </si>
  <si>
    <t>food,plate,meal,healthy,lunch,refreshment,bowl,restaurant,dinner,table,dish,vegetable,epicure,appetizer,no person,cheese,hot,cuisine,tasty,breakfast</t>
  </si>
  <si>
    <t>0.98632985,0.96849895,0.96260107,0.93896925,0.9372817,0.9293412,0.9288006,0.92385435,0.9132881,0.9119359,0.9108432,0.90971476,0.9000048,0.8919672,0.8858291,0.8758652,0.87576026,0.8715482,0.8592683,0.85858124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</si>
</sst>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workbookViewId="0">
      <selection activeCell="C79" sqref="C79"/>
    </sheetView>
  </sheetViews>
  <sheetFormatPr defaultRowHeight="13" customHeight="1" x14ac:dyDescent="0.35"/>
  <sheetData>
    <row r="1" spans="1:15" ht="13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3" customHeight="1" x14ac:dyDescent="0.35">
      <c r="A2" t="s">
        <v>15</v>
      </c>
      <c r="B2" t="s">
        <v>16</v>
      </c>
      <c r="C2" s="1">
        <v>42765.547789351855</v>
      </c>
      <c r="E2" s="2"/>
      <c r="F2" t="s">
        <v>134</v>
      </c>
      <c r="G2" t="s">
        <v>135</v>
      </c>
      <c r="H2" t="s">
        <v>136</v>
      </c>
      <c r="I2" t="s">
        <v>137</v>
      </c>
      <c r="J2">
        <f t="shared" ref="J2" si="0">IF(E2="",0,IF(OR(E2=E1,E2=E3),1,0))</f>
        <v>0</v>
      </c>
      <c r="K2">
        <f>IF(OR(J2=0,M2=0),1,0)</f>
        <v>1</v>
      </c>
      <c r="L2">
        <f>1-K2</f>
        <v>0</v>
      </c>
      <c r="M2" t="str">
        <f>IF(J2=0,"",COUNTIF($F$2:$F2,$F2)-1)</f>
        <v/>
      </c>
      <c r="N2" t="str">
        <f>IF(ISERROR(IF(M2+1=M3,N3,M2)),"",IF(M2+1=M3,N3,M2))</f>
        <v/>
      </c>
      <c r="O2" t="str">
        <f>IF(J2=0,"",IF(E2=E1,ROUND(C2-C1,0),0))</f>
        <v/>
      </c>
    </row>
    <row r="3" spans="1:15" ht="13" customHeight="1" x14ac:dyDescent="0.35">
      <c r="A3" t="s">
        <v>17</v>
      </c>
      <c r="B3" t="s">
        <v>18</v>
      </c>
      <c r="C3" s="1">
        <v>42766.708344907405</v>
      </c>
      <c r="D3" t="s">
        <v>95</v>
      </c>
      <c r="E3" t="s">
        <v>138</v>
      </c>
      <c r="F3" t="s">
        <v>138</v>
      </c>
      <c r="G3" t="s">
        <v>139</v>
      </c>
      <c r="H3" t="s">
        <v>140</v>
      </c>
      <c r="I3" t="s">
        <v>141</v>
      </c>
      <c r="J3">
        <f t="shared" ref="J3:J41" si="1">IF(E3="",0,IF(OR(E3=E2,E3=E4),1,0))</f>
        <v>0</v>
      </c>
      <c r="K3">
        <f t="shared" ref="K3:K41" si="2">IF(OR(J3=0,M3=0),1,0)</f>
        <v>1</v>
      </c>
      <c r="L3">
        <f t="shared" ref="L3:L41" si="3">1-K3</f>
        <v>0</v>
      </c>
      <c r="M3" t="str">
        <f>IF(J3=0,"",COUNTIF($F$2:$F3,$F3)-1)</f>
        <v/>
      </c>
      <c r="N3" t="str">
        <f t="shared" ref="N3:N41" si="4">IF(ISERROR(IF(M3+1=M4,N4,M3)),"",IF(M3+1=M4,N4,M3))</f>
        <v/>
      </c>
      <c r="O3" t="str">
        <f t="shared" ref="O3:O41" si="5">IF(J3=0,"",IF(E3=E2,ROUND(C3-C2,0),0))</f>
        <v/>
      </c>
    </row>
    <row r="4" spans="1:15" ht="13" customHeight="1" x14ac:dyDescent="0.35">
      <c r="A4" t="s">
        <v>19</v>
      </c>
      <c r="B4" t="s">
        <v>20</v>
      </c>
      <c r="C4" s="1">
        <v>42768.708344907405</v>
      </c>
      <c r="D4" t="s">
        <v>96</v>
      </c>
      <c r="E4" s="2" t="s">
        <v>269</v>
      </c>
      <c r="F4" s="2" t="s">
        <v>269</v>
      </c>
      <c r="G4" t="s">
        <v>142</v>
      </c>
      <c r="H4" t="s">
        <v>143</v>
      </c>
      <c r="I4" t="s">
        <v>144</v>
      </c>
      <c r="J4">
        <f t="shared" si="1"/>
        <v>0</v>
      </c>
      <c r="K4">
        <f t="shared" si="2"/>
        <v>1</v>
      </c>
      <c r="L4">
        <f t="shared" si="3"/>
        <v>0</v>
      </c>
      <c r="M4" t="str">
        <f>IF(J4=0,"",COUNTIF($F$2:$F4,$F4)-1)</f>
        <v/>
      </c>
      <c r="N4" t="str">
        <f t="shared" si="4"/>
        <v/>
      </c>
      <c r="O4" t="str">
        <f t="shared" si="5"/>
        <v/>
      </c>
    </row>
    <row r="5" spans="1:15" ht="13" customHeight="1" x14ac:dyDescent="0.35">
      <c r="A5" t="s">
        <v>21</v>
      </c>
      <c r="B5" t="s">
        <v>22</v>
      </c>
      <c r="C5" s="1">
        <v>42770.708356481482</v>
      </c>
      <c r="D5" t="s">
        <v>97</v>
      </c>
      <c r="E5" s="2" t="s">
        <v>270</v>
      </c>
      <c r="F5" s="2" t="s">
        <v>270</v>
      </c>
      <c r="G5" t="s">
        <v>145</v>
      </c>
      <c r="H5" t="s">
        <v>146</v>
      </c>
      <c r="I5" t="s">
        <v>147</v>
      </c>
      <c r="J5">
        <f t="shared" si="1"/>
        <v>0</v>
      </c>
      <c r="K5">
        <f t="shared" si="2"/>
        <v>1</v>
      </c>
      <c r="L5">
        <f t="shared" si="3"/>
        <v>0</v>
      </c>
      <c r="M5" t="str">
        <f>IF(J5=0,"",COUNTIF($F$2:$F5,$F5)-1)</f>
        <v/>
      </c>
      <c r="N5" t="str">
        <f t="shared" si="4"/>
        <v/>
      </c>
      <c r="O5" t="str">
        <f t="shared" si="5"/>
        <v/>
      </c>
    </row>
    <row r="6" spans="1:15" ht="13" customHeight="1" x14ac:dyDescent="0.35">
      <c r="A6" t="s">
        <v>23</v>
      </c>
      <c r="B6" t="s">
        <v>24</v>
      </c>
      <c r="C6" s="1">
        <v>42772.708379629628</v>
      </c>
      <c r="D6" t="s">
        <v>98</v>
      </c>
      <c r="E6" s="2" t="s">
        <v>148</v>
      </c>
      <c r="F6" s="2" t="s">
        <v>148</v>
      </c>
      <c r="G6" t="s">
        <v>149</v>
      </c>
      <c r="H6" t="s">
        <v>150</v>
      </c>
      <c r="I6" t="s">
        <v>151</v>
      </c>
      <c r="J6">
        <f t="shared" si="1"/>
        <v>0</v>
      </c>
      <c r="K6">
        <f t="shared" si="2"/>
        <v>1</v>
      </c>
      <c r="L6">
        <f t="shared" si="3"/>
        <v>0</v>
      </c>
      <c r="M6" t="str">
        <f>IF(J6=0,"",COUNTIF($F$2:$F6,$F6)-1)</f>
        <v/>
      </c>
      <c r="N6" t="str">
        <f t="shared" si="4"/>
        <v/>
      </c>
      <c r="O6" t="str">
        <f t="shared" si="5"/>
        <v/>
      </c>
    </row>
    <row r="7" spans="1:15" ht="13" customHeight="1" x14ac:dyDescent="0.35">
      <c r="A7" t="s">
        <v>25</v>
      </c>
      <c r="B7" t="s">
        <v>26</v>
      </c>
      <c r="C7" s="1">
        <v>42774.708333333336</v>
      </c>
      <c r="D7" t="s">
        <v>99</v>
      </c>
      <c r="E7" s="2" t="s">
        <v>271</v>
      </c>
      <c r="F7" s="2" t="s">
        <v>271</v>
      </c>
      <c r="G7" t="s">
        <v>152</v>
      </c>
      <c r="H7" t="s">
        <v>153</v>
      </c>
      <c r="I7" t="s">
        <v>154</v>
      </c>
      <c r="J7">
        <f t="shared" si="1"/>
        <v>0</v>
      </c>
      <c r="K7">
        <f t="shared" si="2"/>
        <v>1</v>
      </c>
      <c r="L7">
        <f t="shared" si="3"/>
        <v>0</v>
      </c>
      <c r="M7" t="str">
        <f>IF(J7=0,"",COUNTIF($F$2:$F7,$F7)-1)</f>
        <v/>
      </c>
      <c r="N7" t="str">
        <f t="shared" si="4"/>
        <v/>
      </c>
      <c r="O7" t="str">
        <f t="shared" si="5"/>
        <v/>
      </c>
    </row>
    <row r="8" spans="1:15" ht="13" customHeight="1" x14ac:dyDescent="0.35">
      <c r="A8" t="s">
        <v>27</v>
      </c>
      <c r="B8" t="s">
        <v>28</v>
      </c>
      <c r="C8" s="1">
        <v>42776.708344907405</v>
      </c>
      <c r="D8" t="s">
        <v>100</v>
      </c>
      <c r="E8" s="2" t="s">
        <v>155</v>
      </c>
      <c r="F8" s="2" t="s">
        <v>155</v>
      </c>
      <c r="G8" t="s">
        <v>156</v>
      </c>
      <c r="H8" t="s">
        <v>157</v>
      </c>
      <c r="I8" t="s">
        <v>158</v>
      </c>
      <c r="J8">
        <f t="shared" si="1"/>
        <v>0</v>
      </c>
      <c r="K8">
        <f t="shared" si="2"/>
        <v>1</v>
      </c>
      <c r="L8">
        <f t="shared" si="3"/>
        <v>0</v>
      </c>
      <c r="M8" t="str">
        <f>IF(J8=0,"",COUNTIF($F$2:$F8,$F8)-1)</f>
        <v/>
      </c>
      <c r="N8" t="str">
        <f t="shared" si="4"/>
        <v/>
      </c>
      <c r="O8" t="str">
        <f t="shared" si="5"/>
        <v/>
      </c>
    </row>
    <row r="9" spans="1:15" ht="13" customHeight="1" x14ac:dyDescent="0.35">
      <c r="A9" t="s">
        <v>29</v>
      </c>
      <c r="B9" t="s">
        <v>30</v>
      </c>
      <c r="C9" s="1">
        <v>42778.708402777775</v>
      </c>
      <c r="D9" t="s">
        <v>101</v>
      </c>
      <c r="E9" s="2" t="s">
        <v>159</v>
      </c>
      <c r="F9" s="2" t="s">
        <v>159</v>
      </c>
      <c r="G9" t="s">
        <v>160</v>
      </c>
      <c r="H9" t="s">
        <v>161</v>
      </c>
      <c r="I9" t="s">
        <v>162</v>
      </c>
      <c r="J9">
        <f t="shared" si="1"/>
        <v>0</v>
      </c>
      <c r="K9">
        <f t="shared" si="2"/>
        <v>1</v>
      </c>
      <c r="L9">
        <f t="shared" si="3"/>
        <v>0</v>
      </c>
      <c r="M9" t="str">
        <f>IF(J9=0,"",COUNTIF($F$2:$F9,$F9)-1)</f>
        <v/>
      </c>
      <c r="N9" t="str">
        <f t="shared" si="4"/>
        <v/>
      </c>
      <c r="O9" t="str">
        <f t="shared" si="5"/>
        <v/>
      </c>
    </row>
    <row r="10" spans="1:15" ht="13" customHeight="1" x14ac:dyDescent="0.35">
      <c r="A10" t="s">
        <v>31</v>
      </c>
      <c r="B10" t="s">
        <v>32</v>
      </c>
      <c r="C10" s="1">
        <v>42779.708368055559</v>
      </c>
      <c r="D10" t="s">
        <v>102</v>
      </c>
      <c r="G10" t="s">
        <v>163</v>
      </c>
      <c r="H10" t="s">
        <v>164</v>
      </c>
      <c r="I10" t="s">
        <v>165</v>
      </c>
      <c r="J10">
        <f t="shared" si="1"/>
        <v>0</v>
      </c>
      <c r="K10">
        <f t="shared" si="2"/>
        <v>1</v>
      </c>
      <c r="L10">
        <f t="shared" si="3"/>
        <v>0</v>
      </c>
      <c r="M10" t="str">
        <f>IF(J10=0,"",COUNTIF($F$2:$F10,$F10)-1)</f>
        <v/>
      </c>
      <c r="N10" t="str">
        <f t="shared" si="4"/>
        <v/>
      </c>
      <c r="O10" t="str">
        <f t="shared" si="5"/>
        <v/>
      </c>
    </row>
    <row r="11" spans="1:15" ht="13" customHeight="1" x14ac:dyDescent="0.35">
      <c r="A11" t="s">
        <v>33</v>
      </c>
      <c r="B11" t="s">
        <v>34</v>
      </c>
      <c r="C11" s="1">
        <v>42781.708333333336</v>
      </c>
      <c r="D11" t="s">
        <v>103</v>
      </c>
      <c r="E11" s="2" t="s">
        <v>272</v>
      </c>
      <c r="F11" s="2" t="s">
        <v>272</v>
      </c>
      <c r="G11" t="s">
        <v>166</v>
      </c>
      <c r="H11" t="s">
        <v>167</v>
      </c>
      <c r="I11" t="s">
        <v>168</v>
      </c>
      <c r="J11">
        <f t="shared" si="1"/>
        <v>0</v>
      </c>
      <c r="K11">
        <f t="shared" si="2"/>
        <v>1</v>
      </c>
      <c r="L11">
        <f t="shared" si="3"/>
        <v>0</v>
      </c>
      <c r="M11" t="str">
        <f>IF(J11=0,"",COUNTIF($F$2:$F11,$F11)-1)</f>
        <v/>
      </c>
      <c r="N11" t="str">
        <f t="shared" si="4"/>
        <v/>
      </c>
      <c r="O11" t="str">
        <f t="shared" si="5"/>
        <v/>
      </c>
    </row>
    <row r="12" spans="1:15" ht="13" customHeight="1" x14ac:dyDescent="0.35">
      <c r="A12" t="s">
        <v>35</v>
      </c>
      <c r="B12" t="s">
        <v>36</v>
      </c>
      <c r="C12" s="1">
        <v>42782.708333333336</v>
      </c>
      <c r="D12" t="s">
        <v>104</v>
      </c>
      <c r="E12" s="2" t="s">
        <v>169</v>
      </c>
      <c r="F12" s="2" t="s">
        <v>169</v>
      </c>
      <c r="G12" t="s">
        <v>170</v>
      </c>
      <c r="H12" t="s">
        <v>171</v>
      </c>
      <c r="I12" t="s">
        <v>172</v>
      </c>
      <c r="J12">
        <f t="shared" si="1"/>
        <v>0</v>
      </c>
      <c r="K12">
        <f t="shared" si="2"/>
        <v>1</v>
      </c>
      <c r="L12">
        <f t="shared" si="3"/>
        <v>0</v>
      </c>
      <c r="M12" t="str">
        <f>IF(J12=0,"",COUNTIF($F$2:$F12,$F12)-1)</f>
        <v/>
      </c>
      <c r="N12" t="str">
        <f t="shared" si="4"/>
        <v/>
      </c>
      <c r="O12" t="str">
        <f t="shared" si="5"/>
        <v/>
      </c>
    </row>
    <row r="13" spans="1:15" ht="13" customHeight="1" x14ac:dyDescent="0.35">
      <c r="A13" t="s">
        <v>37</v>
      </c>
      <c r="B13" t="s">
        <v>38</v>
      </c>
      <c r="C13" s="1">
        <v>42783.708356481482</v>
      </c>
      <c r="D13" t="s">
        <v>105</v>
      </c>
      <c r="E13" s="2" t="s">
        <v>273</v>
      </c>
      <c r="F13" s="2" t="s">
        <v>273</v>
      </c>
      <c r="G13" t="s">
        <v>173</v>
      </c>
      <c r="H13" t="s">
        <v>174</v>
      </c>
      <c r="I13" t="s">
        <v>175</v>
      </c>
      <c r="J13">
        <f t="shared" si="1"/>
        <v>0</v>
      </c>
      <c r="K13">
        <f t="shared" si="2"/>
        <v>1</v>
      </c>
      <c r="L13">
        <f t="shared" si="3"/>
        <v>0</v>
      </c>
      <c r="M13" t="str">
        <f>IF(J13=0,"",COUNTIF($F$2:$F13,$F13)-1)</f>
        <v/>
      </c>
      <c r="N13" t="str">
        <f t="shared" si="4"/>
        <v/>
      </c>
      <c r="O13" t="str">
        <f t="shared" si="5"/>
        <v/>
      </c>
    </row>
    <row r="14" spans="1:15" ht="13" customHeight="1" x14ac:dyDescent="0.35">
      <c r="A14" t="s">
        <v>39</v>
      </c>
      <c r="B14" t="s">
        <v>40</v>
      </c>
      <c r="C14" s="1">
        <v>42785.708344907405</v>
      </c>
      <c r="D14" t="s">
        <v>106</v>
      </c>
      <c r="E14" s="2" t="s">
        <v>176</v>
      </c>
      <c r="F14" s="2" t="s">
        <v>176</v>
      </c>
      <c r="G14" t="s">
        <v>177</v>
      </c>
      <c r="H14" t="s">
        <v>178</v>
      </c>
      <c r="I14" t="s">
        <v>179</v>
      </c>
      <c r="J14">
        <f t="shared" si="1"/>
        <v>0</v>
      </c>
      <c r="K14">
        <f t="shared" si="2"/>
        <v>1</v>
      </c>
      <c r="L14">
        <f t="shared" si="3"/>
        <v>0</v>
      </c>
      <c r="M14" t="str">
        <f>IF(J14=0,"",COUNTIF($F$2:$F14,$F14)-1)</f>
        <v/>
      </c>
      <c r="N14" t="str">
        <f t="shared" si="4"/>
        <v/>
      </c>
      <c r="O14" t="str">
        <f t="shared" si="5"/>
        <v/>
      </c>
    </row>
    <row r="15" spans="1:15" ht="13" customHeight="1" x14ac:dyDescent="0.35">
      <c r="A15" t="s">
        <v>41</v>
      </c>
      <c r="B15" t="s">
        <v>42</v>
      </c>
      <c r="C15" s="1">
        <v>42787.708356481482</v>
      </c>
      <c r="D15" t="s">
        <v>107</v>
      </c>
      <c r="E15" s="2" t="s">
        <v>274</v>
      </c>
      <c r="F15" s="2" t="s">
        <v>274</v>
      </c>
      <c r="G15" t="s">
        <v>180</v>
      </c>
      <c r="H15" t="s">
        <v>181</v>
      </c>
      <c r="I15" t="s">
        <v>182</v>
      </c>
      <c r="J15">
        <f t="shared" si="1"/>
        <v>0</v>
      </c>
      <c r="K15">
        <f t="shared" si="2"/>
        <v>1</v>
      </c>
      <c r="L15">
        <f t="shared" si="3"/>
        <v>0</v>
      </c>
      <c r="M15" t="str">
        <f>IF(J15=0,"",COUNTIF($F$2:$F15,$F15)-1)</f>
        <v/>
      </c>
      <c r="N15" t="str">
        <f t="shared" si="4"/>
        <v/>
      </c>
      <c r="O15" t="str">
        <f t="shared" si="5"/>
        <v/>
      </c>
    </row>
    <row r="16" spans="1:15" ht="13" customHeight="1" x14ac:dyDescent="0.35">
      <c r="A16" t="s">
        <v>43</v>
      </c>
      <c r="B16" t="s">
        <v>44</v>
      </c>
      <c r="C16" s="1">
        <v>42789.708333333336</v>
      </c>
      <c r="D16" t="s">
        <v>108</v>
      </c>
      <c r="E16" s="2" t="s">
        <v>183</v>
      </c>
      <c r="F16" s="2" t="s">
        <v>183</v>
      </c>
      <c r="G16" t="s">
        <v>184</v>
      </c>
      <c r="H16" t="s">
        <v>185</v>
      </c>
      <c r="I16" t="s">
        <v>186</v>
      </c>
      <c r="J16">
        <f t="shared" si="1"/>
        <v>0</v>
      </c>
      <c r="K16">
        <f t="shared" si="2"/>
        <v>1</v>
      </c>
      <c r="L16">
        <f t="shared" si="3"/>
        <v>0</v>
      </c>
      <c r="M16" t="str">
        <f>IF(J16=0,"",COUNTIF($F$2:$F16,$F16)-1)</f>
        <v/>
      </c>
      <c r="N16" t="str">
        <f t="shared" si="4"/>
        <v/>
      </c>
      <c r="O16" t="str">
        <f t="shared" si="5"/>
        <v/>
      </c>
    </row>
    <row r="17" spans="1:15" ht="13" customHeight="1" x14ac:dyDescent="0.35">
      <c r="A17" t="s">
        <v>45</v>
      </c>
      <c r="B17" t="s">
        <v>46</v>
      </c>
      <c r="C17" s="1">
        <v>42790.708333333336</v>
      </c>
      <c r="D17" t="s">
        <v>109</v>
      </c>
      <c r="E17" s="2" t="s">
        <v>275</v>
      </c>
      <c r="F17" s="2" t="s">
        <v>275</v>
      </c>
      <c r="G17" t="s">
        <v>187</v>
      </c>
      <c r="H17" t="s">
        <v>188</v>
      </c>
      <c r="I17" t="s">
        <v>189</v>
      </c>
      <c r="J17">
        <f t="shared" si="1"/>
        <v>0</v>
      </c>
      <c r="K17">
        <f t="shared" si="2"/>
        <v>1</v>
      </c>
      <c r="L17">
        <f t="shared" si="3"/>
        <v>0</v>
      </c>
      <c r="M17" t="str">
        <f>IF(J17=0,"",COUNTIF($F$2:$F17,$F17)-1)</f>
        <v/>
      </c>
      <c r="N17" t="str">
        <f t="shared" si="4"/>
        <v/>
      </c>
      <c r="O17" t="str">
        <f t="shared" si="5"/>
        <v/>
      </c>
    </row>
    <row r="18" spans="1:15" ht="13" customHeight="1" x14ac:dyDescent="0.35">
      <c r="A18" t="s">
        <v>47</v>
      </c>
      <c r="B18" t="s">
        <v>48</v>
      </c>
      <c r="C18" s="1">
        <v>42793.708333333336</v>
      </c>
      <c r="D18" t="s">
        <v>110</v>
      </c>
      <c r="E18" s="2" t="s">
        <v>276</v>
      </c>
      <c r="F18" s="2" t="s">
        <v>276</v>
      </c>
      <c r="G18" t="s">
        <v>190</v>
      </c>
      <c r="H18" t="s">
        <v>191</v>
      </c>
      <c r="I18" t="s">
        <v>192</v>
      </c>
      <c r="J18">
        <f t="shared" si="1"/>
        <v>0</v>
      </c>
      <c r="K18">
        <f t="shared" si="2"/>
        <v>1</v>
      </c>
      <c r="L18">
        <f t="shared" si="3"/>
        <v>0</v>
      </c>
      <c r="M18" t="str">
        <f>IF(J18=0,"",COUNTIF($F$2:$F18,$F18)-1)</f>
        <v/>
      </c>
      <c r="N18" t="str">
        <f t="shared" si="4"/>
        <v/>
      </c>
      <c r="O18" t="str">
        <f t="shared" si="5"/>
        <v/>
      </c>
    </row>
    <row r="19" spans="1:15" ht="13" customHeight="1" x14ac:dyDescent="0.35">
      <c r="A19" t="s">
        <v>49</v>
      </c>
      <c r="B19" t="s">
        <v>50</v>
      </c>
      <c r="C19" s="1">
        <v>42794.708344907405</v>
      </c>
      <c r="D19" t="s">
        <v>111</v>
      </c>
      <c r="E19" s="2" t="s">
        <v>193</v>
      </c>
      <c r="F19" s="2" t="s">
        <v>193</v>
      </c>
      <c r="G19" t="s">
        <v>173</v>
      </c>
      <c r="H19" t="s">
        <v>194</v>
      </c>
      <c r="I19" t="s">
        <v>195</v>
      </c>
      <c r="J19">
        <f t="shared" si="1"/>
        <v>0</v>
      </c>
      <c r="K19">
        <f t="shared" si="2"/>
        <v>1</v>
      </c>
      <c r="L19">
        <f t="shared" si="3"/>
        <v>0</v>
      </c>
      <c r="M19" t="str">
        <f>IF(J19=0,"",COUNTIF($F$2:$F19,$F19)-1)</f>
        <v/>
      </c>
      <c r="N19" t="str">
        <f t="shared" si="4"/>
        <v/>
      </c>
      <c r="O19" t="str">
        <f t="shared" si="5"/>
        <v/>
      </c>
    </row>
    <row r="20" spans="1:15" ht="13" customHeight="1" x14ac:dyDescent="0.35">
      <c r="A20" t="s">
        <v>51</v>
      </c>
      <c r="B20" t="s">
        <v>52</v>
      </c>
      <c r="C20" s="1">
        <v>42796.708333333336</v>
      </c>
      <c r="D20" t="s">
        <v>112</v>
      </c>
      <c r="E20" s="2" t="s">
        <v>196</v>
      </c>
      <c r="F20" s="2" t="s">
        <v>196</v>
      </c>
      <c r="G20" t="s">
        <v>197</v>
      </c>
      <c r="H20" t="s">
        <v>198</v>
      </c>
      <c r="I20" t="s">
        <v>199</v>
      </c>
      <c r="J20">
        <f t="shared" si="1"/>
        <v>0</v>
      </c>
      <c r="K20">
        <f t="shared" si="2"/>
        <v>1</v>
      </c>
      <c r="L20">
        <f t="shared" si="3"/>
        <v>0</v>
      </c>
      <c r="M20" t="str">
        <f>IF(J20=0,"",COUNTIF($F$2:$F20,$F20)-1)</f>
        <v/>
      </c>
      <c r="N20" t="str">
        <f t="shared" si="4"/>
        <v/>
      </c>
      <c r="O20" t="str">
        <f t="shared" si="5"/>
        <v/>
      </c>
    </row>
    <row r="21" spans="1:15" ht="13" customHeight="1" x14ac:dyDescent="0.35">
      <c r="A21" t="s">
        <v>53</v>
      </c>
      <c r="B21" t="s">
        <v>54</v>
      </c>
      <c r="C21" s="1">
        <v>42797.708333333336</v>
      </c>
      <c r="D21" t="s">
        <v>113</v>
      </c>
      <c r="E21" s="2" t="s">
        <v>200</v>
      </c>
      <c r="F21" s="2" t="s">
        <v>200</v>
      </c>
      <c r="G21" t="s">
        <v>201</v>
      </c>
      <c r="H21" t="s">
        <v>202</v>
      </c>
      <c r="I21" t="s">
        <v>203</v>
      </c>
      <c r="J21">
        <f t="shared" si="1"/>
        <v>0</v>
      </c>
      <c r="K21">
        <f t="shared" si="2"/>
        <v>1</v>
      </c>
      <c r="L21">
        <f t="shared" si="3"/>
        <v>0</v>
      </c>
      <c r="M21" t="str">
        <f>IF(J21=0,"",COUNTIF($F$2:$F21,$F21)-1)</f>
        <v/>
      </c>
      <c r="N21" t="str">
        <f t="shared" si="4"/>
        <v/>
      </c>
      <c r="O21" t="str">
        <f t="shared" si="5"/>
        <v/>
      </c>
    </row>
    <row r="22" spans="1:15" ht="13" customHeight="1" x14ac:dyDescent="0.35">
      <c r="A22" t="s">
        <v>55</v>
      </c>
      <c r="B22" t="s">
        <v>56</v>
      </c>
      <c r="C22" s="1">
        <v>42798.708333333336</v>
      </c>
      <c r="D22" t="s">
        <v>114</v>
      </c>
      <c r="E22" s="2" t="s">
        <v>277</v>
      </c>
      <c r="F22" s="2" t="s">
        <v>277</v>
      </c>
      <c r="G22" t="s">
        <v>204</v>
      </c>
      <c r="H22" t="s">
        <v>205</v>
      </c>
      <c r="I22" t="s">
        <v>206</v>
      </c>
      <c r="J22">
        <f t="shared" si="1"/>
        <v>0</v>
      </c>
      <c r="K22">
        <f t="shared" si="2"/>
        <v>1</v>
      </c>
      <c r="L22">
        <f t="shared" si="3"/>
        <v>0</v>
      </c>
      <c r="M22" t="str">
        <f>IF(J22=0,"",COUNTIF($F$2:$F22,$F22)-1)</f>
        <v/>
      </c>
      <c r="N22" t="str">
        <f t="shared" si="4"/>
        <v/>
      </c>
      <c r="O22" t="str">
        <f t="shared" si="5"/>
        <v/>
      </c>
    </row>
    <row r="23" spans="1:15" ht="13" customHeight="1" x14ac:dyDescent="0.35">
      <c r="A23" t="s">
        <v>57</v>
      </c>
      <c r="B23" t="s">
        <v>58</v>
      </c>
      <c r="C23" s="1">
        <v>42799.708333333336</v>
      </c>
      <c r="D23" t="s">
        <v>115</v>
      </c>
      <c r="E23" s="2" t="s">
        <v>278</v>
      </c>
      <c r="F23" s="2" t="s">
        <v>278</v>
      </c>
      <c r="G23" t="s">
        <v>207</v>
      </c>
      <c r="H23" t="s">
        <v>208</v>
      </c>
      <c r="I23" t="s">
        <v>209</v>
      </c>
      <c r="J23">
        <f t="shared" si="1"/>
        <v>0</v>
      </c>
      <c r="K23">
        <f t="shared" si="2"/>
        <v>1</v>
      </c>
      <c r="L23">
        <f t="shared" si="3"/>
        <v>0</v>
      </c>
      <c r="M23" t="str">
        <f>IF(J23=0,"",COUNTIF($F$2:$F23,$F23)-1)</f>
        <v/>
      </c>
      <c r="N23" t="str">
        <f t="shared" si="4"/>
        <v/>
      </c>
      <c r="O23" t="str">
        <f t="shared" si="5"/>
        <v/>
      </c>
    </row>
    <row r="24" spans="1:15" ht="13" customHeight="1" x14ac:dyDescent="0.35">
      <c r="A24" t="s">
        <v>59</v>
      </c>
      <c r="B24" t="s">
        <v>60</v>
      </c>
      <c r="C24" s="1">
        <v>42800.708333333336</v>
      </c>
      <c r="D24" t="s">
        <v>116</v>
      </c>
      <c r="E24" s="2" t="s">
        <v>279</v>
      </c>
      <c r="F24" s="2" t="s">
        <v>279</v>
      </c>
      <c r="G24" t="s">
        <v>210</v>
      </c>
      <c r="H24" t="s">
        <v>211</v>
      </c>
      <c r="I24" t="s">
        <v>212</v>
      </c>
      <c r="J24">
        <f t="shared" si="1"/>
        <v>0</v>
      </c>
      <c r="K24">
        <f t="shared" si="2"/>
        <v>1</v>
      </c>
      <c r="L24">
        <f t="shared" si="3"/>
        <v>0</v>
      </c>
      <c r="M24" t="str">
        <f>IF(J24=0,"",COUNTIF($F$2:$F24,$F24)-1)</f>
        <v/>
      </c>
      <c r="N24" t="str">
        <f t="shared" si="4"/>
        <v/>
      </c>
      <c r="O24" t="str">
        <f t="shared" si="5"/>
        <v/>
      </c>
    </row>
    <row r="25" spans="1:15" ht="13" customHeight="1" x14ac:dyDescent="0.35">
      <c r="A25" t="s">
        <v>61</v>
      </c>
      <c r="B25" t="s">
        <v>62</v>
      </c>
      <c r="C25" s="1">
        <v>42801.708333333336</v>
      </c>
      <c r="D25" t="s">
        <v>117</v>
      </c>
      <c r="E25" s="2" t="s">
        <v>280</v>
      </c>
      <c r="F25" s="2" t="s">
        <v>280</v>
      </c>
      <c r="G25" t="s">
        <v>213</v>
      </c>
      <c r="H25" t="s">
        <v>214</v>
      </c>
      <c r="I25" t="s">
        <v>215</v>
      </c>
      <c r="J25">
        <f t="shared" si="1"/>
        <v>0</v>
      </c>
      <c r="K25">
        <f t="shared" si="2"/>
        <v>1</v>
      </c>
      <c r="L25">
        <f t="shared" si="3"/>
        <v>0</v>
      </c>
      <c r="M25" t="str">
        <f>IF(J25=0,"",COUNTIF($F$2:$F25,$F25)-1)</f>
        <v/>
      </c>
      <c r="N25" t="str">
        <f t="shared" si="4"/>
        <v/>
      </c>
      <c r="O25" t="str">
        <f t="shared" si="5"/>
        <v/>
      </c>
    </row>
    <row r="26" spans="1:15" ht="13" customHeight="1" x14ac:dyDescent="0.35">
      <c r="A26" t="s">
        <v>63</v>
      </c>
      <c r="B26" t="s">
        <v>64</v>
      </c>
      <c r="C26" s="1">
        <v>42803.583414351851</v>
      </c>
      <c r="D26" t="s">
        <v>118</v>
      </c>
      <c r="E26" s="2" t="s">
        <v>216</v>
      </c>
      <c r="F26" s="2" t="s">
        <v>216</v>
      </c>
      <c r="G26" t="s">
        <v>217</v>
      </c>
      <c r="H26" t="s">
        <v>218</v>
      </c>
      <c r="I26" t="s">
        <v>219</v>
      </c>
      <c r="J26">
        <f t="shared" si="1"/>
        <v>0</v>
      </c>
      <c r="K26">
        <f t="shared" si="2"/>
        <v>1</v>
      </c>
      <c r="L26">
        <f t="shared" si="3"/>
        <v>0</v>
      </c>
      <c r="M26" t="str">
        <f>IF(J26=0,"",COUNTIF($F$2:$F26,$F26)-1)</f>
        <v/>
      </c>
      <c r="N26" t="str">
        <f t="shared" si="4"/>
        <v/>
      </c>
      <c r="O26" t="str">
        <f t="shared" si="5"/>
        <v/>
      </c>
    </row>
    <row r="27" spans="1:15" ht="13" customHeight="1" x14ac:dyDescent="0.35">
      <c r="A27" t="s">
        <v>65</v>
      </c>
      <c r="B27" t="s">
        <v>66</v>
      </c>
      <c r="C27" s="1">
        <v>42804.708333333336</v>
      </c>
      <c r="D27" t="s">
        <v>119</v>
      </c>
      <c r="E27" s="2" t="s">
        <v>281</v>
      </c>
      <c r="F27" s="2" t="s">
        <v>281</v>
      </c>
      <c r="G27" t="s">
        <v>220</v>
      </c>
      <c r="H27" t="s">
        <v>221</v>
      </c>
      <c r="I27" t="s">
        <v>222</v>
      </c>
      <c r="J27">
        <f t="shared" si="1"/>
        <v>0</v>
      </c>
      <c r="K27">
        <f t="shared" si="2"/>
        <v>1</v>
      </c>
      <c r="L27">
        <f t="shared" si="3"/>
        <v>0</v>
      </c>
      <c r="M27" t="str">
        <f>IF(J27=0,"",COUNTIF($F$2:$F27,$F27)-1)</f>
        <v/>
      </c>
      <c r="N27" t="str">
        <f t="shared" si="4"/>
        <v/>
      </c>
      <c r="O27" t="str">
        <f t="shared" si="5"/>
        <v/>
      </c>
    </row>
    <row r="28" spans="1:15" ht="13" customHeight="1" x14ac:dyDescent="0.35">
      <c r="A28" t="s">
        <v>67</v>
      </c>
      <c r="B28" t="s">
        <v>68</v>
      </c>
      <c r="C28" s="1">
        <v>42805.708333333336</v>
      </c>
      <c r="D28" t="s">
        <v>120</v>
      </c>
      <c r="E28" s="2" t="s">
        <v>282</v>
      </c>
      <c r="F28" s="2" t="s">
        <v>282</v>
      </c>
      <c r="G28" t="s">
        <v>223</v>
      </c>
      <c r="H28" t="s">
        <v>224</v>
      </c>
      <c r="I28" t="s">
        <v>225</v>
      </c>
      <c r="J28">
        <f t="shared" si="1"/>
        <v>0</v>
      </c>
      <c r="K28">
        <f t="shared" si="2"/>
        <v>1</v>
      </c>
      <c r="L28">
        <f t="shared" si="3"/>
        <v>0</v>
      </c>
      <c r="M28" t="str">
        <f>IF(J28=0,"",COUNTIF($F$2:$F28,$F28)-1)</f>
        <v/>
      </c>
      <c r="N28" t="str">
        <f t="shared" si="4"/>
        <v/>
      </c>
      <c r="O28" t="str">
        <f t="shared" si="5"/>
        <v/>
      </c>
    </row>
    <row r="29" spans="1:15" ht="13" customHeight="1" x14ac:dyDescent="0.35">
      <c r="A29" t="s">
        <v>69</v>
      </c>
      <c r="B29" t="s">
        <v>70</v>
      </c>
      <c r="C29" s="1">
        <v>42806.666666666664</v>
      </c>
      <c r="D29" t="s">
        <v>121</v>
      </c>
      <c r="E29" s="2" t="s">
        <v>226</v>
      </c>
      <c r="F29" s="2" t="s">
        <v>226</v>
      </c>
      <c r="G29" t="s">
        <v>227</v>
      </c>
      <c r="H29" t="s">
        <v>228</v>
      </c>
      <c r="I29" t="s">
        <v>229</v>
      </c>
      <c r="J29">
        <f t="shared" si="1"/>
        <v>0</v>
      </c>
      <c r="K29">
        <f t="shared" si="2"/>
        <v>1</v>
      </c>
      <c r="L29">
        <f t="shared" si="3"/>
        <v>0</v>
      </c>
      <c r="M29" t="str">
        <f>IF(J29=0,"",COUNTIF($F$2:$F29,$F29)-1)</f>
        <v/>
      </c>
      <c r="N29" t="str">
        <f t="shared" si="4"/>
        <v/>
      </c>
      <c r="O29" t="str">
        <f t="shared" si="5"/>
        <v/>
      </c>
    </row>
    <row r="30" spans="1:15" ht="13" customHeight="1" x14ac:dyDescent="0.35">
      <c r="A30" t="s">
        <v>71</v>
      </c>
      <c r="B30" t="s">
        <v>72</v>
      </c>
      <c r="C30" s="1">
        <v>42807.666666666664</v>
      </c>
      <c r="D30" t="s">
        <v>122</v>
      </c>
      <c r="E30" s="2" t="s">
        <v>283</v>
      </c>
      <c r="F30" s="2" t="s">
        <v>283</v>
      </c>
      <c r="G30" t="s">
        <v>217</v>
      </c>
      <c r="H30" t="s">
        <v>230</v>
      </c>
      <c r="I30" t="s">
        <v>231</v>
      </c>
      <c r="J30">
        <f t="shared" si="1"/>
        <v>0</v>
      </c>
      <c r="K30">
        <f t="shared" si="2"/>
        <v>1</v>
      </c>
      <c r="L30">
        <f t="shared" si="3"/>
        <v>0</v>
      </c>
      <c r="M30" t="str">
        <f>IF(J30=0,"",COUNTIF($F$2:$F30,$F30)-1)</f>
        <v/>
      </c>
      <c r="N30" t="str">
        <f t="shared" si="4"/>
        <v/>
      </c>
      <c r="O30" t="str">
        <f t="shared" si="5"/>
        <v/>
      </c>
    </row>
    <row r="31" spans="1:15" ht="13" customHeight="1" x14ac:dyDescent="0.35">
      <c r="A31" t="s">
        <v>73</v>
      </c>
      <c r="B31" t="s">
        <v>74</v>
      </c>
      <c r="C31" s="1">
        <v>42808.543055555558</v>
      </c>
      <c r="D31" t="s">
        <v>123</v>
      </c>
      <c r="E31" s="2" t="s">
        <v>232</v>
      </c>
      <c r="F31" s="2" t="s">
        <v>232</v>
      </c>
      <c r="G31" t="s">
        <v>233</v>
      </c>
      <c r="H31" t="s">
        <v>234</v>
      </c>
      <c r="I31" t="s">
        <v>235</v>
      </c>
      <c r="J31">
        <f t="shared" si="1"/>
        <v>0</v>
      </c>
      <c r="K31">
        <f t="shared" si="2"/>
        <v>1</v>
      </c>
      <c r="L31">
        <f t="shared" si="3"/>
        <v>0</v>
      </c>
      <c r="M31" t="str">
        <f>IF(J31=0,"",COUNTIF($F$2:$F31,$F31)-1)</f>
        <v/>
      </c>
      <c r="N31" t="str">
        <f t="shared" si="4"/>
        <v/>
      </c>
      <c r="O31" t="str">
        <f t="shared" si="5"/>
        <v/>
      </c>
    </row>
    <row r="32" spans="1:15" ht="13" customHeight="1" x14ac:dyDescent="0.35">
      <c r="A32" t="s">
        <v>75</v>
      </c>
      <c r="B32" t="s">
        <v>76</v>
      </c>
      <c r="C32" s="1">
        <v>42809.541979166665</v>
      </c>
      <c r="D32" t="s">
        <v>124</v>
      </c>
      <c r="E32" s="2" t="s">
        <v>284</v>
      </c>
      <c r="F32" s="2" t="s">
        <v>284</v>
      </c>
      <c r="G32" t="s">
        <v>236</v>
      </c>
      <c r="H32" t="s">
        <v>237</v>
      </c>
      <c r="I32" t="s">
        <v>238</v>
      </c>
      <c r="J32">
        <f t="shared" si="1"/>
        <v>0</v>
      </c>
      <c r="K32">
        <f t="shared" si="2"/>
        <v>1</v>
      </c>
      <c r="L32">
        <f t="shared" si="3"/>
        <v>0</v>
      </c>
      <c r="M32" t="str">
        <f>IF(J32=0,"",COUNTIF($F$2:$F32,$F32)-1)</f>
        <v/>
      </c>
      <c r="N32" t="str">
        <f t="shared" si="4"/>
        <v/>
      </c>
      <c r="O32" t="str">
        <f t="shared" si="5"/>
        <v/>
      </c>
    </row>
    <row r="33" spans="1:15" ht="13" customHeight="1" x14ac:dyDescent="0.35">
      <c r="A33" t="s">
        <v>77</v>
      </c>
      <c r="B33" t="s">
        <v>78</v>
      </c>
      <c r="C33" s="1">
        <v>42810.541666666664</v>
      </c>
      <c r="D33" t="s">
        <v>125</v>
      </c>
      <c r="E33" s="2" t="s">
        <v>285</v>
      </c>
      <c r="F33" s="2" t="s">
        <v>285</v>
      </c>
      <c r="G33" t="s">
        <v>239</v>
      </c>
      <c r="H33" t="s">
        <v>240</v>
      </c>
      <c r="I33" t="s">
        <v>241</v>
      </c>
      <c r="J33">
        <f t="shared" si="1"/>
        <v>0</v>
      </c>
      <c r="K33">
        <f t="shared" si="2"/>
        <v>1</v>
      </c>
      <c r="L33">
        <f t="shared" si="3"/>
        <v>0</v>
      </c>
      <c r="M33" t="str">
        <f>IF(J33=0,"",COUNTIF($F$2:$F33,$F33)-1)</f>
        <v/>
      </c>
      <c r="N33" t="str">
        <f t="shared" si="4"/>
        <v/>
      </c>
      <c r="O33" t="str">
        <f t="shared" si="5"/>
        <v/>
      </c>
    </row>
    <row r="34" spans="1:15" ht="13" customHeight="1" x14ac:dyDescent="0.35">
      <c r="A34" t="s">
        <v>79</v>
      </c>
      <c r="B34" t="s">
        <v>80</v>
      </c>
      <c r="C34" s="1">
        <v>42811.541666666664</v>
      </c>
      <c r="D34" t="s">
        <v>126</v>
      </c>
      <c r="E34" s="2" t="s">
        <v>286</v>
      </c>
      <c r="F34" s="2" t="s">
        <v>286</v>
      </c>
      <c r="G34" t="s">
        <v>242</v>
      </c>
      <c r="H34" t="s">
        <v>243</v>
      </c>
      <c r="I34" t="s">
        <v>244</v>
      </c>
      <c r="J34">
        <f t="shared" si="1"/>
        <v>0</v>
      </c>
      <c r="K34">
        <f t="shared" si="2"/>
        <v>1</v>
      </c>
      <c r="L34">
        <f t="shared" si="3"/>
        <v>0</v>
      </c>
      <c r="M34" t="str">
        <f>IF(J34=0,"",COUNTIF($F$2:$F34,$F34)-1)</f>
        <v/>
      </c>
      <c r="N34" t="str">
        <f t="shared" si="4"/>
        <v/>
      </c>
      <c r="O34" t="str">
        <f t="shared" si="5"/>
        <v/>
      </c>
    </row>
    <row r="35" spans="1:15" ht="13" customHeight="1" x14ac:dyDescent="0.35">
      <c r="A35" t="s">
        <v>81</v>
      </c>
      <c r="B35" t="s">
        <v>82</v>
      </c>
      <c r="C35" s="1">
        <v>42812.541666666664</v>
      </c>
      <c r="D35" t="s">
        <v>127</v>
      </c>
      <c r="E35" s="2" t="s">
        <v>245</v>
      </c>
      <c r="F35" s="2" t="s">
        <v>245</v>
      </c>
      <c r="G35" t="s">
        <v>246</v>
      </c>
      <c r="H35" t="s">
        <v>247</v>
      </c>
      <c r="I35" t="s">
        <v>248</v>
      </c>
      <c r="J35">
        <f t="shared" si="1"/>
        <v>0</v>
      </c>
      <c r="K35">
        <f t="shared" si="2"/>
        <v>1</v>
      </c>
      <c r="L35">
        <f t="shared" si="3"/>
        <v>0</v>
      </c>
      <c r="M35" t="str">
        <f>IF(J35=0,"",COUNTIF($F$2:$F35,$F35)-1)</f>
        <v/>
      </c>
      <c r="N35" t="str">
        <f t="shared" si="4"/>
        <v/>
      </c>
      <c r="O35" t="str">
        <f t="shared" si="5"/>
        <v/>
      </c>
    </row>
    <row r="36" spans="1:15" ht="13" customHeight="1" x14ac:dyDescent="0.35">
      <c r="A36" t="s">
        <v>83</v>
      </c>
      <c r="B36" t="s">
        <v>84</v>
      </c>
      <c r="C36" s="1">
        <v>42813.541666666664</v>
      </c>
      <c r="D36" t="s">
        <v>128</v>
      </c>
      <c r="E36" s="2" t="s">
        <v>287</v>
      </c>
      <c r="F36" s="2" t="s">
        <v>287</v>
      </c>
      <c r="G36" t="s">
        <v>249</v>
      </c>
      <c r="H36" t="s">
        <v>250</v>
      </c>
      <c r="I36" t="s">
        <v>251</v>
      </c>
      <c r="J36">
        <f t="shared" si="1"/>
        <v>0</v>
      </c>
      <c r="K36">
        <f t="shared" si="2"/>
        <v>1</v>
      </c>
      <c r="L36">
        <f t="shared" si="3"/>
        <v>0</v>
      </c>
      <c r="M36" t="str">
        <f>IF(J36=0,"",COUNTIF($F$2:$F36,$F36)-1)</f>
        <v/>
      </c>
      <c r="N36" t="str">
        <f t="shared" si="4"/>
        <v/>
      </c>
      <c r="O36" t="str">
        <f t="shared" si="5"/>
        <v/>
      </c>
    </row>
    <row r="37" spans="1:15" ht="13" customHeight="1" x14ac:dyDescent="0.35">
      <c r="A37" t="s">
        <v>85</v>
      </c>
      <c r="B37" t="s">
        <v>86</v>
      </c>
      <c r="C37" s="1">
        <v>42814.541666666664</v>
      </c>
      <c r="D37" t="s">
        <v>129</v>
      </c>
      <c r="E37" s="2" t="s">
        <v>252</v>
      </c>
      <c r="F37" s="2" t="s">
        <v>252</v>
      </c>
      <c r="G37" t="s">
        <v>253</v>
      </c>
      <c r="H37" t="s">
        <v>254</v>
      </c>
      <c r="I37" t="s">
        <v>255</v>
      </c>
      <c r="J37">
        <f t="shared" si="1"/>
        <v>0</v>
      </c>
      <c r="K37">
        <f t="shared" si="2"/>
        <v>1</v>
      </c>
      <c r="L37">
        <f t="shared" si="3"/>
        <v>0</v>
      </c>
      <c r="M37" t="str">
        <f>IF(J37=0,"",COUNTIF($F$2:$F37,$F37)-1)</f>
        <v/>
      </c>
      <c r="N37" t="str">
        <f t="shared" si="4"/>
        <v/>
      </c>
      <c r="O37" t="str">
        <f t="shared" si="5"/>
        <v/>
      </c>
    </row>
    <row r="38" spans="1:15" ht="13" customHeight="1" x14ac:dyDescent="0.35">
      <c r="A38" t="s">
        <v>87</v>
      </c>
      <c r="B38" t="s">
        <v>88</v>
      </c>
      <c r="C38" s="1">
        <v>42815.557268518518</v>
      </c>
      <c r="D38" t="s">
        <v>130</v>
      </c>
      <c r="E38" s="2" t="s">
        <v>256</v>
      </c>
      <c r="F38" s="2" t="s">
        <v>256</v>
      </c>
      <c r="G38" t="s">
        <v>257</v>
      </c>
      <c r="H38" t="s">
        <v>258</v>
      </c>
      <c r="I38" t="s">
        <v>259</v>
      </c>
      <c r="J38">
        <f t="shared" si="1"/>
        <v>0</v>
      </c>
      <c r="K38">
        <f t="shared" si="2"/>
        <v>1</v>
      </c>
      <c r="L38">
        <f t="shared" si="3"/>
        <v>0</v>
      </c>
      <c r="M38" t="str">
        <f>IF(J38=0,"",COUNTIF($F$2:$F38,$F38)-1)</f>
        <v/>
      </c>
      <c r="N38" t="str">
        <f t="shared" si="4"/>
        <v/>
      </c>
      <c r="O38" t="str">
        <f t="shared" si="5"/>
        <v/>
      </c>
    </row>
    <row r="39" spans="1:15" ht="13" customHeight="1" x14ac:dyDescent="0.35">
      <c r="A39" t="s">
        <v>89</v>
      </c>
      <c r="B39" t="s">
        <v>90</v>
      </c>
      <c r="C39" s="1">
        <v>42817.791666666664</v>
      </c>
      <c r="D39" t="s">
        <v>131</v>
      </c>
      <c r="E39" s="2" t="s">
        <v>288</v>
      </c>
      <c r="F39" s="2" t="s">
        <v>288</v>
      </c>
      <c r="G39" t="s">
        <v>260</v>
      </c>
      <c r="H39" t="s">
        <v>261</v>
      </c>
      <c r="I39" t="s">
        <v>262</v>
      </c>
      <c r="J39">
        <f t="shared" si="1"/>
        <v>0</v>
      </c>
      <c r="K39">
        <f t="shared" si="2"/>
        <v>1</v>
      </c>
      <c r="L39">
        <f t="shared" si="3"/>
        <v>0</v>
      </c>
      <c r="M39" t="str">
        <f>IF(J39=0,"",COUNTIF($F$2:$F39,$F39)-1)</f>
        <v/>
      </c>
      <c r="N39" t="str">
        <f t="shared" si="4"/>
        <v/>
      </c>
      <c r="O39" t="str">
        <f t="shared" si="5"/>
        <v/>
      </c>
    </row>
    <row r="40" spans="1:15" ht="13" customHeight="1" x14ac:dyDescent="0.35">
      <c r="A40" t="s">
        <v>91</v>
      </c>
      <c r="B40" t="s">
        <v>92</v>
      </c>
      <c r="C40" s="1">
        <v>42818.541666666664</v>
      </c>
      <c r="D40" t="s">
        <v>132</v>
      </c>
      <c r="E40" s="2" t="s">
        <v>289</v>
      </c>
      <c r="F40" s="2" t="s">
        <v>289</v>
      </c>
      <c r="G40" t="s">
        <v>263</v>
      </c>
      <c r="H40" t="s">
        <v>264</v>
      </c>
      <c r="I40" t="s">
        <v>265</v>
      </c>
      <c r="J40">
        <f t="shared" si="1"/>
        <v>0</v>
      </c>
      <c r="K40">
        <f t="shared" si="2"/>
        <v>1</v>
      </c>
      <c r="L40">
        <f t="shared" si="3"/>
        <v>0</v>
      </c>
      <c r="M40" t="str">
        <f>IF(J40=0,"",COUNTIF($F$2:$F40,$F40)-1)</f>
        <v/>
      </c>
      <c r="N40" t="str">
        <f t="shared" si="4"/>
        <v/>
      </c>
      <c r="O40" t="str">
        <f t="shared" si="5"/>
        <v/>
      </c>
    </row>
    <row r="41" spans="1:15" ht="13" customHeight="1" x14ac:dyDescent="0.35">
      <c r="A41" t="s">
        <v>93</v>
      </c>
      <c r="B41" t="s">
        <v>94</v>
      </c>
      <c r="C41" s="1">
        <v>42819.541678240741</v>
      </c>
      <c r="D41" t="s">
        <v>133</v>
      </c>
      <c r="E41" s="2" t="s">
        <v>290</v>
      </c>
      <c r="F41" s="2" t="s">
        <v>290</v>
      </c>
      <c r="G41" t="s">
        <v>266</v>
      </c>
      <c r="H41" t="s">
        <v>267</v>
      </c>
      <c r="I41" t="s">
        <v>268</v>
      </c>
      <c r="J41">
        <f t="shared" si="1"/>
        <v>0</v>
      </c>
      <c r="K41">
        <f t="shared" si="2"/>
        <v>1</v>
      </c>
      <c r="L41">
        <f t="shared" si="3"/>
        <v>0</v>
      </c>
      <c r="M41" t="str">
        <f>IF(J41=0,"",COUNTIF($F$2:$F41,$F41)-1)</f>
        <v/>
      </c>
      <c r="N41" t="str">
        <f t="shared" si="4"/>
        <v/>
      </c>
      <c r="O41" t="str">
        <f t="shared" si="5"/>
        <v/>
      </c>
    </row>
    <row r="42" spans="1:15" ht="13" customHeight="1" x14ac:dyDescent="0.35">
      <c r="A42" t="s">
        <v>291</v>
      </c>
      <c r="B42" t="s">
        <v>292</v>
      </c>
      <c r="C42" s="1">
        <v>42821.541666666664</v>
      </c>
      <c r="D42" t="s">
        <v>293</v>
      </c>
      <c r="E42" s="2" t="s">
        <v>294</v>
      </c>
      <c r="F42" s="2" t="s">
        <v>294</v>
      </c>
      <c r="G42" t="s">
        <v>295</v>
      </c>
      <c r="H42" t="s">
        <v>296</v>
      </c>
      <c r="I42" t="s">
        <v>297</v>
      </c>
      <c r="J42">
        <f t="shared" ref="J42" si="6">IF(E42="",0,IF(OR(E42=E41,E42=E43),1,0))</f>
        <v>0</v>
      </c>
      <c r="K42">
        <f t="shared" ref="K42" si="7">IF(OR(J42=0,M42=0),1,0)</f>
        <v>1</v>
      </c>
      <c r="L42">
        <f t="shared" ref="L42" si="8">1-K42</f>
        <v>0</v>
      </c>
      <c r="M42" t="str">
        <f>IF(J42=0,"",COUNTIF($F$2:$F42,$F42)-1)</f>
        <v/>
      </c>
      <c r="N42" t="str">
        <f t="shared" ref="N42" si="9">IF(ISERROR(IF(M42+1=M43,N43,M42)),"",IF(M42+1=M43,N43,M42))</f>
        <v/>
      </c>
      <c r="O42" t="str">
        <f t="shared" ref="O42" si="10">IF(J42=0,"",IF(E42=E41,ROUND(C42-C41,0),0))</f>
        <v/>
      </c>
    </row>
    <row r="43" spans="1:15" ht="13" customHeight="1" x14ac:dyDescent="0.35">
      <c r="A43" t="s">
        <v>300</v>
      </c>
      <c r="B43" t="s">
        <v>298</v>
      </c>
      <c r="C43" s="1">
        <v>42822.541712962964</v>
      </c>
      <c r="D43" t="s">
        <v>299</v>
      </c>
      <c r="E43" s="2" t="s">
        <v>301</v>
      </c>
      <c r="F43" s="2" t="s">
        <v>301</v>
      </c>
      <c r="G43" t="s">
        <v>302</v>
      </c>
      <c r="H43" t="s">
        <v>303</v>
      </c>
      <c r="I43" t="s">
        <v>304</v>
      </c>
      <c r="J43">
        <f t="shared" ref="J43" si="11">IF(E43="",0,IF(OR(E43=E42,E43=E44),1,0))</f>
        <v>0</v>
      </c>
      <c r="K43">
        <f t="shared" ref="K43" si="12">IF(OR(J43=0,M43=0),1,0)</f>
        <v>1</v>
      </c>
      <c r="L43">
        <f t="shared" ref="L43" si="13">1-K43</f>
        <v>0</v>
      </c>
      <c r="M43" t="str">
        <f>IF(J43=0,"",COUNTIF($F$2:$F43,$F43)-1)</f>
        <v/>
      </c>
      <c r="N43" t="str">
        <f t="shared" ref="N43" si="14">IF(ISERROR(IF(M43+1=M44,N44,M43)),"",IF(M43+1=M44,N44,M43))</f>
        <v/>
      </c>
      <c r="O43" t="str">
        <f t="shared" ref="O43" si="15">IF(J43=0,"",IF(E43=E42,ROUND(C43-C42,0),0))</f>
        <v/>
      </c>
    </row>
    <row r="44" spans="1:15" ht="13" customHeight="1" x14ac:dyDescent="0.35">
      <c r="A44" t="s">
        <v>305</v>
      </c>
      <c r="B44" t="s">
        <v>306</v>
      </c>
      <c r="C44" s="1">
        <v>42823.541666666664</v>
      </c>
      <c r="D44" t="s">
        <v>307</v>
      </c>
      <c r="E44" s="2" t="s">
        <v>311</v>
      </c>
      <c r="F44" s="2" t="s">
        <v>311</v>
      </c>
      <c r="G44" t="s">
        <v>308</v>
      </c>
      <c r="H44" t="s">
        <v>309</v>
      </c>
      <c r="I44" t="s">
        <v>310</v>
      </c>
      <c r="J44">
        <f t="shared" ref="J44" si="16">IF(E44="",0,IF(OR(E44=E43,E44=E45),1,0))</f>
        <v>0</v>
      </c>
      <c r="K44">
        <f t="shared" ref="K44" si="17">IF(OR(J44=0,M44=0),1,0)</f>
        <v>1</v>
      </c>
      <c r="L44">
        <f t="shared" ref="L44" si="18">1-K44</f>
        <v>0</v>
      </c>
      <c r="M44" t="str">
        <f>IF(J44=0,"",COUNTIF($F$2:$F44,$F44)-1)</f>
        <v/>
      </c>
      <c r="N44" t="str">
        <f t="shared" ref="N44" si="19">IF(ISERROR(IF(M44+1=M45,N45,M44)),"",IF(M44+1=M45,N45,M44))</f>
        <v/>
      </c>
      <c r="O44" t="str">
        <f t="shared" ref="O44" si="20">IF(J44=0,"",IF(E44=E43,ROUND(C44-C43,0),0))</f>
        <v/>
      </c>
    </row>
    <row r="45" spans="1:15" ht="13" customHeight="1" x14ac:dyDescent="0.35">
      <c r="A45" t="s">
        <v>312</v>
      </c>
      <c r="B45" t="s">
        <v>313</v>
      </c>
      <c r="C45" s="1">
        <v>42825.541666666664</v>
      </c>
      <c r="D45" t="s">
        <v>318</v>
      </c>
      <c r="E45" s="2" t="s">
        <v>330</v>
      </c>
      <c r="F45" s="2" t="s">
        <v>330</v>
      </c>
      <c r="G45" t="s">
        <v>321</v>
      </c>
      <c r="H45" t="s">
        <v>322</v>
      </c>
      <c r="I45" t="s">
        <v>323</v>
      </c>
      <c r="J45">
        <f t="shared" ref="J45:J47" si="21">IF(E45="",0,IF(OR(E45=E44,E45=E46),1,0))</f>
        <v>0</v>
      </c>
      <c r="K45">
        <f t="shared" ref="K45:K47" si="22">IF(OR(J45=0,M45=0),1,0)</f>
        <v>1</v>
      </c>
      <c r="L45">
        <f t="shared" ref="L45:L47" si="23">1-K45</f>
        <v>0</v>
      </c>
      <c r="M45" t="str">
        <f>IF(J45=0,"",COUNTIF($F$2:$F45,$F45)-1)</f>
        <v/>
      </c>
      <c r="N45" t="str">
        <f t="shared" ref="N45:N47" si="24">IF(ISERROR(IF(M45+1=M46,N46,M45)),"",IF(M45+1=M46,N46,M45))</f>
        <v/>
      </c>
      <c r="O45" t="str">
        <f t="shared" ref="O45:O47" si="25">IF(J45=0,"",IF(E45=E44,ROUND(C45-C44,0),0))</f>
        <v/>
      </c>
    </row>
    <row r="46" spans="1:15" ht="13" customHeight="1" x14ac:dyDescent="0.35">
      <c r="A46" t="s">
        <v>314</v>
      </c>
      <c r="B46" t="s">
        <v>315</v>
      </c>
      <c r="C46" s="1">
        <v>42826.541666666664</v>
      </c>
      <c r="D46" t="s">
        <v>319</v>
      </c>
      <c r="E46" s="2" t="s">
        <v>331</v>
      </c>
      <c r="F46" s="2" t="s">
        <v>331</v>
      </c>
      <c r="G46" t="s">
        <v>324</v>
      </c>
      <c r="H46" t="s">
        <v>325</v>
      </c>
      <c r="I46" t="s">
        <v>326</v>
      </c>
      <c r="J46">
        <f t="shared" si="21"/>
        <v>0</v>
      </c>
      <c r="K46">
        <f t="shared" si="22"/>
        <v>1</v>
      </c>
      <c r="L46">
        <f t="shared" si="23"/>
        <v>0</v>
      </c>
      <c r="M46" t="str">
        <f>IF(J46=0,"",COUNTIF($F$2:$F46,$F46)-1)</f>
        <v/>
      </c>
      <c r="N46" t="str">
        <f t="shared" si="24"/>
        <v/>
      </c>
      <c r="O46" t="str">
        <f t="shared" si="25"/>
        <v/>
      </c>
    </row>
    <row r="47" spans="1:15" ht="13" customHeight="1" x14ac:dyDescent="0.35">
      <c r="A47" t="s">
        <v>316</v>
      </c>
      <c r="B47" t="s">
        <v>317</v>
      </c>
      <c r="C47" s="1">
        <v>42827.541666666664</v>
      </c>
      <c r="D47" t="s">
        <v>320</v>
      </c>
      <c r="E47" s="2" t="s">
        <v>332</v>
      </c>
      <c r="F47" s="2" t="s">
        <v>332</v>
      </c>
      <c r="G47" t="s">
        <v>327</v>
      </c>
      <c r="H47" t="s">
        <v>328</v>
      </c>
      <c r="I47" t="s">
        <v>329</v>
      </c>
      <c r="J47">
        <f t="shared" si="21"/>
        <v>0</v>
      </c>
      <c r="K47">
        <f t="shared" si="22"/>
        <v>1</v>
      </c>
      <c r="L47">
        <f t="shared" si="23"/>
        <v>0</v>
      </c>
      <c r="M47" t="str">
        <f>IF(J47=0,"",COUNTIF($F$2:$F47,$F47)-1)</f>
        <v/>
      </c>
      <c r="N47" t="str">
        <f t="shared" si="24"/>
        <v/>
      </c>
      <c r="O47" t="str">
        <f t="shared" si="25"/>
        <v/>
      </c>
    </row>
    <row r="48" spans="1:15" ht="13" customHeight="1" x14ac:dyDescent="0.35">
      <c r="A48" t="s">
        <v>333</v>
      </c>
      <c r="B48" t="s">
        <v>334</v>
      </c>
      <c r="C48" s="1">
        <v>42828.541666666664</v>
      </c>
      <c r="D48" t="s">
        <v>127</v>
      </c>
      <c r="E48" s="2" t="s">
        <v>335</v>
      </c>
      <c r="F48" s="2" t="s">
        <v>335</v>
      </c>
      <c r="G48" t="s">
        <v>336</v>
      </c>
      <c r="H48" t="s">
        <v>337</v>
      </c>
      <c r="I48" t="s">
        <v>338</v>
      </c>
      <c r="J48">
        <f t="shared" ref="J48" si="26">IF(E48="",0,IF(OR(E48=E47,E48=E49),1,0))</f>
        <v>0</v>
      </c>
      <c r="K48">
        <f t="shared" ref="K48" si="27">IF(OR(J48=0,M48=0),1,0)</f>
        <v>1</v>
      </c>
      <c r="L48">
        <f t="shared" ref="L48" si="28">1-K48</f>
        <v>0</v>
      </c>
      <c r="M48" t="str">
        <f>IF(J48=0,"",COUNTIF($F$2:$F48,$F48)-1)</f>
        <v/>
      </c>
      <c r="N48" t="str">
        <f t="shared" ref="N48" si="29">IF(ISERROR(IF(M48+1=M49,N49,M48)),"",IF(M48+1=M49,N49,M48))</f>
        <v/>
      </c>
      <c r="O48" t="str">
        <f t="shared" ref="O48" si="30">IF(J48=0,"",IF(E48=E47,ROUND(C48-C47,0),0))</f>
        <v/>
      </c>
    </row>
    <row r="49" spans="1:15" ht="13" customHeight="1" x14ac:dyDescent="0.35">
      <c r="A49" t="s">
        <v>339</v>
      </c>
      <c r="B49" t="s">
        <v>340</v>
      </c>
      <c r="C49" s="1">
        <v>42829.541666666664</v>
      </c>
      <c r="D49" t="s">
        <v>341</v>
      </c>
      <c r="E49" s="2" t="s">
        <v>342</v>
      </c>
      <c r="F49" s="2" t="s">
        <v>342</v>
      </c>
      <c r="G49" t="s">
        <v>343</v>
      </c>
      <c r="H49" t="s">
        <v>344</v>
      </c>
      <c r="I49" t="s">
        <v>345</v>
      </c>
      <c r="J49">
        <f t="shared" ref="J49" si="31">IF(E49="",0,IF(OR(E49=E48,E49=E50),1,0))</f>
        <v>0</v>
      </c>
      <c r="K49">
        <f t="shared" ref="K49" si="32">IF(OR(J49=0,M49=0),1,0)</f>
        <v>1</v>
      </c>
      <c r="L49">
        <f t="shared" ref="L49" si="33">1-K49</f>
        <v>0</v>
      </c>
      <c r="M49" t="str">
        <f>IF(J49=0,"",COUNTIF($F$2:$F49,$F49)-1)</f>
        <v/>
      </c>
      <c r="N49" t="str">
        <f t="shared" ref="N49" si="34">IF(ISERROR(IF(M49+1=M50,N50,M49)),"",IF(M49+1=M50,N50,M49))</f>
        <v/>
      </c>
      <c r="O49" t="str">
        <f t="shared" ref="O49" si="35">IF(J49=0,"",IF(E49=E48,ROUND(C49-C48,0),0))</f>
        <v/>
      </c>
    </row>
    <row r="50" spans="1:15" ht="13" customHeight="1" x14ac:dyDescent="0.35">
      <c r="A50" t="s">
        <v>346</v>
      </c>
      <c r="B50" t="s">
        <v>347</v>
      </c>
      <c r="C50" s="1">
        <v>42830.541666666664</v>
      </c>
      <c r="D50" t="s">
        <v>348</v>
      </c>
      <c r="E50" s="2" t="s">
        <v>349</v>
      </c>
      <c r="F50" s="2" t="s">
        <v>349</v>
      </c>
      <c r="G50" t="s">
        <v>350</v>
      </c>
      <c r="H50" t="s">
        <v>351</v>
      </c>
      <c r="I50" t="s">
        <v>352</v>
      </c>
      <c r="J50">
        <f t="shared" ref="J50" si="36">IF(E50="",0,IF(OR(E50=E49,E50=E51),1,0))</f>
        <v>0</v>
      </c>
      <c r="K50">
        <f t="shared" ref="K50" si="37">IF(OR(J50=0,M50=0),1,0)</f>
        <v>1</v>
      </c>
      <c r="L50">
        <f t="shared" ref="L50" si="38">1-K50</f>
        <v>0</v>
      </c>
      <c r="M50" t="str">
        <f>IF(J50=0,"",COUNTIF($F$2:$F50,$F50)-1)</f>
        <v/>
      </c>
      <c r="N50" t="str">
        <f t="shared" ref="N50" si="39">IF(ISERROR(IF(M50+1=M51,N51,M50)),"",IF(M50+1=M51,N51,M50))</f>
        <v/>
      </c>
      <c r="O50" t="str">
        <f t="shared" ref="O50" si="40">IF(J50=0,"",IF(E50=E49,ROUND(C50-C49,0),0))</f>
        <v/>
      </c>
    </row>
    <row r="51" spans="1:15" ht="13" customHeight="1" x14ac:dyDescent="0.35">
      <c r="A51" t="s">
        <v>353</v>
      </c>
      <c r="B51" t="s">
        <v>354</v>
      </c>
      <c r="C51" s="1">
        <v>42831.541666666664</v>
      </c>
      <c r="D51" t="s">
        <v>355</v>
      </c>
      <c r="E51" s="2" t="s">
        <v>359</v>
      </c>
      <c r="F51" s="2" t="s">
        <v>359</v>
      </c>
      <c r="G51" t="s">
        <v>360</v>
      </c>
      <c r="H51" t="s">
        <v>361</v>
      </c>
      <c r="I51" t="s">
        <v>362</v>
      </c>
      <c r="J51">
        <f t="shared" ref="J51:J52" si="41">IF(E51="",0,IF(OR(E51=E50,E51=E52),1,0))</f>
        <v>0</v>
      </c>
      <c r="K51">
        <f t="shared" ref="K51:K52" si="42">IF(OR(J51=0,M51=0),1,0)</f>
        <v>1</v>
      </c>
      <c r="L51">
        <f t="shared" ref="L51:L52" si="43">1-K51</f>
        <v>0</v>
      </c>
      <c r="M51" t="str">
        <f>IF(J51=0,"",COUNTIF($F$2:$F51,$F51)-1)</f>
        <v/>
      </c>
      <c r="N51" t="str">
        <f t="shared" ref="N51:N52" si="44">IF(ISERROR(IF(M51+1=M52,N52,M51)),"",IF(M51+1=M52,N52,M51))</f>
        <v/>
      </c>
      <c r="O51" t="str">
        <f t="shared" ref="O51:O52" si="45">IF(J51=0,"",IF(E51=E50,ROUND(C51-C50,0),0))</f>
        <v/>
      </c>
    </row>
    <row r="52" spans="1:15" ht="13" customHeight="1" x14ac:dyDescent="0.35">
      <c r="A52" t="s">
        <v>356</v>
      </c>
      <c r="B52" t="s">
        <v>357</v>
      </c>
      <c r="C52" s="1">
        <v>42831.750891203701</v>
      </c>
      <c r="D52" t="s">
        <v>358</v>
      </c>
      <c r="E52" s="2" t="s">
        <v>366</v>
      </c>
      <c r="F52" s="2" t="s">
        <v>366</v>
      </c>
      <c r="G52" t="s">
        <v>363</v>
      </c>
      <c r="H52" t="s">
        <v>364</v>
      </c>
      <c r="I52" t="s">
        <v>365</v>
      </c>
      <c r="J52">
        <f t="shared" si="41"/>
        <v>0</v>
      </c>
      <c r="K52">
        <f t="shared" si="42"/>
        <v>1</v>
      </c>
      <c r="L52">
        <f t="shared" si="43"/>
        <v>0</v>
      </c>
      <c r="M52" t="str">
        <f>IF(J52=0,"",COUNTIF($F$2:$F52,$F52)-1)</f>
        <v/>
      </c>
      <c r="N52" t="str">
        <f t="shared" si="44"/>
        <v/>
      </c>
      <c r="O52" t="str">
        <f t="shared" si="45"/>
        <v/>
      </c>
    </row>
    <row r="53" spans="1:15" ht="13" customHeight="1" x14ac:dyDescent="0.35">
      <c r="A53" t="s">
        <v>367</v>
      </c>
      <c r="B53" t="s">
        <v>368</v>
      </c>
      <c r="C53" s="1">
        <v>42832.666666666664</v>
      </c>
      <c r="D53" t="s">
        <v>369</v>
      </c>
      <c r="E53" s="2" t="s">
        <v>393</v>
      </c>
      <c r="F53" s="2" t="s">
        <v>393</v>
      </c>
      <c r="G53" t="s">
        <v>379</v>
      </c>
      <c r="H53" t="s">
        <v>380</v>
      </c>
      <c r="I53" t="s">
        <v>381</v>
      </c>
      <c r="J53">
        <f t="shared" ref="J53:J56" si="46">IF(E53="",0,IF(OR(E53=E52,E53=E54),1,0))</f>
        <v>0</v>
      </c>
      <c r="K53">
        <f t="shared" ref="K53:K56" si="47">IF(OR(J53=0,M53=0),1,0)</f>
        <v>1</v>
      </c>
      <c r="L53">
        <f t="shared" ref="L53:L56" si="48">1-K53</f>
        <v>0</v>
      </c>
      <c r="M53" t="str">
        <f>IF(J53=0,"",COUNTIF($F$2:$F53,$F53)-1)</f>
        <v/>
      </c>
      <c r="N53" t="str">
        <f t="shared" ref="N53:N56" si="49">IF(ISERROR(IF(M53+1=M54,N54,M53)),"",IF(M53+1=M54,N54,M53))</f>
        <v/>
      </c>
      <c r="O53" t="str">
        <f t="shared" ref="O53:O56" si="50">IF(J53=0,"",IF(E53=E52,ROUND(C53-C52,0),0))</f>
        <v/>
      </c>
    </row>
    <row r="54" spans="1:15" ht="13" customHeight="1" x14ac:dyDescent="0.35">
      <c r="A54" t="s">
        <v>370</v>
      </c>
      <c r="B54" t="s">
        <v>371</v>
      </c>
      <c r="C54" s="1">
        <v>42833.541666666664</v>
      </c>
      <c r="D54" t="s">
        <v>372</v>
      </c>
      <c r="E54" s="2" t="s">
        <v>382</v>
      </c>
      <c r="F54" s="2" t="s">
        <v>382</v>
      </c>
      <c r="G54" t="s">
        <v>383</v>
      </c>
      <c r="H54" t="s">
        <v>384</v>
      </c>
      <c r="I54" t="s">
        <v>385</v>
      </c>
      <c r="J54">
        <f t="shared" si="46"/>
        <v>0</v>
      </c>
      <c r="K54">
        <f t="shared" si="47"/>
        <v>1</v>
      </c>
      <c r="L54">
        <f t="shared" si="48"/>
        <v>0</v>
      </c>
      <c r="M54" t="str">
        <f>IF(J54=0,"",COUNTIF($F$2:$F54,$F54)-1)</f>
        <v/>
      </c>
      <c r="N54" t="str">
        <f t="shared" si="49"/>
        <v/>
      </c>
      <c r="O54" t="str">
        <f t="shared" si="50"/>
        <v/>
      </c>
    </row>
    <row r="55" spans="1:15" ht="13" customHeight="1" x14ac:dyDescent="0.35">
      <c r="A55" t="s">
        <v>373</v>
      </c>
      <c r="B55" t="s">
        <v>374</v>
      </c>
      <c r="C55" s="1">
        <v>42834.541666666664</v>
      </c>
      <c r="D55" t="s">
        <v>375</v>
      </c>
      <c r="E55" s="2" t="s">
        <v>386</v>
      </c>
      <c r="F55" s="2" t="s">
        <v>386</v>
      </c>
      <c r="G55" t="s">
        <v>387</v>
      </c>
      <c r="H55" t="s">
        <v>388</v>
      </c>
      <c r="I55" t="s">
        <v>389</v>
      </c>
      <c r="J55">
        <f t="shared" si="46"/>
        <v>0</v>
      </c>
      <c r="K55">
        <f t="shared" si="47"/>
        <v>1</v>
      </c>
      <c r="L55">
        <f t="shared" si="48"/>
        <v>0</v>
      </c>
      <c r="M55" t="str">
        <f>IF(J55=0,"",COUNTIF($F$2:$F55,$F55)-1)</f>
        <v/>
      </c>
      <c r="N55" t="str">
        <f t="shared" si="49"/>
        <v/>
      </c>
      <c r="O55" t="str">
        <f t="shared" si="50"/>
        <v/>
      </c>
    </row>
    <row r="56" spans="1:15" ht="13" customHeight="1" x14ac:dyDescent="0.35">
      <c r="A56" t="s">
        <v>376</v>
      </c>
      <c r="B56" t="s">
        <v>377</v>
      </c>
      <c r="C56" s="1">
        <v>42835.791666666664</v>
      </c>
      <c r="D56" t="s">
        <v>378</v>
      </c>
      <c r="E56" s="2" t="s">
        <v>394</v>
      </c>
      <c r="F56" s="2" t="s">
        <v>394</v>
      </c>
      <c r="G56" t="s">
        <v>390</v>
      </c>
      <c r="H56" t="s">
        <v>391</v>
      </c>
      <c r="I56" t="s">
        <v>392</v>
      </c>
      <c r="J56">
        <f t="shared" si="46"/>
        <v>0</v>
      </c>
      <c r="K56">
        <f t="shared" si="47"/>
        <v>1</v>
      </c>
      <c r="L56">
        <f t="shared" si="48"/>
        <v>0</v>
      </c>
      <c r="M56" t="str">
        <f>IF(J56=0,"",COUNTIF($F$2:$F56,$F56)-1)</f>
        <v/>
      </c>
      <c r="N56" t="str">
        <f t="shared" si="49"/>
        <v/>
      </c>
      <c r="O56" t="str">
        <f t="shared" si="50"/>
        <v/>
      </c>
    </row>
    <row r="57" spans="1:15" ht="13" customHeight="1" x14ac:dyDescent="0.35">
      <c r="A57" t="s">
        <v>395</v>
      </c>
      <c r="B57" t="s">
        <v>396</v>
      </c>
      <c r="C57" s="1">
        <v>42842.546759259261</v>
      </c>
      <c r="D57" t="s">
        <v>397</v>
      </c>
      <c r="E57" s="2" t="s">
        <v>401</v>
      </c>
      <c r="F57" s="2" t="s">
        <v>401</v>
      </c>
      <c r="G57" t="s">
        <v>402</v>
      </c>
      <c r="H57" t="s">
        <v>403</v>
      </c>
      <c r="I57" t="s">
        <v>404</v>
      </c>
      <c r="J57">
        <f t="shared" ref="J57:J58" si="51">IF(E57="",0,IF(OR(E57=E56,E57=E58),1,0))</f>
        <v>0</v>
      </c>
      <c r="K57">
        <f t="shared" ref="K57:K58" si="52">IF(OR(J57=0,M57=0),1,0)</f>
        <v>1</v>
      </c>
      <c r="L57">
        <f t="shared" ref="L57:L58" si="53">1-K57</f>
        <v>0</v>
      </c>
      <c r="M57" t="str">
        <f>IF(J57=0,"",COUNTIF($F$2:$F57,$F57)-1)</f>
        <v/>
      </c>
      <c r="N57" t="str">
        <f t="shared" ref="N57:N58" si="54">IF(ISERROR(IF(M57+1=M58,N58,M57)),"",IF(M57+1=M58,N58,M57))</f>
        <v/>
      </c>
      <c r="O57" t="str">
        <f t="shared" ref="O57:O58" si="55">IF(J57=0,"",IF(E57=E56,ROUND(C57-C56,0),0))</f>
        <v/>
      </c>
    </row>
    <row r="58" spans="1:15" ht="13" customHeight="1" x14ac:dyDescent="0.35">
      <c r="A58" t="s">
        <v>398</v>
      </c>
      <c r="B58" t="s">
        <v>399</v>
      </c>
      <c r="C58" s="1">
        <v>42843.544340277775</v>
      </c>
      <c r="D58" t="s">
        <v>400</v>
      </c>
      <c r="E58" s="2" t="s">
        <v>408</v>
      </c>
      <c r="F58" s="2" t="s">
        <v>408</v>
      </c>
      <c r="G58" t="s">
        <v>405</v>
      </c>
      <c r="H58" t="s">
        <v>406</v>
      </c>
      <c r="I58" t="s">
        <v>407</v>
      </c>
      <c r="J58">
        <f t="shared" si="51"/>
        <v>0</v>
      </c>
      <c r="K58">
        <f t="shared" si="52"/>
        <v>1</v>
      </c>
      <c r="L58">
        <f t="shared" si="53"/>
        <v>0</v>
      </c>
      <c r="M58" t="str">
        <f>IF(J58=0,"",COUNTIF($F$2:$F58,$F58)-1)</f>
        <v/>
      </c>
      <c r="N58" t="str">
        <f t="shared" si="54"/>
        <v/>
      </c>
      <c r="O58" t="str">
        <f t="shared" si="55"/>
        <v/>
      </c>
    </row>
    <row r="59" spans="1:15" ht="13" customHeight="1" x14ac:dyDescent="0.35">
      <c r="A59" t="s">
        <v>409</v>
      </c>
      <c r="B59" t="s">
        <v>410</v>
      </c>
      <c r="C59" s="1">
        <v>42845.541666666664</v>
      </c>
      <c r="D59" t="s">
        <v>411</v>
      </c>
      <c r="E59" t="s">
        <v>412</v>
      </c>
      <c r="F59" t="s">
        <v>412</v>
      </c>
      <c r="G59" t="s">
        <v>413</v>
      </c>
      <c r="H59" t="s">
        <v>414</v>
      </c>
      <c r="I59" t="s">
        <v>415</v>
      </c>
      <c r="J59">
        <f t="shared" ref="J59" si="56">IF(E59="",0,IF(OR(E59=E58,E59=E60),1,0))</f>
        <v>0</v>
      </c>
      <c r="K59">
        <f t="shared" ref="K59" si="57">IF(OR(J59=0,M59=0),1,0)</f>
        <v>1</v>
      </c>
      <c r="L59">
        <f t="shared" ref="L59" si="58">1-K59</f>
        <v>0</v>
      </c>
      <c r="M59" t="str">
        <f>IF(J59=0,"",COUNTIF($F$2:$F59,$F59)-1)</f>
        <v/>
      </c>
      <c r="N59" t="str">
        <f t="shared" ref="N59" si="59">IF(ISERROR(IF(M59+1=M60,N60,M59)),"",IF(M59+1=M60,N60,M59))</f>
        <v/>
      </c>
      <c r="O59" t="str">
        <f t="shared" ref="O59" si="60">IF(J59=0,"",IF(E59=E58,ROUND(C59-C58,0),0))</f>
        <v/>
      </c>
    </row>
    <row r="60" spans="1:15" ht="13" customHeight="1" x14ac:dyDescent="0.35">
      <c r="A60" t="s">
        <v>416</v>
      </c>
      <c r="B60" t="s">
        <v>417</v>
      </c>
      <c r="C60" s="1">
        <v>42852.541666666664</v>
      </c>
      <c r="D60" t="s">
        <v>418</v>
      </c>
      <c r="E60" s="2" t="s">
        <v>425</v>
      </c>
      <c r="F60" s="2" t="s">
        <v>425</v>
      </c>
      <c r="G60" t="s">
        <v>383</v>
      </c>
      <c r="H60" t="s">
        <v>426</v>
      </c>
      <c r="I60" t="s">
        <v>427</v>
      </c>
      <c r="J60">
        <f t="shared" ref="J60:J62" si="61">IF(E60="",0,IF(OR(E60=E59,E60=E61),1,0))</f>
        <v>0</v>
      </c>
      <c r="K60">
        <f t="shared" ref="K60:K62" si="62">IF(OR(J60=0,M60=0),1,0)</f>
        <v>1</v>
      </c>
      <c r="L60">
        <f t="shared" ref="L60:L62" si="63">1-K60</f>
        <v>0</v>
      </c>
      <c r="M60" t="str">
        <f>IF(J60=0,"",COUNTIF($F$2:$F60,$F60)-1)</f>
        <v/>
      </c>
      <c r="N60" t="str">
        <f t="shared" ref="N60:N62" si="64">IF(ISERROR(IF(M60+1=M61,N61,M60)),"",IF(M60+1=M61,N61,M60))</f>
        <v/>
      </c>
      <c r="O60" t="str">
        <f t="shared" ref="O60:O62" si="65">IF(J60=0,"",IF(E60=E59,ROUND(C60-C59,0),0))</f>
        <v/>
      </c>
    </row>
    <row r="61" spans="1:15" ht="13" customHeight="1" x14ac:dyDescent="0.35">
      <c r="A61" t="s">
        <v>419</v>
      </c>
      <c r="B61" t="s">
        <v>420</v>
      </c>
      <c r="C61" s="1">
        <v>42853.541666666664</v>
      </c>
      <c r="D61" t="s">
        <v>421</v>
      </c>
      <c r="E61" s="2" t="s">
        <v>428</v>
      </c>
      <c r="F61" s="2" t="s">
        <v>428</v>
      </c>
      <c r="G61" t="s">
        <v>429</v>
      </c>
      <c r="H61" t="s">
        <v>430</v>
      </c>
      <c r="I61" t="s">
        <v>431</v>
      </c>
      <c r="J61">
        <f t="shared" si="61"/>
        <v>0</v>
      </c>
      <c r="K61">
        <f t="shared" si="62"/>
        <v>1</v>
      </c>
      <c r="L61">
        <f t="shared" si="63"/>
        <v>0</v>
      </c>
      <c r="M61" t="str">
        <f>IF(J61=0,"",COUNTIF($F$2:$F61,$F61)-1)</f>
        <v/>
      </c>
      <c r="N61" t="str">
        <f t="shared" si="64"/>
        <v/>
      </c>
      <c r="O61" t="str">
        <f t="shared" si="65"/>
        <v/>
      </c>
    </row>
    <row r="62" spans="1:15" ht="13" customHeight="1" x14ac:dyDescent="0.35">
      <c r="A62" t="s">
        <v>422</v>
      </c>
      <c r="B62" t="s">
        <v>423</v>
      </c>
      <c r="C62" s="1">
        <v>42856.708333333336</v>
      </c>
      <c r="D62" t="s">
        <v>424</v>
      </c>
      <c r="E62" s="2" t="s">
        <v>432</v>
      </c>
      <c r="F62" s="2" t="s">
        <v>432</v>
      </c>
      <c r="G62" t="s">
        <v>433</v>
      </c>
      <c r="H62" t="s">
        <v>434</v>
      </c>
      <c r="I62" t="s">
        <v>435</v>
      </c>
      <c r="J62">
        <f t="shared" si="61"/>
        <v>0</v>
      </c>
      <c r="K62">
        <f t="shared" si="62"/>
        <v>1</v>
      </c>
      <c r="L62">
        <f t="shared" si="63"/>
        <v>0</v>
      </c>
      <c r="M62" t="str">
        <f>IF(J62=0,"",COUNTIF($F$2:$F62,$F62)-1)</f>
        <v/>
      </c>
      <c r="N62" t="str">
        <f t="shared" si="64"/>
        <v/>
      </c>
      <c r="O62" t="str">
        <f t="shared" si="65"/>
        <v/>
      </c>
    </row>
    <row r="63" spans="1:15" ht="13" customHeight="1" x14ac:dyDescent="0.35">
      <c r="A63" t="s">
        <v>436</v>
      </c>
      <c r="B63" t="s">
        <v>437</v>
      </c>
      <c r="C63" s="1">
        <v>42859.625</v>
      </c>
      <c r="D63" t="s">
        <v>438</v>
      </c>
      <c r="E63" s="2" t="s">
        <v>445</v>
      </c>
      <c r="F63" s="2" t="s">
        <v>445</v>
      </c>
      <c r="G63" t="s">
        <v>446</v>
      </c>
      <c r="H63" t="s">
        <v>447</v>
      </c>
      <c r="I63" t="s">
        <v>448</v>
      </c>
      <c r="J63">
        <f t="shared" ref="J63:J65" si="66">IF(E63="",0,IF(OR(E63=E62,E63=E64),1,0))</f>
        <v>0</v>
      </c>
      <c r="K63">
        <f t="shared" ref="K63:K65" si="67">IF(OR(J63=0,M63=0),1,0)</f>
        <v>1</v>
      </c>
      <c r="L63">
        <f t="shared" ref="L63:L65" si="68">1-K63</f>
        <v>0</v>
      </c>
      <c r="M63" t="str">
        <f>IF(J63=0,"",COUNTIF($F$2:$F63,$F63)-1)</f>
        <v/>
      </c>
      <c r="N63" t="str">
        <f t="shared" ref="N63:N65" si="69">IF(ISERROR(IF(M63+1=M64,N64,M63)),"",IF(M63+1=M64,N64,M63))</f>
        <v/>
      </c>
      <c r="O63" t="str">
        <f t="shared" ref="O63:O65" si="70">IF(J63=0,"",IF(E63=E62,ROUND(C63-C62,0),0))</f>
        <v/>
      </c>
    </row>
    <row r="64" spans="1:15" ht="13" customHeight="1" x14ac:dyDescent="0.35">
      <c r="A64" t="s">
        <v>439</v>
      </c>
      <c r="B64" t="s">
        <v>440</v>
      </c>
      <c r="C64" s="1">
        <v>42860.541666666664</v>
      </c>
      <c r="D64" t="s">
        <v>441</v>
      </c>
      <c r="E64" s="2" t="s">
        <v>449</v>
      </c>
      <c r="F64" t="s">
        <v>450</v>
      </c>
      <c r="G64" t="s">
        <v>451</v>
      </c>
      <c r="H64" t="s">
        <v>452</v>
      </c>
      <c r="I64" t="s">
        <v>453</v>
      </c>
      <c r="J64">
        <f t="shared" si="66"/>
        <v>0</v>
      </c>
      <c r="K64">
        <f t="shared" si="67"/>
        <v>1</v>
      </c>
      <c r="L64">
        <f t="shared" si="68"/>
        <v>0</v>
      </c>
      <c r="M64" t="str">
        <f>IF(J64=0,"",COUNTIF($F$2:$F64,$F64)-1)</f>
        <v/>
      </c>
      <c r="N64" t="str">
        <f t="shared" si="69"/>
        <v/>
      </c>
      <c r="O64" t="str">
        <f t="shared" si="70"/>
        <v/>
      </c>
    </row>
    <row r="65" spans="1:15" ht="13" customHeight="1" x14ac:dyDescent="0.35">
      <c r="A65" t="s">
        <v>442</v>
      </c>
      <c r="B65" t="s">
        <v>443</v>
      </c>
      <c r="C65" s="1">
        <v>42864.458368055559</v>
      </c>
      <c r="D65" t="s">
        <v>444</v>
      </c>
      <c r="E65" s="2" t="s">
        <v>454</v>
      </c>
      <c r="F65" s="2" t="s">
        <v>454</v>
      </c>
      <c r="G65" t="s">
        <v>455</v>
      </c>
      <c r="H65" t="s">
        <v>456</v>
      </c>
      <c r="I65" t="s">
        <v>457</v>
      </c>
      <c r="J65">
        <f t="shared" si="66"/>
        <v>0</v>
      </c>
      <c r="K65">
        <f t="shared" si="67"/>
        <v>1</v>
      </c>
      <c r="L65">
        <f t="shared" si="68"/>
        <v>0</v>
      </c>
      <c r="M65" t="str">
        <f>IF(J65=0,"",COUNTIF($F$2:$F65,$F65)-1)</f>
        <v/>
      </c>
      <c r="N65" t="str">
        <f t="shared" si="69"/>
        <v/>
      </c>
      <c r="O65" t="str">
        <f t="shared" si="70"/>
        <v/>
      </c>
    </row>
    <row r="66" spans="1:15" ht="13" customHeight="1" x14ac:dyDescent="0.35">
      <c r="A66" t="s">
        <v>458</v>
      </c>
      <c r="B66" t="s">
        <v>459</v>
      </c>
      <c r="C66" s="1">
        <v>42866.583333333336</v>
      </c>
      <c r="D66" t="s">
        <v>460</v>
      </c>
      <c r="E66" t="s">
        <v>476</v>
      </c>
      <c r="F66" t="s">
        <v>476</v>
      </c>
      <c r="G66" t="s">
        <v>477</v>
      </c>
      <c r="H66" t="s">
        <v>478</v>
      </c>
      <c r="I66" t="s">
        <v>479</v>
      </c>
      <c r="J66">
        <f t="shared" ref="J66:J71" si="71">IF(E66="",0,IF(OR(E66=E65,E66=E67),1,0))</f>
        <v>0</v>
      </c>
      <c r="K66">
        <f t="shared" ref="K66:K71" si="72">IF(OR(J66=0,M66=0),1,0)</f>
        <v>1</v>
      </c>
      <c r="L66">
        <f t="shared" ref="L66:L71" si="73">1-K66</f>
        <v>0</v>
      </c>
      <c r="M66" t="str">
        <f>IF(J66=0,"",COUNTIF($F$2:$F66,$F66)-1)</f>
        <v/>
      </c>
      <c r="N66" t="str">
        <f t="shared" ref="N66:N71" si="74">IF(ISERROR(IF(M66+1=M67,N67,M66)),"",IF(M66+1=M67,N67,M66))</f>
        <v/>
      </c>
      <c r="O66" t="str">
        <f t="shared" ref="O66:O71" si="75">IF(J66=0,"",IF(E66=E65,ROUND(C66-C65,0),0))</f>
        <v/>
      </c>
    </row>
    <row r="67" spans="1:15" ht="13" customHeight="1" x14ac:dyDescent="0.35">
      <c r="A67" t="s">
        <v>461</v>
      </c>
      <c r="B67" t="s">
        <v>462</v>
      </c>
      <c r="C67" s="1">
        <v>42866.666666666664</v>
      </c>
      <c r="D67" t="s">
        <v>463</v>
      </c>
      <c r="E67" s="2" t="s">
        <v>480</v>
      </c>
      <c r="F67" s="2" t="s">
        <v>480</v>
      </c>
      <c r="G67" t="s">
        <v>481</v>
      </c>
      <c r="H67" t="s">
        <v>482</v>
      </c>
      <c r="I67" t="s">
        <v>483</v>
      </c>
      <c r="J67">
        <f t="shared" si="71"/>
        <v>0</v>
      </c>
      <c r="K67">
        <f t="shared" si="72"/>
        <v>1</v>
      </c>
      <c r="L67">
        <f t="shared" si="73"/>
        <v>0</v>
      </c>
      <c r="M67" t="str">
        <f>IF(J67=0,"",COUNTIF($F$2:$F67,$F67)-1)</f>
        <v/>
      </c>
      <c r="N67" t="str">
        <f t="shared" si="74"/>
        <v/>
      </c>
      <c r="O67" t="str">
        <f t="shared" si="75"/>
        <v/>
      </c>
    </row>
    <row r="68" spans="1:15" ht="13" customHeight="1" x14ac:dyDescent="0.35">
      <c r="A68" t="s">
        <v>464</v>
      </c>
      <c r="B68" t="s">
        <v>465</v>
      </c>
      <c r="C68" s="1">
        <v>42867.416666666664</v>
      </c>
      <c r="D68" t="s">
        <v>466</v>
      </c>
      <c r="E68" s="2" t="s">
        <v>484</v>
      </c>
      <c r="F68" s="2" t="s">
        <v>484</v>
      </c>
      <c r="G68" t="s">
        <v>485</v>
      </c>
      <c r="H68" t="s">
        <v>486</v>
      </c>
      <c r="I68" t="s">
        <v>487</v>
      </c>
      <c r="J68">
        <f t="shared" si="71"/>
        <v>0</v>
      </c>
      <c r="K68">
        <f t="shared" si="72"/>
        <v>1</v>
      </c>
      <c r="L68">
        <f t="shared" si="73"/>
        <v>0</v>
      </c>
      <c r="M68" t="str">
        <f>IF(J68=0,"",COUNTIF($F$2:$F68,$F68)-1)</f>
        <v/>
      </c>
      <c r="N68" t="str">
        <f t="shared" si="74"/>
        <v/>
      </c>
      <c r="O68" t="str">
        <f t="shared" si="75"/>
        <v/>
      </c>
    </row>
    <row r="69" spans="1:15" ht="13" customHeight="1" x14ac:dyDescent="0.35">
      <c r="A69" t="s">
        <v>467</v>
      </c>
      <c r="B69" t="s">
        <v>468</v>
      </c>
      <c r="C69" s="1">
        <v>42867.625</v>
      </c>
      <c r="D69" t="s">
        <v>469</v>
      </c>
      <c r="E69" s="2" t="s">
        <v>488</v>
      </c>
      <c r="F69" s="2" t="s">
        <v>488</v>
      </c>
      <c r="G69" t="s">
        <v>489</v>
      </c>
      <c r="H69" t="s">
        <v>490</v>
      </c>
      <c r="I69" t="s">
        <v>491</v>
      </c>
      <c r="J69">
        <f t="shared" si="71"/>
        <v>0</v>
      </c>
      <c r="K69">
        <f t="shared" si="72"/>
        <v>1</v>
      </c>
      <c r="L69">
        <f t="shared" si="73"/>
        <v>0</v>
      </c>
      <c r="M69" t="str">
        <f>IF(J69=0,"",COUNTIF($F$2:$F69,$F69)-1)</f>
        <v/>
      </c>
      <c r="N69" t="str">
        <f t="shared" si="74"/>
        <v/>
      </c>
      <c r="O69" t="str">
        <f t="shared" si="75"/>
        <v/>
      </c>
    </row>
    <row r="70" spans="1:15" ht="13" customHeight="1" x14ac:dyDescent="0.35">
      <c r="A70" t="s">
        <v>470</v>
      </c>
      <c r="B70" t="s">
        <v>471</v>
      </c>
      <c r="C70" s="1">
        <v>42867.708333333336</v>
      </c>
      <c r="D70" t="s">
        <v>472</v>
      </c>
      <c r="E70" s="2" t="s">
        <v>492</v>
      </c>
      <c r="F70" s="2" t="s">
        <v>492</v>
      </c>
      <c r="G70" t="s">
        <v>493</v>
      </c>
      <c r="H70" t="s">
        <v>494</v>
      </c>
      <c r="I70" t="s">
        <v>495</v>
      </c>
      <c r="J70">
        <f t="shared" si="71"/>
        <v>0</v>
      </c>
      <c r="K70">
        <f t="shared" si="72"/>
        <v>1</v>
      </c>
      <c r="L70">
        <f t="shared" si="73"/>
        <v>0</v>
      </c>
      <c r="M70" t="str">
        <f>IF(J70=0,"",COUNTIF($F$2:$F70,$F70)-1)</f>
        <v/>
      </c>
      <c r="N70" t="str">
        <f t="shared" si="74"/>
        <v/>
      </c>
      <c r="O70" t="str">
        <f t="shared" si="75"/>
        <v/>
      </c>
    </row>
    <row r="71" spans="1:15" ht="13" customHeight="1" x14ac:dyDescent="0.35">
      <c r="A71" t="s">
        <v>473</v>
      </c>
      <c r="B71" t="s">
        <v>474</v>
      </c>
      <c r="C71" s="1">
        <v>42870.458333333336</v>
      </c>
      <c r="D71" t="s">
        <v>475</v>
      </c>
      <c r="E71" s="2" t="s">
        <v>496</v>
      </c>
      <c r="F71" s="2" t="s">
        <v>496</v>
      </c>
      <c r="G71" t="s">
        <v>497</v>
      </c>
      <c r="H71" t="s">
        <v>498</v>
      </c>
      <c r="I71" t="s">
        <v>499</v>
      </c>
      <c r="J71">
        <f t="shared" si="71"/>
        <v>0</v>
      </c>
      <c r="K71">
        <f t="shared" si="72"/>
        <v>1</v>
      </c>
      <c r="L71">
        <f t="shared" si="73"/>
        <v>0</v>
      </c>
      <c r="M71" t="str">
        <f>IF(J71=0,"",COUNTIF($F$2:$F71,$F71)-1)</f>
        <v/>
      </c>
      <c r="N71" t="str">
        <f t="shared" si="74"/>
        <v/>
      </c>
      <c r="O71" t="str">
        <f t="shared" si="75"/>
        <v/>
      </c>
    </row>
    <row r="72" spans="1:15" ht="13" customHeight="1" x14ac:dyDescent="0.35">
      <c r="A72" t="s">
        <v>500</v>
      </c>
      <c r="B72" t="s">
        <v>501</v>
      </c>
      <c r="C72" s="1">
        <v>42879.458333333336</v>
      </c>
      <c r="D72" t="s">
        <v>502</v>
      </c>
      <c r="E72" s="2" t="s">
        <v>506</v>
      </c>
      <c r="F72" s="2" t="s">
        <v>506</v>
      </c>
      <c r="G72" t="s">
        <v>507</v>
      </c>
      <c r="H72" t="s">
        <v>508</v>
      </c>
      <c r="I72" t="s">
        <v>509</v>
      </c>
      <c r="J72">
        <f t="shared" ref="J72:J73" si="76">IF(E72="",0,IF(OR(E72=E71,E72=E73),1,0))</f>
        <v>0</v>
      </c>
      <c r="K72">
        <f t="shared" ref="K72:K73" si="77">IF(OR(J72=0,M72=0),1,0)</f>
        <v>1</v>
      </c>
      <c r="L72">
        <f t="shared" ref="L72:L73" si="78">1-K72</f>
        <v>0</v>
      </c>
      <c r="M72" t="str">
        <f>IF(J72=0,"",COUNTIF($F$2:$F72,$F72)-1)</f>
        <v/>
      </c>
      <c r="N72" t="str">
        <f t="shared" ref="N72:N73" si="79">IF(ISERROR(IF(M72+1=M73,N73,M72)),"",IF(M72+1=M73,N73,M72))</f>
        <v/>
      </c>
      <c r="O72" t="str">
        <f t="shared" ref="O72:O73" si="80">IF(J72=0,"",IF(E72=E71,ROUND(C72-C71,0),0))</f>
        <v/>
      </c>
    </row>
    <row r="73" spans="1:15" ht="13" customHeight="1" x14ac:dyDescent="0.35">
      <c r="A73" t="s">
        <v>503</v>
      </c>
      <c r="B73" t="s">
        <v>504</v>
      </c>
      <c r="C73" s="1">
        <v>42879.708368055559</v>
      </c>
      <c r="D73" t="s">
        <v>505</v>
      </c>
      <c r="E73" s="2" t="s">
        <v>510</v>
      </c>
      <c r="F73" s="2" t="s">
        <v>510</v>
      </c>
      <c r="G73" t="s">
        <v>383</v>
      </c>
      <c r="H73" t="s">
        <v>511</v>
      </c>
      <c r="I73" t="s">
        <v>512</v>
      </c>
      <c r="J73">
        <f t="shared" si="76"/>
        <v>0</v>
      </c>
      <c r="K73">
        <f t="shared" si="77"/>
        <v>1</v>
      </c>
      <c r="L73">
        <f t="shared" si="78"/>
        <v>0</v>
      </c>
      <c r="M73" t="str">
        <f>IF(J73=0,"",COUNTIF($F$2:$F73,$F73)-1)</f>
        <v/>
      </c>
      <c r="N73" t="str">
        <f t="shared" si="79"/>
        <v/>
      </c>
      <c r="O73" t="str">
        <f t="shared" si="80"/>
        <v/>
      </c>
    </row>
    <row r="74" spans="1:15" ht="13" customHeight="1" x14ac:dyDescent="0.35">
      <c r="A74" t="s">
        <v>513</v>
      </c>
      <c r="B74" t="s">
        <v>514</v>
      </c>
      <c r="C74" s="1">
        <v>42880.458333333336</v>
      </c>
      <c r="D74" t="s">
        <v>515</v>
      </c>
      <c r="E74" s="2" t="s">
        <v>527</v>
      </c>
      <c r="F74" s="2" t="s">
        <v>527</v>
      </c>
      <c r="G74" t="s">
        <v>528</v>
      </c>
      <c r="H74" t="s">
        <v>529</v>
      </c>
      <c r="I74" t="s">
        <v>530</v>
      </c>
      <c r="J74">
        <f t="shared" ref="J74:J78" si="81">IF(E74="",0,IF(OR(E74=E73,E74=E75),1,0))</f>
        <v>0</v>
      </c>
      <c r="K74">
        <f t="shared" ref="K74:K78" si="82">IF(OR(J74=0,M74=0),1,0)</f>
        <v>1</v>
      </c>
      <c r="L74">
        <f t="shared" ref="L74:L78" si="83">1-K74</f>
        <v>0</v>
      </c>
      <c r="M74" t="str">
        <f>IF(J74=0,"",COUNTIF($F$2:$F74,$F74)-1)</f>
        <v/>
      </c>
      <c r="N74" t="str">
        <f t="shared" ref="N74:N78" si="84">IF(ISERROR(IF(M74+1=M75,N75,M74)),"",IF(M74+1=M75,N75,M74))</f>
        <v/>
      </c>
      <c r="O74" t="str">
        <f t="shared" ref="O74:O78" si="85">IF(J74=0,"",IF(E74=E73,ROUND(C74-C73,0),0))</f>
        <v/>
      </c>
    </row>
    <row r="75" spans="1:15" ht="13" customHeight="1" x14ac:dyDescent="0.35">
      <c r="A75" t="s">
        <v>516</v>
      </c>
      <c r="B75" t="s">
        <v>517</v>
      </c>
      <c r="C75" s="1">
        <v>42880.708333333336</v>
      </c>
      <c r="D75" t="s">
        <v>518</v>
      </c>
      <c r="E75" s="2" t="s">
        <v>531</v>
      </c>
      <c r="F75" s="2" t="s">
        <v>531</v>
      </c>
      <c r="G75" t="s">
        <v>532</v>
      </c>
      <c r="H75" t="s">
        <v>533</v>
      </c>
      <c r="I75" t="s">
        <v>534</v>
      </c>
      <c r="J75">
        <f t="shared" si="81"/>
        <v>0</v>
      </c>
      <c r="K75">
        <f t="shared" si="82"/>
        <v>1</v>
      </c>
      <c r="L75">
        <f t="shared" si="83"/>
        <v>0</v>
      </c>
      <c r="M75" t="str">
        <f>IF(J75=0,"",COUNTIF($F$2:$F75,$F75)-1)</f>
        <v/>
      </c>
      <c r="N75" t="str">
        <f t="shared" si="84"/>
        <v/>
      </c>
      <c r="O75" t="str">
        <f t="shared" si="85"/>
        <v/>
      </c>
    </row>
    <row r="76" spans="1:15" ht="13" customHeight="1" x14ac:dyDescent="0.35">
      <c r="A76" t="s">
        <v>519</v>
      </c>
      <c r="B76" t="s">
        <v>520</v>
      </c>
      <c r="C76" s="1">
        <v>42881.625706018516</v>
      </c>
      <c r="D76" t="s">
        <v>521</v>
      </c>
      <c r="E76" s="2" t="s">
        <v>535</v>
      </c>
      <c r="F76" s="2" t="s">
        <v>535</v>
      </c>
      <c r="G76" t="s">
        <v>536</v>
      </c>
      <c r="H76" t="s">
        <v>537</v>
      </c>
      <c r="I76" t="s">
        <v>538</v>
      </c>
      <c r="J76">
        <f t="shared" si="81"/>
        <v>0</v>
      </c>
      <c r="K76">
        <f t="shared" si="82"/>
        <v>1</v>
      </c>
      <c r="L76">
        <f t="shared" si="83"/>
        <v>0</v>
      </c>
      <c r="M76" t="str">
        <f>IF(J76=0,"",COUNTIF($F$2:$F76,$F76)-1)</f>
        <v/>
      </c>
      <c r="N76" t="str">
        <f t="shared" si="84"/>
        <v/>
      </c>
      <c r="O76" t="str">
        <f t="shared" si="85"/>
        <v/>
      </c>
    </row>
    <row r="77" spans="1:15" ht="13" customHeight="1" x14ac:dyDescent="0.35">
      <c r="A77" t="s">
        <v>522</v>
      </c>
      <c r="B77" t="s">
        <v>523</v>
      </c>
      <c r="C77" s="1">
        <v>42885.708333333336</v>
      </c>
      <c r="D77" t="s">
        <v>524</v>
      </c>
      <c r="E77" s="2" t="s">
        <v>539</v>
      </c>
      <c r="F77" s="2" t="s">
        <v>539</v>
      </c>
      <c r="G77" t="s">
        <v>540</v>
      </c>
      <c r="H77" t="s">
        <v>541</v>
      </c>
      <c r="I77" t="s">
        <v>542</v>
      </c>
      <c r="J77">
        <f t="shared" si="81"/>
        <v>0</v>
      </c>
      <c r="K77">
        <f t="shared" si="82"/>
        <v>1</v>
      </c>
      <c r="L77">
        <f t="shared" si="83"/>
        <v>0</v>
      </c>
      <c r="M77" t="str">
        <f>IF(J77=0,"",COUNTIF($F$2:$F77,$F77)-1)</f>
        <v/>
      </c>
      <c r="N77" t="str">
        <f t="shared" si="84"/>
        <v/>
      </c>
      <c r="O77" t="str">
        <f t="shared" si="85"/>
        <v/>
      </c>
    </row>
    <row r="78" spans="1:15" ht="13" customHeight="1" x14ac:dyDescent="0.35">
      <c r="A78" t="s">
        <v>525</v>
      </c>
      <c r="B78" t="s">
        <v>526</v>
      </c>
      <c r="C78" s="1">
        <v>42886.833333333336</v>
      </c>
      <c r="D78" t="s">
        <v>472</v>
      </c>
      <c r="E78" s="2" t="s">
        <v>543</v>
      </c>
      <c r="F78" s="2" t="s">
        <v>543</v>
      </c>
      <c r="G78" t="s">
        <v>544</v>
      </c>
      <c r="H78" t="s">
        <v>545</v>
      </c>
      <c r="I78" t="s">
        <v>546</v>
      </c>
      <c r="J78">
        <f t="shared" si="81"/>
        <v>0</v>
      </c>
      <c r="K78">
        <f t="shared" si="82"/>
        <v>1</v>
      </c>
      <c r="L78">
        <f t="shared" si="83"/>
        <v>0</v>
      </c>
      <c r="M78" t="str">
        <f>IF(J78=0,"",COUNTIF($F$2:$F78,$F78)-1)</f>
        <v/>
      </c>
      <c r="N78" t="str">
        <f t="shared" si="84"/>
        <v/>
      </c>
      <c r="O78" t="str">
        <f t="shared" si="85"/>
        <v/>
      </c>
    </row>
    <row r="79" spans="1:15" ht="13" customHeight="1" x14ac:dyDescent="0.35">
      <c r="A79" t="s">
        <v>547</v>
      </c>
      <c r="B79" t="s">
        <v>548</v>
      </c>
      <c r="C79" s="1">
        <v>42902.625</v>
      </c>
      <c r="D79" t="s">
        <v>549</v>
      </c>
      <c r="E79" t="s">
        <v>550</v>
      </c>
      <c r="F79" s="2" t="s">
        <v>551</v>
      </c>
      <c r="G79" t="s">
        <v>552</v>
      </c>
      <c r="H79" t="s">
        <v>553</v>
      </c>
      <c r="I79" t="s">
        <v>554</v>
      </c>
      <c r="J79">
        <f t="shared" ref="J79" si="86">IF(E79="",0,IF(OR(E79=E78,E79=E80),1,0))</f>
        <v>0</v>
      </c>
      <c r="K79">
        <f t="shared" ref="K79" si="87">IF(OR(J79=0,M79=0),1,0)</f>
        <v>1</v>
      </c>
      <c r="L79">
        <f t="shared" ref="L79" si="88">1-K79</f>
        <v>0</v>
      </c>
      <c r="M79" t="str">
        <f>IF(J79=0,"",COUNTIF($F$2:$F79,$F79)-1)</f>
        <v/>
      </c>
      <c r="N79" t="str">
        <f t="shared" ref="N79" si="89">IF(ISERROR(IF(M79+1=M80,N80,M79)),"",IF(M79+1=M80,N80,M79))</f>
        <v/>
      </c>
      <c r="O79" t="str">
        <f t="shared" ref="O79" si="90">IF(J79=0,"",IF(E79=E78,ROUND(C79-C78,0),0))</f>
        <v/>
      </c>
    </row>
  </sheetData>
  <autoFilter ref="A1:O44"/>
  <conditionalFormatting sqref="A1">
    <cfRule type="duplicateValues" dxfId="42" priority="42"/>
    <cfRule type="duplicateValues" dxfId="41" priority="43"/>
  </conditionalFormatting>
  <conditionalFormatting sqref="E1">
    <cfRule type="duplicateValues" dxfId="40" priority="41"/>
  </conditionalFormatting>
  <conditionalFormatting sqref="E1">
    <cfRule type="duplicateValues" dxfId="39" priority="40"/>
  </conditionalFormatting>
  <conditionalFormatting sqref="E1">
    <cfRule type="duplicateValues" dxfId="38" priority="39"/>
  </conditionalFormatting>
  <conditionalFormatting sqref="E1">
    <cfRule type="duplicateValues" dxfId="37" priority="38"/>
  </conditionalFormatting>
  <conditionalFormatting sqref="E1">
    <cfRule type="duplicateValues" dxfId="36" priority="37"/>
  </conditionalFormatting>
  <conditionalFormatting sqref="E1">
    <cfRule type="duplicateValues" dxfId="35" priority="36"/>
  </conditionalFormatting>
  <conditionalFormatting sqref="E1">
    <cfRule type="duplicateValues" dxfId="34" priority="35"/>
  </conditionalFormatting>
  <conditionalFormatting sqref="E1">
    <cfRule type="duplicateValues" dxfId="33" priority="34"/>
  </conditionalFormatting>
  <conditionalFormatting sqref="E1">
    <cfRule type="duplicateValues" dxfId="32" priority="33"/>
  </conditionalFormatting>
  <conditionalFormatting sqref="E1">
    <cfRule type="duplicateValues" dxfId="31" priority="32"/>
  </conditionalFormatting>
  <conditionalFormatting sqref="E1">
    <cfRule type="duplicateValues" dxfId="30" priority="31"/>
  </conditionalFormatting>
  <conditionalFormatting sqref="E1">
    <cfRule type="duplicateValues" dxfId="29" priority="30"/>
  </conditionalFormatting>
  <conditionalFormatting sqref="E1">
    <cfRule type="duplicateValues" dxfId="28" priority="29"/>
  </conditionalFormatting>
  <conditionalFormatting sqref="E1">
    <cfRule type="duplicateValues" dxfId="27" priority="28"/>
  </conditionalFormatting>
  <conditionalFormatting sqref="E1">
    <cfRule type="duplicateValues" dxfId="26" priority="27"/>
  </conditionalFormatting>
  <conditionalFormatting sqref="E1">
    <cfRule type="duplicateValues" dxfId="25" priority="26"/>
  </conditionalFormatting>
  <conditionalFormatting sqref="E1">
    <cfRule type="duplicateValues" dxfId="24" priority="25"/>
  </conditionalFormatting>
  <conditionalFormatting sqref="E1">
    <cfRule type="duplicateValues" dxfId="23" priority="24"/>
  </conditionalFormatting>
  <conditionalFormatting sqref="E1">
    <cfRule type="duplicateValues" dxfId="22" priority="22"/>
    <cfRule type="duplicateValues" dxfId="21" priority="23"/>
  </conditionalFormatting>
  <conditionalFormatting sqref="E1">
    <cfRule type="duplicateValues" dxfId="20" priority="21"/>
  </conditionalFormatting>
  <conditionalFormatting sqref="E1">
    <cfRule type="duplicateValues" dxfId="19" priority="20"/>
  </conditionalFormatting>
  <conditionalFormatting sqref="E1">
    <cfRule type="duplicateValues" dxfId="18" priority="19"/>
  </conditionalFormatting>
  <conditionalFormatting sqref="E1">
    <cfRule type="duplicateValues" dxfId="17" priority="18"/>
  </conditionalFormatting>
  <conditionalFormatting sqref="E1">
    <cfRule type="duplicateValues" dxfId="16" priority="17"/>
  </conditionalFormatting>
  <conditionalFormatting sqref="E1">
    <cfRule type="duplicateValues" dxfId="15" priority="16"/>
  </conditionalFormatting>
  <conditionalFormatting sqref="E1">
    <cfRule type="duplicateValues" dxfId="14" priority="15"/>
  </conditionalFormatting>
  <conditionalFormatting sqref="E1">
    <cfRule type="duplicateValues" dxfId="13" priority="14"/>
  </conditionalFormatting>
  <conditionalFormatting sqref="E1">
    <cfRule type="duplicateValues" dxfId="12" priority="13"/>
  </conditionalFormatting>
  <conditionalFormatting sqref="E1">
    <cfRule type="duplicateValues" dxfId="11" priority="12"/>
  </conditionalFormatting>
  <conditionalFormatting sqref="E1">
    <cfRule type="duplicateValues" dxfId="10" priority="10"/>
    <cfRule type="duplicateValues" dxfId="9" priority="11"/>
  </conditionalFormatting>
  <conditionalFormatting sqref="E1">
    <cfRule type="duplicateValues" dxfId="8" priority="9"/>
  </conditionalFormatting>
  <conditionalFormatting sqref="E1">
    <cfRule type="duplicateValues" dxfId="7" priority="8"/>
  </conditionalFormatting>
  <conditionalFormatting sqref="E1">
    <cfRule type="duplicateValues" dxfId="6" priority="7"/>
  </conditionalFormatting>
  <conditionalFormatting sqref="E1">
    <cfRule type="duplicateValues" dxfId="5" priority="6"/>
  </conditionalFormatting>
  <conditionalFormatting sqref="E1">
    <cfRule type="duplicateValues" dxfId="4" priority="5"/>
  </conditionalFormatting>
  <conditionalFormatting sqref="E1">
    <cfRule type="duplicateValues" dxfId="3" priority="4"/>
  </conditionalFormatting>
  <conditionalFormatting sqref="E1">
    <cfRule type="duplicateValues" dxfId="2" priority="3"/>
  </conditionalFormatting>
  <conditionalFormatting sqref="E1">
    <cfRule type="duplicateValues" dxfId="1" priority="2"/>
  </conditionalFormatting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Galvis</dc:creator>
  <cp:lastModifiedBy>Marco Galvis</cp:lastModifiedBy>
  <dcterms:created xsi:type="dcterms:W3CDTF">2017-03-28T00:51:02Z</dcterms:created>
  <dcterms:modified xsi:type="dcterms:W3CDTF">2017-06-22T18:00:06Z</dcterms:modified>
</cp:coreProperties>
</file>