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alvis\Documents\Dashboard Data Update\"/>
    </mc:Choice>
  </mc:AlternateContent>
  <bookViews>
    <workbookView xWindow="0" yWindow="0" windowWidth="16390" windowHeight="5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M22" i="1" l="1"/>
  <c r="N22" i="1" s="1"/>
  <c r="O22" i="1"/>
  <c r="J21" i="1"/>
  <c r="K22" i="1" l="1"/>
  <c r="L22" i="1" s="1"/>
  <c r="M21" i="1"/>
  <c r="N21" i="1" s="1"/>
  <c r="O21" i="1"/>
  <c r="J20" i="1"/>
  <c r="O20" i="1" s="1"/>
  <c r="K21" i="1" l="1"/>
  <c r="L21" i="1" s="1"/>
  <c r="M20" i="1"/>
  <c r="N20" i="1" s="1"/>
  <c r="K20" i="1"/>
  <c r="L20" i="1" s="1"/>
  <c r="J13" i="1"/>
  <c r="K13" i="1" s="1"/>
  <c r="L13" i="1" s="1"/>
  <c r="M13" i="1"/>
  <c r="J14" i="1"/>
  <c r="M14" i="1" s="1"/>
  <c r="O14" i="1"/>
  <c r="J15" i="1"/>
  <c r="K15" i="1" s="1"/>
  <c r="L15" i="1" s="1"/>
  <c r="M15" i="1"/>
  <c r="J16" i="1"/>
  <c r="M16" i="1" s="1"/>
  <c r="O16" i="1"/>
  <c r="J17" i="1"/>
  <c r="K17" i="1" s="1"/>
  <c r="L17" i="1" s="1"/>
  <c r="M17" i="1"/>
  <c r="J18" i="1"/>
  <c r="M18" i="1" s="1"/>
  <c r="O18" i="1"/>
  <c r="J19" i="1"/>
  <c r="M19" i="1" l="1"/>
  <c r="N19" i="1" s="1"/>
  <c r="K18" i="1"/>
  <c r="L18" i="1" s="1"/>
  <c r="N16" i="1"/>
  <c r="K16" i="1"/>
  <c r="L16" i="1" s="1"/>
  <c r="K14" i="1"/>
  <c r="L14" i="1" s="1"/>
  <c r="N14" i="1"/>
  <c r="N17" i="1"/>
  <c r="N15" i="1"/>
  <c r="N13" i="1"/>
  <c r="O19" i="1"/>
  <c r="O17" i="1"/>
  <c r="O15" i="1"/>
  <c r="O13" i="1"/>
  <c r="J11" i="1"/>
  <c r="M11" i="1"/>
  <c r="O11" i="1"/>
  <c r="J12" i="1"/>
  <c r="M12" i="1" s="1"/>
  <c r="K19" i="1" l="1"/>
  <c r="L19" i="1" s="1"/>
  <c r="N18" i="1"/>
  <c r="O12" i="1"/>
  <c r="N12" i="1"/>
  <c r="K12" i="1"/>
  <c r="L12" i="1" s="1"/>
  <c r="N11" i="1"/>
  <c r="K11" i="1"/>
  <c r="L11" i="1" s="1"/>
  <c r="J10" i="1"/>
  <c r="K10" i="1" s="1"/>
  <c r="L10" i="1" s="1"/>
  <c r="M10" i="1"/>
  <c r="N10" i="1" s="1"/>
  <c r="O10" i="1"/>
  <c r="J9" i="1"/>
  <c r="M9" i="1"/>
  <c r="K9" i="1"/>
  <c r="L9" i="1"/>
  <c r="O9" i="1"/>
  <c r="J7" i="1"/>
  <c r="J8" i="1"/>
  <c r="M8" i="1"/>
  <c r="N8" i="1"/>
  <c r="O8" i="1"/>
  <c r="K8" i="1"/>
  <c r="L8" i="1"/>
  <c r="M7" i="1"/>
  <c r="N7" i="1"/>
  <c r="O7" i="1"/>
  <c r="J5" i="1"/>
  <c r="M5" i="1"/>
  <c r="J6" i="1"/>
  <c r="M6" i="1"/>
  <c r="K7" i="1"/>
  <c r="L7" i="1"/>
  <c r="O6" i="1"/>
  <c r="O5" i="1"/>
  <c r="N6" i="1"/>
  <c r="K6" i="1"/>
  <c r="L6" i="1"/>
  <c r="N5" i="1"/>
  <c r="K5" i="1"/>
  <c r="L5" i="1"/>
  <c r="J3" i="1"/>
  <c r="M3" i="1"/>
  <c r="K3" i="1"/>
  <c r="L3" i="1"/>
  <c r="J4" i="1"/>
  <c r="O3" i="1"/>
  <c r="J2" i="1"/>
  <c r="O2" i="1"/>
  <c r="M2" i="1"/>
  <c r="N2" i="1"/>
  <c r="K2" i="1"/>
  <c r="L2" i="1"/>
  <c r="O4" i="1"/>
  <c r="M4" i="1"/>
  <c r="N3" i="1"/>
  <c r="N4" i="1"/>
  <c r="K4" i="1"/>
  <c r="L4" i="1"/>
  <c r="N9" i="1" l="1"/>
</calcChain>
</file>

<file path=xl/sharedStrings.xml><?xml version="1.0" encoding="utf-8"?>
<sst xmlns="http://schemas.openxmlformats.org/spreadsheetml/2006/main" count="183" uniqueCount="164">
  <si>
    <t>status_id</t>
  </si>
  <si>
    <t>permalink</t>
  </si>
  <si>
    <t>created_time</t>
  </si>
  <si>
    <t>share_text</t>
  </si>
  <si>
    <t>image_text_py</t>
  </si>
  <si>
    <t>image_text_ms</t>
  </si>
  <si>
    <t>ms_cv_caption</t>
  </si>
  <si>
    <t>clarifai_tags</t>
  </si>
  <si>
    <t>clarifai_tags_prob</t>
  </si>
  <si>
    <t>reposted</t>
  </si>
  <si>
    <t>original</t>
  </si>
  <si>
    <t>repost</t>
  </si>
  <si>
    <t>repost_order</t>
  </si>
  <si>
    <t>times_repost</t>
  </si>
  <si>
    <t>days_bet_repost</t>
  </si>
  <si>
    <t>1769264743325558_1812546778997354</t>
  </si>
  <si>
    <t>https://www.facebook.com/1769264743325558_1812546778997354</t>
  </si>
  <si>
    <t>1769264743325558_1814418732143492</t>
  </si>
  <si>
    <t>https://www.facebook.com/1769264743325558_1814418732143492</t>
  </si>
  <si>
    <t>1769264743325558_1814862555432443</t>
  </si>
  <si>
    <t>https://www.facebook.com/1769264743325558_1814862555432443</t>
  </si>
  <si>
    <t>Instant bff.</t>
  </si>
  <si>
    <t>Never again.</t>
  </si>
  <si>
    <t>And that's when I leave...</t>
  </si>
  <si>
    <t>Selena holding a sign</t>
  </si>
  <si>
    <t>woman,portrait,people,adult,horizontal,indoors,education,cheerful,sit,happiness,communication,contemplation,confidence,vertical,bill,fashion,business,dress,sitting,adolescent</t>
  </si>
  <si>
    <t>0.99127805,0.98836476,0.98709774,0.9863874,0.96061444,0.952764,0.8971512,0.8818675,0.87477523,0.8734276,0.86902785,0.86287355,0.85847867,0.8490171,0.84744394,0.8461757,0.81746274,0.80638677,0.8035388,0.79808617</t>
  </si>
  <si>
    <t>when you wake up super
early to go to the gym and
haven't had your coffee</t>
  </si>
  <si>
    <t>Shakira holding a sign</t>
  </si>
  <si>
    <t>people,indoors,woman,music,performance,adult,education,horizontal,stage,motion,musician,chalkboard,sport,business,concert,school,portrait,person,classroom,sitting</t>
  </si>
  <si>
    <t>0.98053014,0.9791501,0.96946204,0.9679246,0.9492345,0.9457681,0.876313,0.86234,0.8338019,0.8305754,0.7981471,0.79767203,0.79416496,0.77621293,0.77071536,0.7613403,0.7491102,0.7411777,0.7399982,0.73487765</t>
  </si>
  <si>
    <t>when you're telling your
mom a story and she starts
turning it into a lesson</t>
  </si>
  <si>
    <t>a woman in a pool of water</t>
  </si>
  <si>
    <t>woman,water,summer,people,swimming,wet,dug-out pool,leisure,relaxation,recreation,pretty,fun,girl,bikini,adult,young,sexy,H2O,light,desktop</t>
  </si>
  <si>
    <t>0.99037457,0.9604484,0.9582956,0.94044137,0.9385425,0.9371714,0.93369055,0.9317616,0.92903054,0.9083723,0.90732634,0.90286636,0.8974445,0.89377046,0.88611895,0.88221824,0.8810977,0.88103235,0.8593045,0.853516</t>
  </si>
  <si>
    <t>when a girl I don't know
gives me a compliment</t>
  </si>
  <si>
    <t>1769264743325558_1819168841668481</t>
  </si>
  <si>
    <t>https://www.facebook.com/1769264743325558_1819168841668481</t>
  </si>
  <si>
    <t>Download the keyboard here: http://bit.ly/mituKeyboard</t>
  </si>
  <si>
    <t>1769264743325558_1819211851664180</t>
  </si>
  <si>
    <t>https://www.facebook.com/1769264743325558_1819211851664180</t>
  </si>
  <si>
    <t>Frank Reyes et al. posing for a picture</t>
  </si>
  <si>
    <t>portrait,people,adult,woman,fashion,business,man,horizontal,contemplation,facial expression,cute,creativity,young,fun,looking,wear,face,adolescent,hair,child</t>
  </si>
  <si>
    <t>0.97806436,0.9675582,0.958918,0.9482602,0.9350598,0.92430997,0.9111105,0.90532196,0.89341676,0.8745479,0.85214496,0.85062444,0.8480953,0.8464326,0.83924407,0.83915246,0.83724034,0.8306999,0.80884427,0.80683017</t>
  </si>
  <si>
    <t>a screenshot of a person on a skateboard</t>
  </si>
  <si>
    <t>template,graph,layout,navigation,presentation,World Wide Web,diagram,banner,vectors,stripe,page,sandbank,form,arrow,set up,facts,set,label,visualization,written report</t>
  </si>
  <si>
    <t>0.999148,0.99805665,0.9978616,0.99690306,0.9953787,0.9952741,0.9942244,0.9941163,0.9906775,0.99063814,0.9882505,0.9875965,0.98747456,0.98732436,0.9868744,0.98427236,0.9838915,0.98284686,0.9768704,0.9725217</t>
  </si>
  <si>
    <t>We love seeing these! :joy: Keep posting your convos below. Get the latino emojis for free here: http://bit.ly/MituGifEmojiKeyboard</t>
  </si>
  <si>
    <t>SHARE ALL THE JAJAJA AT YOUR FINGERTIPS
GET THE
gif&amp;emoji
keyboard
by mitú</t>
  </si>
  <si>
    <t>the way you guys are using
our latino emoji app is too funny
SEND US YOURS!</t>
  </si>
  <si>
    <t>1769264743325558_1824726221112743</t>
  </si>
  <si>
    <t>https://www.facebook.com/1769264743325558_1824726221112743</t>
  </si>
  <si>
    <t>A little motivation for your Monday.</t>
  </si>
  <si>
    <t>1769264743325558_1825784727673559</t>
  </si>
  <si>
    <t>https://www.facebook.com/1769264743325558_1825784727673559</t>
  </si>
  <si>
    <t>It's that time of the year again. :nail_care:</t>
  </si>
  <si>
    <t>a woman holding a book</t>
  </si>
  <si>
    <t>woman,adult,fashion,portrait,people,horizontal,glamour,headshot,look,indoors,cute,vertical,individuality,skin,contemplation,lips,pretty,face,sexy,eye</t>
  </si>
  <si>
    <t>0.9957859,0.9887769,0.98866975,0.9878473,0.9850117,0.9830801,0.97627807,0.95193684,0.93595433,0.9136979,0.91272396,0.8810736,0.8728739,0.8702364,0.86558247,0.86328876,0.8623891,0.85795224,0.85627925,0.84678924</t>
  </si>
  <si>
    <t>me before tax season vs
me after I get my tax return</t>
  </si>
  <si>
    <t>Angelique Boyer et al. posing for a photo</t>
  </si>
  <si>
    <t>woman,fashion,contemporary,indoors,pretty,adolescent,business,looking,young,people,cute,horizontal,casual,intelligence,wear,isolated,achievement,joy,paper,adult</t>
  </si>
  <si>
    <t>0.9943507,0.95061374,0.93363595,0.93081033,0.91769266,0.91434956,0.906845,0.8933484,0.8835097,0.867996,0.8629337,0.8433883,0.8408439,0.82223725,0.789938,0.77941024,0.7762732,0.7717884,0.769368,0.76526225</t>
  </si>
  <si>
    <t>may your mind be as sharp
as your winged eyeliner</t>
  </si>
  <si>
    <t>1769264743325558_1825850941000271</t>
  </si>
  <si>
    <t>https://www.facebook.com/1769264743325558_1825850941000271</t>
  </si>
  <si>
    <t>Today and every other day.</t>
  </si>
  <si>
    <t>the only kind of bowl
I'm having on 420</t>
  </si>
  <si>
    <t>the only kind of bowl
I'm having on 420
O I FIERCEBYMITU
I FIERCE</t>
  </si>
  <si>
    <t>a plate of food with broccoli</t>
  </si>
  <si>
    <t>herb,food,vegetable,bowl,leaf,isolate,horizontal,meal,freshness,risotto,pesto,plate,broccoli,condiment,flora,spice,cooking,healthy,traditional,health</t>
  </si>
  <si>
    <t>0.9899603,0.9816196,0.95859635,0.9555192,0.92636514,0.92259336,0.89121187,0.8804538,0.8686501,0.8482654,0.8427576,0.83930606,0.8173845,0.7832638,0.7802355,0.7739149,0.765614,0.7562758,0.7539797,0.7538609</t>
  </si>
  <si>
    <t>1769264743325558_1829364457315586</t>
  </si>
  <si>
    <t>https://www.facebook.com/1769264743325558_1829364457315586</t>
  </si>
  <si>
    <t>And here I am still single.</t>
  </si>
  <si>
    <t>how do you sue walter mercado?
he promised me amor.
MUCHO AMOR.</t>
  </si>
  <si>
    <t>a young girl sitting on a couch</t>
  </si>
  <si>
    <t>people,horizontal,indoors,child,sit,family,woman,young,fun,man,adult,retro,cute,adolescent,casual,person,education,happiness,portrait,looking</t>
  </si>
  <si>
    <t>0.97770286,0.97272146,0.96775484,0.9558438,0.95132554,0.9508899,0.94695187,0.9408837,0.9336503,0.919739,0.9019412,0.8970695,0.89470446,0.8900199,0.8562181,0.85358584,0.8523072,0.8521616,0.84969085,0.840674</t>
  </si>
  <si>
    <t>1769264743325558_1836650139920351</t>
  </si>
  <si>
    <t>https://www.facebook.com/1769264743325558_1836650139920351</t>
  </si>
  <si>
    <t>I'm so bad at this.</t>
  </si>
  <si>
    <t>1769264743325558_1837152173203481</t>
  </si>
  <si>
    <t>https://www.facebook.com/1769264743325558_1837152173203481</t>
  </si>
  <si>
    <t>All those regañadas worked. Thank you, mami. :heartpulse:</t>
  </si>
  <si>
    <t>me trying to remember
someone's name three seconds
after shaking their hand</t>
  </si>
  <si>
    <t>a woman taking a selfie</t>
  </si>
  <si>
    <t>people,education,adult,business,solution,strategy,diagram,graph,communication,horizontal,woman,presentation,technology,science,text,research,writing,planning,success,portrait</t>
  </si>
  <si>
    <t>0.9895855,0.9821259,0.9746037,0.9739978,0.95650864,0.95517707,0.95427275,0.95309025,0.952618,0.9510629,0.9497893,0.9484744,0.94518816,0.9418215,0.9417527,0.93667316,0.9349663,0.934816,0.9336773,0.93290967</t>
  </si>
  <si>
    <t>Happy
Mother's Day!
Thank you for all the regañadas that
helped shape me into the strong,
fearless woman I am today.
Te amo, mamá.</t>
  </si>
  <si>
    <t>a close up of a flower</t>
  </si>
  <si>
    <t>flower,decoration,card,text,desktop,celebration,picture frame,illustration,birthday,greeting,gift,invitation,floral,bill,design,template,margin,love,anniversary,graphic</t>
  </si>
  <si>
    <t>0.9935308,0.99045056,0.98983717,0.9889903,0.9883032,0.98534435,0.98464584,0.98172903,0.9804425,0.9774291,0.97644705,0.9747362,0.9730866,0.9689371,0.9596953,0.95959246,0.95666134,0.95575845,0.9469285,0.9414005</t>
  </si>
  <si>
    <t>1769264743325558_1837610936490938</t>
  </si>
  <si>
    <t>https://www.facebook.com/1769264743325558_1837610936490938</t>
  </si>
  <si>
    <t>Me when I find good lighting.</t>
  </si>
  <si>
    <t>1769264743325558_1837613986490633</t>
  </si>
  <si>
    <t>https://www.facebook.com/1769264743325558_1837613986490633</t>
  </si>
  <si>
    <t>Latinas are so extra lol.</t>
  </si>
  <si>
    <t>1769264743325558_1838118709773494</t>
  </si>
  <si>
    <t>https://www.facebook.com/1769264743325558_1838118709773494</t>
  </si>
  <si>
    <t>Why I will never block them.</t>
  </si>
  <si>
    <t>1769264743325558_1839193942999304</t>
  </si>
  <si>
    <t>https://www.facebook.com/1769264743325558_1839193942999304</t>
  </si>
  <si>
    <t>Do I look like a mom?</t>
  </si>
  <si>
    <t>1769264743325558_1839198292998869</t>
  </si>
  <si>
    <t>https://www.facebook.com/1769264743325558_1839198292998869</t>
  </si>
  <si>
    <t>May you all be treated like queens today and always.</t>
  </si>
  <si>
    <t>1769264743325558_1838634869721878</t>
  </si>
  <si>
    <t>https://www.facebook.com/1769264743325558_1838634869721878</t>
  </si>
  <si>
    <t>Walter Mercado can't even tell me.</t>
  </si>
  <si>
    <t>1769264743325558_1838634649721900</t>
  </si>
  <si>
    <t>https://www.facebook.com/1769264743325558_1838634649721900</t>
  </si>
  <si>
    <t>This is my casual look.</t>
  </si>
  <si>
    <t>me: I don't like taking selfies
also me:
Don't forget to smize.</t>
  </si>
  <si>
    <t>Diane Guerrero et al. posing for the camera</t>
  </si>
  <si>
    <t>people,indoors,friendship,horizontal,adult,woman,togetherness,portrait,happiness,man,adolescent,sitting,cheerful,vertical,headshot,bonding,exhilaration,couple,enjoyment,content</t>
  </si>
  <si>
    <t>0.99002504,0.9820654,0.98137134,0.9802732,0.97985876,0.9758285,0.9737052,0.97262526,0.9595617,0.95937026,0.9388301,0.933156,0.93000615,0.9242096,0.91861784,0.8989412,0.8904434,0.8726332,0.87086,0.85597956</t>
  </si>
  <si>
    <t>friend: we're just going to
a little dinner, dress casual
me:</t>
  </si>
  <si>
    <t>a screen shot of a woman</t>
  </si>
  <si>
    <t>woman,people,Christmas,love,adult,celebration,gift,horizontal,portrait,man,surprise,fashion,dancing,romance,indoors,performance,wear,winter,couple,dancer</t>
  </si>
  <si>
    <t>0.9732492,0.9649161,0.9625519,0.96023977,0.9579004,0.94787586,0.9449494,0.9335358,0.9154829,0.90886116,0.90004754,0.89867437,0.8870005,0.8853668,0.8814106,0.88039225,0.8701509,0.86093307,0.85136974,0.84535134</t>
  </si>
  <si>
    <t>me after my tías comment
'qué bonita princesa!' on my
facebook photos
I feel like I am the undiscovered supermodel.</t>
  </si>
  <si>
    <t>a little girl smiling at the camera</t>
  </si>
  <si>
    <t>people,portrait,adult,woman,horizontal,headshot,child,vertical,headscarf,identity,happiness,indoors,cheerful,adolescent,man,serious,communication,contemplation,headwear,wear</t>
  </si>
  <si>
    <t>0.9947305,0.9934653,0.9832507,0.9705199,0.96844864,0.9651797,0.95440745,0.9224357,0.9161222,0.8910885,0.88853085,0.87976444,0.8494376,0.84399974,0.8437525,0.83641,0.82980657,0.8214488,0.81771207,0.78326637</t>
  </si>
  <si>
    <t>when you go out on
mother's day and the waiter
says feliz día de las madres</t>
  </si>
  <si>
    <t>person sitting at a table in front of a window</t>
  </si>
  <si>
    <t>woman,indoors,adult,people,technology,sit,computer,connection,relaxation,horizontal,business,education,window,internet,facial expression,laptop,one,room,portrait,sitting</t>
  </si>
  <si>
    <t>0.9858004,0.9755075,0.96604896,0.9654393,0.9337858,0.92328924,0.92324436,0.90343237,0.8971899,0.8968629,0.8884357,0.88357854,0.8829495,0.8788327,0.8730671,0.8687533,0.8571441,0.849329,0.8419567,0.8379417</t>
  </si>
  <si>
    <t>To all the mamas, hermanas, tías,
madrinas y abuelitas who taught
us how to be the strong women
we are today, we salute you and
praise you to the fullest.</t>
  </si>
  <si>
    <t>a close up of pink flowers</t>
  </si>
  <si>
    <t>desktop,decoration,design,flower,card,vector,ornate,picture frame,Easter,floral,illustration,no person,love,text,nature,invitation,wallpaper,pattern,bright,template</t>
  </si>
  <si>
    <t>0.9857352,0.9791287,0.97851586,0.9776511,0.97646046,0.97464657,0.97022706,0.9697312,0.96952426,0.96617544,0.9646596,0.961353,0.96127677,0.9487361,0.9477352,0.935148,0.9324093,0.93132234,0.9281784,0.9188739</t>
  </si>
  <si>
    <t>when my tía asks
y para cuándo el novio?
I don't know, I'm not psychic!</t>
  </si>
  <si>
    <t>a man and a woman taking a selfie</t>
  </si>
  <si>
    <t>people,man,adult,portrait,horizontal,woman,lid,togetherness,headshot,indoors,friendship,communication,happiness,competition,headwear,music,side view,cheerful,couple,wear</t>
  </si>
  <si>
    <t>0.9885739,0.9809281,0.97956526,0.9745055,0.97136784,0.95077324,0.92926764,0.9072534,0.887624,0.87893987,0.8780026,0.87038934,0.8679528,0.85749686,0.8548148,0.8394436,0.83759356,0.7996221,0.7878261,0.77982366</t>
  </si>
  <si>
    <t>when my friends tell me
to dress casual</t>
  </si>
  <si>
    <t>a woman holding a camera</t>
  </si>
  <si>
    <t>horizontal,people,woman,indoors,adult,sit,fun,technology,family,cheerful,enjoyment,happiness,cute,adolescent,child,relaxation,connection,portrait,fashion,young</t>
  </si>
  <si>
    <t>0.99011105,0.986339,0.9817451,0.97103834,0.95850754,0.9402257,0.9264958,0.9026772,0.8917632,0.88681656,0.88489795,0.8799249,0.8787756,0.878163,0.8746476,0.869963,0.8697225,0.86120355,0.85294735,0.8361068</t>
  </si>
  <si>
    <t>Happy National Cheese Day!</t>
  </si>
  <si>
    <t>I like my men like I like
my arepas 
hot, cheesy and only for me.</t>
  </si>
  <si>
    <t>a close up of a map</t>
  </si>
  <si>
    <t>illustration,vector,card,art,sketch,graphic,desktop,vectors,no person,design,paper,bill,retro,text,banner,disjunct,fun,isolated,visuals,cute</t>
  </si>
  <si>
    <t>0.9952436,0.9898685,0.9554547,0.9316844,0.9278792,0.9223907,0.91479456,0.9123987,0.91188085,0.9108592,0.8830059,0.8815179,0.8680141,0.8595564,0.8584186,0.85547674,0.8495115,0.84211975,0.8408048,0.8317512</t>
  </si>
  <si>
    <t>1769264743325558_1848652455386786</t>
  </si>
  <si>
    <t>https://www.facebook.com/1769264743325558_1848652455386786</t>
  </si>
  <si>
    <t>1769264743325558_1857353294516702</t>
  </si>
  <si>
    <t>https://www.facebook.com/1769264743325558_1857353294516702</t>
  </si>
  <si>
    <t>Only when the lighting is right.</t>
  </si>
  <si>
    <t>me: I don't really like taking selfies
also me:</t>
  </si>
  <si>
    <t>person standing in front of a crowd</t>
  </si>
  <si>
    <t>people,audience,adult,woman,crowd,sports fan,performance,indoors,man,concert,exhibition,festival,event,movie,horizontal,group,meeting,city,many,music</t>
  </si>
  <si>
    <t>0.9874407,0.9859723,0.9766716,0.9731451,0.9694196,0.9436091,0.93591404,0.9333004,0.93265116,0.91160834,0.9050342,0.9045678,0.8871452,0.8832864,0.8738379,0.87075335,0.84448767,0.8429438,0.842201,0.8363588</t>
  </si>
  <si>
    <t>1769264743325558_1864543187131046</t>
  </si>
  <si>
    <t>https://www.facebook.com/1769264743325558_1864543187131046</t>
  </si>
  <si>
    <t>Love yourself in a bikini season is here :heartpulse: #NationalBikiniDay</t>
  </si>
  <si>
    <t>with or without curvas
sigo igucxl de chulo
II E I B A FIERCE</t>
  </si>
  <si>
    <t>with or without curvas
Sigo igual de chula</t>
  </si>
  <si>
    <t>a close up of text on a white background</t>
  </si>
  <si>
    <t>illustration,vector,woman,man,child,sketch,people,love,girl,fun,cute,son,art,funny,young,friendship,teamwork,baby,desktop,heart</t>
  </si>
  <si>
    <t>0.9867282,0.9703616,0.9623998,0.96103966,0.95623404,0.94930196,0.93625414,0.93554467,0.91652095,0.90766144,0.9006853,0.8976346,0.8974157,0.87720144,0.8526081,0.84663033,0.8437101,0.83886117,0.8350403,0.83293533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</si>
</sst>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7" workbookViewId="0">
      <selection activeCell="J21" sqref="J21:O22"/>
    </sheetView>
  </sheetViews>
  <sheetFormatPr defaultRowHeight="14" customHeight="1" x14ac:dyDescent="0.35"/>
  <sheetData>
    <row r="1" spans="1:15" ht="14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" customHeight="1" x14ac:dyDescent="0.35">
      <c r="A2" t="s">
        <v>15</v>
      </c>
      <c r="B2" t="s">
        <v>16</v>
      </c>
      <c r="C2" s="1">
        <v>42818.71230324074</v>
      </c>
      <c r="D2" t="s">
        <v>21</v>
      </c>
      <c r="E2" s="2" t="s">
        <v>35</v>
      </c>
      <c r="F2" s="2" t="s">
        <v>35</v>
      </c>
      <c r="G2" t="s">
        <v>24</v>
      </c>
      <c r="H2" t="s">
        <v>25</v>
      </c>
      <c r="I2" t="s">
        <v>26</v>
      </c>
      <c r="J2">
        <f t="shared" ref="J2" si="0">IF(E2="",0,IF(OR(E2=E1,E2=E3),1,0))</f>
        <v>0</v>
      </c>
      <c r="K2">
        <f>IF(OR(J2=0,M2=0),1,0)</f>
        <v>1</v>
      </c>
      <c r="L2">
        <f>1-K2</f>
        <v>0</v>
      </c>
      <c r="M2" t="str">
        <f>IF(J2=0,"",COUNTIF($F$2:$F2,$F2)-1)</f>
        <v/>
      </c>
      <c r="N2" t="str">
        <f>IF(ISERROR(IF(M2+1=M3,N3,M2)),"",IF(M2+1=M3,N3,M2))</f>
        <v/>
      </c>
      <c r="O2" t="str">
        <f>IF(J2=0,"",IF(E2=E1,ROUND(C2-C1,0),0))</f>
        <v/>
      </c>
    </row>
    <row r="3" spans="1:15" ht="14" customHeight="1" x14ac:dyDescent="0.35">
      <c r="A3" t="s">
        <v>17</v>
      </c>
      <c r="B3" t="s">
        <v>18</v>
      </c>
      <c r="C3" s="1">
        <v>42822.37740740741</v>
      </c>
      <c r="D3" t="s">
        <v>22</v>
      </c>
      <c r="E3" s="2" t="s">
        <v>27</v>
      </c>
      <c r="F3" s="2" t="s">
        <v>27</v>
      </c>
      <c r="G3" t="s">
        <v>28</v>
      </c>
      <c r="H3" t="s">
        <v>29</v>
      </c>
      <c r="I3" t="s">
        <v>30</v>
      </c>
      <c r="J3">
        <f t="shared" ref="J3:J4" si="1">IF(E3="",0,IF(OR(E3=E2,E3=E4),1,0))</f>
        <v>0</v>
      </c>
      <c r="K3">
        <f t="shared" ref="K3:K4" si="2">IF(OR(J3=0,M3=0),1,0)</f>
        <v>1</v>
      </c>
      <c r="L3">
        <f t="shared" ref="L3:L4" si="3">1-K3</f>
        <v>0</v>
      </c>
      <c r="M3" t="str">
        <f>IF(J3=0,"",COUNTIF($F$2:$F3,$F3)-1)</f>
        <v/>
      </c>
      <c r="N3" t="str">
        <f t="shared" ref="N3:N4" si="4">IF(ISERROR(IF(M3+1=M4,N4,M3)),"",IF(M3+1=M4,N4,M3))</f>
        <v/>
      </c>
      <c r="O3" t="str">
        <f t="shared" ref="O3:O4" si="5">IF(J3=0,"",IF(E3=E2,ROUND(C3-C2,0),0))</f>
        <v/>
      </c>
    </row>
    <row r="4" spans="1:15" ht="14" customHeight="1" x14ac:dyDescent="0.35">
      <c r="A4" t="s">
        <v>19</v>
      </c>
      <c r="B4" t="s">
        <v>20</v>
      </c>
      <c r="C4" s="1">
        <v>42823.541828703703</v>
      </c>
      <c r="D4" t="s">
        <v>23</v>
      </c>
      <c r="E4" s="2" t="s">
        <v>31</v>
      </c>
      <c r="F4" s="2" t="s">
        <v>31</v>
      </c>
      <c r="G4" t="s">
        <v>32</v>
      </c>
      <c r="H4" t="s">
        <v>33</v>
      </c>
      <c r="I4" t="s">
        <v>34</v>
      </c>
      <c r="J4">
        <f t="shared" si="1"/>
        <v>0</v>
      </c>
      <c r="K4">
        <f t="shared" si="2"/>
        <v>1</v>
      </c>
      <c r="L4">
        <f t="shared" si="3"/>
        <v>0</v>
      </c>
      <c r="M4" t="str">
        <f>IF(J4=0,"",COUNTIF($F$2:$F4,$F4)-1)</f>
        <v/>
      </c>
      <c r="N4" t="str">
        <f t="shared" si="4"/>
        <v/>
      </c>
      <c r="O4" t="str">
        <f t="shared" si="5"/>
        <v/>
      </c>
    </row>
    <row r="5" spans="1:15" ht="14" customHeight="1" x14ac:dyDescent="0.35">
      <c r="A5" t="s">
        <v>36</v>
      </c>
      <c r="B5" t="s">
        <v>37</v>
      </c>
      <c r="C5" s="1">
        <v>42831.751817129632</v>
      </c>
      <c r="D5" t="s">
        <v>38</v>
      </c>
      <c r="E5" s="2" t="s">
        <v>48</v>
      </c>
      <c r="F5" s="2" t="s">
        <v>48</v>
      </c>
      <c r="G5" t="s">
        <v>41</v>
      </c>
      <c r="H5" t="s">
        <v>42</v>
      </c>
      <c r="I5" t="s">
        <v>43</v>
      </c>
      <c r="J5">
        <f t="shared" ref="J5:J6" si="6">IF(E5="",0,IF(OR(E5=E4,E5=E6),1,0))</f>
        <v>0</v>
      </c>
      <c r="K5">
        <f t="shared" ref="K5:K6" si="7">IF(OR(J5=0,M5=0),1,0)</f>
        <v>1</v>
      </c>
      <c r="L5">
        <f t="shared" ref="L5:L6" si="8">1-K5</f>
        <v>0</v>
      </c>
      <c r="M5" t="str">
        <f>IF(J5=0,"",COUNTIF($F$2:$F5,$F5)-1)</f>
        <v/>
      </c>
      <c r="N5" t="str">
        <f t="shared" ref="N5:N6" si="9">IF(ISERROR(IF(M5+1=M6,N6,M5)),"",IF(M5+1=M6,N6,M5))</f>
        <v/>
      </c>
      <c r="O5" t="str">
        <f t="shared" ref="O5:O6" si="10">IF(J5=0,"",IF(E5=E4,ROUND(C5-C4,0),0))</f>
        <v/>
      </c>
    </row>
    <row r="6" spans="1:15" ht="14" customHeight="1" x14ac:dyDescent="0.35">
      <c r="A6" t="s">
        <v>39</v>
      </c>
      <c r="B6" t="s">
        <v>40</v>
      </c>
      <c r="C6" s="1">
        <v>42831.868391203701</v>
      </c>
      <c r="D6" t="s">
        <v>47</v>
      </c>
      <c r="E6" s="2" t="s">
        <v>49</v>
      </c>
      <c r="F6" s="2" t="s">
        <v>49</v>
      </c>
      <c r="G6" t="s">
        <v>44</v>
      </c>
      <c r="H6" t="s">
        <v>45</v>
      </c>
      <c r="I6" t="s">
        <v>46</v>
      </c>
      <c r="J6">
        <f t="shared" si="6"/>
        <v>0</v>
      </c>
      <c r="K6">
        <f t="shared" si="7"/>
        <v>1</v>
      </c>
      <c r="L6">
        <f t="shared" si="8"/>
        <v>0</v>
      </c>
      <c r="M6" t="str">
        <f>IF(J6=0,"",COUNTIF($F$2:$F6,$F6)-1)</f>
        <v/>
      </c>
      <c r="N6" t="str">
        <f t="shared" si="9"/>
        <v/>
      </c>
      <c r="O6" t="str">
        <f t="shared" si="10"/>
        <v/>
      </c>
    </row>
    <row r="7" spans="1:15" ht="14" customHeight="1" x14ac:dyDescent="0.35">
      <c r="A7" t="s">
        <v>50</v>
      </c>
      <c r="B7" t="s">
        <v>51</v>
      </c>
      <c r="C7" s="1">
        <v>42842.541701388887</v>
      </c>
      <c r="D7" t="s">
        <v>52</v>
      </c>
      <c r="E7" s="2" t="s">
        <v>63</v>
      </c>
      <c r="F7" s="2" t="s">
        <v>63</v>
      </c>
      <c r="G7" t="s">
        <v>56</v>
      </c>
      <c r="H7" t="s">
        <v>57</v>
      </c>
      <c r="I7" t="s">
        <v>58</v>
      </c>
      <c r="J7">
        <f t="shared" ref="J7:J8" si="11">IF(E7="",0,IF(OR(E7=E6,E7=E8),1,0))</f>
        <v>0</v>
      </c>
      <c r="K7">
        <f t="shared" ref="K7:K8" si="12">IF(OR(J7=0,M7=0),1,0)</f>
        <v>1</v>
      </c>
      <c r="L7">
        <f t="shared" ref="L7:L8" si="13">1-K7</f>
        <v>0</v>
      </c>
      <c r="M7" t="str">
        <f>IF(J7=0,"",COUNTIF($F$2:$F7,$F7)-1)</f>
        <v/>
      </c>
      <c r="N7" t="str">
        <f t="shared" ref="N7:N8" si="14">IF(ISERROR(IF(M7+1=M8,N8,M7)),"",IF(M7+1=M8,N8,M7))</f>
        <v/>
      </c>
      <c r="O7" t="str">
        <f t="shared" ref="O7:O8" si="15">IF(J7=0,"",IF(E7=E6,ROUND(C7-C6,0),0))</f>
        <v/>
      </c>
    </row>
    <row r="8" spans="1:15" ht="14" customHeight="1" x14ac:dyDescent="0.35">
      <c r="A8" t="s">
        <v>53</v>
      </c>
      <c r="B8" t="s">
        <v>54</v>
      </c>
      <c r="C8" s="1">
        <v>42844.666666666664</v>
      </c>
      <c r="D8" t="s">
        <v>55</v>
      </c>
      <c r="E8" s="2" t="s">
        <v>59</v>
      </c>
      <c r="F8" s="2" t="s">
        <v>59</v>
      </c>
      <c r="G8" t="s">
        <v>60</v>
      </c>
      <c r="H8" t="s">
        <v>61</v>
      </c>
      <c r="I8" t="s">
        <v>62</v>
      </c>
      <c r="J8">
        <f t="shared" si="11"/>
        <v>0</v>
      </c>
      <c r="K8">
        <f t="shared" si="12"/>
        <v>1</v>
      </c>
      <c r="L8">
        <f t="shared" si="13"/>
        <v>0</v>
      </c>
      <c r="M8" t="str">
        <f>IF(J8=0,"",COUNTIF($F$2:$F8,$F8)-1)</f>
        <v/>
      </c>
      <c r="N8" t="str">
        <f t="shared" si="14"/>
        <v/>
      </c>
      <c r="O8" t="str">
        <f t="shared" si="15"/>
        <v/>
      </c>
    </row>
    <row r="9" spans="1:15" ht="14" customHeight="1" x14ac:dyDescent="0.35">
      <c r="A9" t="s">
        <v>64</v>
      </c>
      <c r="B9" t="s">
        <v>65</v>
      </c>
      <c r="C9" s="1">
        <v>42845.541666666664</v>
      </c>
      <c r="D9" t="s">
        <v>66</v>
      </c>
      <c r="E9" s="2" t="s">
        <v>67</v>
      </c>
      <c r="F9" s="2" t="s">
        <v>68</v>
      </c>
      <c r="G9" t="s">
        <v>69</v>
      </c>
      <c r="H9" t="s">
        <v>70</v>
      </c>
      <c r="I9" t="s">
        <v>71</v>
      </c>
      <c r="J9">
        <f t="shared" ref="J9" si="16">IF(E9="",0,IF(OR(E9=E8,E9=E10),1,0))</f>
        <v>0</v>
      </c>
      <c r="K9">
        <f t="shared" ref="K9" si="17">IF(OR(J9=0,M9=0),1,0)</f>
        <v>1</v>
      </c>
      <c r="L9">
        <f t="shared" ref="L9" si="18">1-K9</f>
        <v>0</v>
      </c>
      <c r="M9" t="str">
        <f>IF(J9=0,"",COUNTIF($F$2:$F9,$F9)-1)</f>
        <v/>
      </c>
      <c r="N9" t="str">
        <f t="shared" ref="N9" si="19">IF(ISERROR(IF(M9+1=M10,N10,M9)),"",IF(M9+1=M10,N10,M9))</f>
        <v/>
      </c>
      <c r="O9" t="str">
        <f t="shared" ref="O9" si="20">IF(J9=0,"",IF(E9=E8,ROUND(C9-C8,0),0))</f>
        <v/>
      </c>
    </row>
    <row r="10" spans="1:15" ht="14" customHeight="1" x14ac:dyDescent="0.35">
      <c r="A10" t="s">
        <v>72</v>
      </c>
      <c r="B10" t="s">
        <v>73</v>
      </c>
      <c r="C10" s="3">
        <v>42851</v>
      </c>
      <c r="D10" t="s">
        <v>74</v>
      </c>
      <c r="E10" s="2" t="s">
        <v>75</v>
      </c>
      <c r="F10" s="2" t="s">
        <v>75</v>
      </c>
      <c r="G10" t="s">
        <v>76</v>
      </c>
      <c r="H10" t="s">
        <v>77</v>
      </c>
      <c r="I10" t="s">
        <v>78</v>
      </c>
      <c r="J10">
        <f t="shared" ref="J10" si="21">IF(E10="",0,IF(OR(E10=E9,E10=E11),1,0))</f>
        <v>0</v>
      </c>
      <c r="K10">
        <f t="shared" ref="K10" si="22">IF(OR(J10=0,M10=0),1,0)</f>
        <v>1</v>
      </c>
      <c r="L10">
        <f t="shared" ref="L10" si="23">1-K10</f>
        <v>0</v>
      </c>
      <c r="M10" t="str">
        <f>IF(J10=0,"",COUNTIF($F$2:$F10,$F10)-1)</f>
        <v/>
      </c>
      <c r="N10" t="str">
        <f t="shared" ref="N10" si="24">IF(ISERROR(IF(M10+1=M11,N11,M10)),"",IF(M10+1=M11,N11,M10))</f>
        <v/>
      </c>
      <c r="O10" t="str">
        <f t="shared" ref="O10" si="25">IF(J10=0,"",IF(E10=E9,ROUND(C10-C9,0),0))</f>
        <v/>
      </c>
    </row>
    <row r="11" spans="1:15" ht="14" customHeight="1" x14ac:dyDescent="0.35">
      <c r="A11" t="s">
        <v>79</v>
      </c>
      <c r="B11" t="s">
        <v>80</v>
      </c>
      <c r="C11" s="1">
        <v>42864.583333333336</v>
      </c>
      <c r="D11" t="s">
        <v>81</v>
      </c>
      <c r="E11" s="2" t="s">
        <v>85</v>
      </c>
      <c r="F11" s="2" t="s">
        <v>85</v>
      </c>
      <c r="G11" t="s">
        <v>86</v>
      </c>
      <c r="H11" t="s">
        <v>87</v>
      </c>
      <c r="I11" t="s">
        <v>88</v>
      </c>
      <c r="J11">
        <f t="shared" ref="J11:J12" si="26">IF(E11="",0,IF(OR(E11=E10,E11=E12),1,0))</f>
        <v>0</v>
      </c>
      <c r="K11">
        <f t="shared" ref="K11:K12" si="27">IF(OR(J11=0,M11=0),1,0)</f>
        <v>1</v>
      </c>
      <c r="L11">
        <f t="shared" ref="L11:L12" si="28">1-K11</f>
        <v>0</v>
      </c>
      <c r="M11" t="str">
        <f>IF(J11=0,"",COUNTIF($F$2:$F11,$F11)-1)</f>
        <v/>
      </c>
      <c r="N11" t="str">
        <f t="shared" ref="N11:N12" si="29">IF(ISERROR(IF(M11+1=M12,N12,M11)),"",IF(M11+1=M12,N12,M11))</f>
        <v/>
      </c>
      <c r="O11" t="str">
        <f t="shared" ref="O11:O12" si="30">IF(J11=0,"",IF(E11=E10,ROUND(C11-C10,0),0))</f>
        <v/>
      </c>
    </row>
    <row r="12" spans="1:15" ht="14" customHeight="1" x14ac:dyDescent="0.35">
      <c r="A12" t="s">
        <v>82</v>
      </c>
      <c r="B12" t="s">
        <v>83</v>
      </c>
      <c r="C12" s="1">
        <v>42865.583333333336</v>
      </c>
      <c r="D12" t="s">
        <v>84</v>
      </c>
      <c r="E12" s="2" t="s">
        <v>89</v>
      </c>
      <c r="F12" s="2" t="s">
        <v>89</v>
      </c>
      <c r="G12" t="s">
        <v>90</v>
      </c>
      <c r="H12" t="s">
        <v>91</v>
      </c>
      <c r="I12" t="s">
        <v>92</v>
      </c>
      <c r="J12">
        <f t="shared" si="26"/>
        <v>0</v>
      </c>
      <c r="K12">
        <f t="shared" si="27"/>
        <v>1</v>
      </c>
      <c r="L12">
        <f t="shared" si="28"/>
        <v>0</v>
      </c>
      <c r="M12" t="str">
        <f>IF(J12=0,"",COUNTIF($F$2:$F12,$F12)-1)</f>
        <v/>
      </c>
      <c r="N12" t="str">
        <f t="shared" si="29"/>
        <v/>
      </c>
      <c r="O12" t="str">
        <f t="shared" si="30"/>
        <v/>
      </c>
    </row>
    <row r="13" spans="1:15" ht="14" customHeight="1" x14ac:dyDescent="0.35">
      <c r="A13" t="s">
        <v>93</v>
      </c>
      <c r="B13" t="s">
        <v>94</v>
      </c>
      <c r="C13" s="1">
        <v>42866.833333333336</v>
      </c>
      <c r="D13" t="s">
        <v>95</v>
      </c>
      <c r="E13" s="2" t="s">
        <v>114</v>
      </c>
      <c r="F13" s="2" t="s">
        <v>114</v>
      </c>
      <c r="G13" t="s">
        <v>115</v>
      </c>
      <c r="H13" t="s">
        <v>116</v>
      </c>
      <c r="I13" t="s">
        <v>117</v>
      </c>
      <c r="J13">
        <f t="shared" ref="J13:J19" si="31">IF(E13="",0,IF(OR(E13=E12,E13=E14),1,0))</f>
        <v>0</v>
      </c>
      <c r="K13">
        <f t="shared" ref="K13:K19" si="32">IF(OR(J13=0,M13=0),1,0)</f>
        <v>1</v>
      </c>
      <c r="L13">
        <f t="shared" ref="L13:L19" si="33">1-K13</f>
        <v>0</v>
      </c>
      <c r="M13" t="str">
        <f>IF(J13=0,"",COUNTIF($F$2:$F13,$F13)-1)</f>
        <v/>
      </c>
      <c r="N13" t="str">
        <f t="shared" ref="N13:N19" si="34">IF(ISERROR(IF(M13+1=M14,N14,M13)),"",IF(M13+1=M14,N14,M13))</f>
        <v/>
      </c>
      <c r="O13" t="str">
        <f t="shared" ref="O13:O19" si="35">IF(J13=0,"",IF(E13=E12,ROUND(C13-C12,0),0))</f>
        <v/>
      </c>
    </row>
    <row r="14" spans="1:15" ht="14" customHeight="1" x14ac:dyDescent="0.35">
      <c r="A14" t="s">
        <v>96</v>
      </c>
      <c r="B14" t="s">
        <v>97</v>
      </c>
      <c r="C14" s="1">
        <v>42866.958333333336</v>
      </c>
      <c r="D14" t="s">
        <v>98</v>
      </c>
      <c r="E14" s="2" t="s">
        <v>118</v>
      </c>
      <c r="F14" s="2" t="s">
        <v>118</v>
      </c>
      <c r="G14" t="s">
        <v>119</v>
      </c>
      <c r="H14" t="s">
        <v>120</v>
      </c>
      <c r="I14" t="s">
        <v>121</v>
      </c>
      <c r="J14">
        <f t="shared" si="31"/>
        <v>0</v>
      </c>
      <c r="K14">
        <f t="shared" si="32"/>
        <v>1</v>
      </c>
      <c r="L14">
        <f t="shared" si="33"/>
        <v>0</v>
      </c>
      <c r="M14" t="str">
        <f>IF(J14=0,"",COUNTIF($F$2:$F14,$F14)-1)</f>
        <v/>
      </c>
      <c r="N14" t="str">
        <f t="shared" si="34"/>
        <v/>
      </c>
      <c r="O14" t="str">
        <f t="shared" si="35"/>
        <v/>
      </c>
    </row>
    <row r="15" spans="1:15" ht="14" customHeight="1" x14ac:dyDescent="0.35">
      <c r="A15" t="s">
        <v>99</v>
      </c>
      <c r="B15" t="s">
        <v>100</v>
      </c>
      <c r="C15" s="1">
        <v>42868</v>
      </c>
      <c r="D15" t="s">
        <v>101</v>
      </c>
      <c r="E15" s="2" t="s">
        <v>122</v>
      </c>
      <c r="F15" s="2" t="s">
        <v>122</v>
      </c>
      <c r="G15" t="s">
        <v>123</v>
      </c>
      <c r="H15" t="s">
        <v>124</v>
      </c>
      <c r="I15" t="s">
        <v>125</v>
      </c>
      <c r="J15">
        <f t="shared" si="31"/>
        <v>0</v>
      </c>
      <c r="K15">
        <f t="shared" si="32"/>
        <v>1</v>
      </c>
      <c r="L15">
        <f t="shared" si="33"/>
        <v>0</v>
      </c>
      <c r="M15" t="str">
        <f>IF(J15=0,"",COUNTIF($F$2:$F15,$F15)-1)</f>
        <v/>
      </c>
      <c r="N15" t="str">
        <f t="shared" si="34"/>
        <v/>
      </c>
      <c r="O15" t="str">
        <f t="shared" si="35"/>
        <v/>
      </c>
    </row>
    <row r="16" spans="1:15" ht="14" customHeight="1" x14ac:dyDescent="0.35">
      <c r="A16" t="s">
        <v>102</v>
      </c>
      <c r="B16" t="s">
        <v>103</v>
      </c>
      <c r="C16" s="1">
        <v>42869.544189814813</v>
      </c>
      <c r="D16" t="s">
        <v>104</v>
      </c>
      <c r="E16" s="2" t="s">
        <v>126</v>
      </c>
      <c r="F16" s="2" t="s">
        <v>126</v>
      </c>
      <c r="G16" t="s">
        <v>127</v>
      </c>
      <c r="H16" t="s">
        <v>128</v>
      </c>
      <c r="I16" t="s">
        <v>129</v>
      </c>
      <c r="J16">
        <f t="shared" si="31"/>
        <v>0</v>
      </c>
      <c r="K16">
        <f t="shared" si="32"/>
        <v>1</v>
      </c>
      <c r="L16">
        <f t="shared" si="33"/>
        <v>0</v>
      </c>
      <c r="M16" t="str">
        <f>IF(J16=0,"",COUNTIF($F$2:$F16,$F16)-1)</f>
        <v/>
      </c>
      <c r="N16" t="str">
        <f t="shared" si="34"/>
        <v/>
      </c>
      <c r="O16" t="str">
        <f t="shared" si="35"/>
        <v/>
      </c>
    </row>
    <row r="17" spans="1:15" ht="14" customHeight="1" x14ac:dyDescent="0.35">
      <c r="A17" t="s">
        <v>105</v>
      </c>
      <c r="B17" t="s">
        <v>106</v>
      </c>
      <c r="C17" s="1">
        <v>42869.583333333336</v>
      </c>
      <c r="D17" t="s">
        <v>107</v>
      </c>
      <c r="E17" s="2" t="s">
        <v>130</v>
      </c>
      <c r="F17" s="2" t="s">
        <v>130</v>
      </c>
      <c r="G17" t="s">
        <v>131</v>
      </c>
      <c r="H17" t="s">
        <v>132</v>
      </c>
      <c r="I17" t="s">
        <v>133</v>
      </c>
      <c r="J17">
        <f t="shared" si="31"/>
        <v>0</v>
      </c>
      <c r="K17">
        <f t="shared" si="32"/>
        <v>1</v>
      </c>
      <c r="L17">
        <f t="shared" si="33"/>
        <v>0</v>
      </c>
      <c r="M17" t="str">
        <f>IF(J17=0,"",COUNTIF($F$2:$F17,$F17)-1)</f>
        <v/>
      </c>
      <c r="N17" t="str">
        <f t="shared" si="34"/>
        <v/>
      </c>
      <c r="O17" t="str">
        <f t="shared" si="35"/>
        <v/>
      </c>
    </row>
    <row r="18" spans="1:15" ht="14" customHeight="1" x14ac:dyDescent="0.35">
      <c r="A18" t="s">
        <v>108</v>
      </c>
      <c r="B18" t="s">
        <v>109</v>
      </c>
      <c r="C18" s="1">
        <v>42870.458333333336</v>
      </c>
      <c r="D18" t="s">
        <v>110</v>
      </c>
      <c r="E18" s="2" t="s">
        <v>134</v>
      </c>
      <c r="F18" s="2" t="s">
        <v>134</v>
      </c>
      <c r="G18" t="s">
        <v>135</v>
      </c>
      <c r="H18" t="s">
        <v>136</v>
      </c>
      <c r="I18" t="s">
        <v>137</v>
      </c>
      <c r="J18">
        <f t="shared" si="31"/>
        <v>0</v>
      </c>
      <c r="K18">
        <f t="shared" si="32"/>
        <v>1</v>
      </c>
      <c r="L18">
        <f t="shared" si="33"/>
        <v>0</v>
      </c>
      <c r="M18" t="str">
        <f>IF(J18=0,"",COUNTIF($F$2:$F18,$F18)-1)</f>
        <v/>
      </c>
      <c r="N18" t="str">
        <f t="shared" si="34"/>
        <v/>
      </c>
      <c r="O18" t="str">
        <f t="shared" si="35"/>
        <v/>
      </c>
    </row>
    <row r="19" spans="1:15" ht="14" customHeight="1" x14ac:dyDescent="0.35">
      <c r="A19" t="s">
        <v>111</v>
      </c>
      <c r="B19" t="s">
        <v>112</v>
      </c>
      <c r="C19" s="1">
        <v>42870.625</v>
      </c>
      <c r="D19" t="s">
        <v>113</v>
      </c>
      <c r="E19" s="2" t="s">
        <v>138</v>
      </c>
      <c r="F19" s="2" t="s">
        <v>138</v>
      </c>
      <c r="G19" t="s">
        <v>139</v>
      </c>
      <c r="H19" t="s">
        <v>140</v>
      </c>
      <c r="I19" t="s">
        <v>141</v>
      </c>
      <c r="J19">
        <f t="shared" si="31"/>
        <v>0</v>
      </c>
      <c r="K19">
        <f t="shared" si="32"/>
        <v>1</v>
      </c>
      <c r="L19">
        <f t="shared" si="33"/>
        <v>0</v>
      </c>
      <c r="M19" t="str">
        <f>IF(J19=0,"",COUNTIF($F$2:$F19,$F19)-1)</f>
        <v/>
      </c>
      <c r="N19" t="str">
        <f t="shared" si="34"/>
        <v/>
      </c>
      <c r="O19" t="str">
        <f t="shared" si="35"/>
        <v/>
      </c>
    </row>
    <row r="20" spans="1:15" ht="14" customHeight="1" x14ac:dyDescent="0.35">
      <c r="A20" t="s">
        <v>147</v>
      </c>
      <c r="B20" t="s">
        <v>148</v>
      </c>
      <c r="C20" s="3">
        <v>42890</v>
      </c>
      <c r="D20" t="s">
        <v>142</v>
      </c>
      <c r="E20" s="2" t="s">
        <v>143</v>
      </c>
      <c r="F20" s="2" t="s">
        <v>143</v>
      </c>
      <c r="G20" t="s">
        <v>144</v>
      </c>
      <c r="H20" t="s">
        <v>145</v>
      </c>
      <c r="I20" t="s">
        <v>146</v>
      </c>
      <c r="J20">
        <f t="shared" ref="J20" si="36">IF(E20="",0,IF(OR(E20=E19,E20=E21),1,0))</f>
        <v>0</v>
      </c>
      <c r="K20">
        <f t="shared" ref="K20" si="37">IF(OR(J20=0,M20=0),1,0)</f>
        <v>1</v>
      </c>
      <c r="L20">
        <f t="shared" ref="L20" si="38">1-K20</f>
        <v>0</v>
      </c>
      <c r="M20" t="str">
        <f>IF(J20=0,"",COUNTIF($F$2:$F20,$F20)-1)</f>
        <v/>
      </c>
      <c r="N20" t="str">
        <f t="shared" ref="N20" si="39">IF(ISERROR(IF(M20+1=M21,N21,M20)),"",IF(M20+1=M21,N21,M20))</f>
        <v/>
      </c>
      <c r="O20" t="str">
        <f t="shared" ref="O20" si="40">IF(J20=0,"",IF(E20=E19,ROUND(C20-C19,0),0))</f>
        <v/>
      </c>
    </row>
    <row r="21" spans="1:15" ht="14" customHeight="1" x14ac:dyDescent="0.35">
      <c r="A21" t="s">
        <v>149</v>
      </c>
      <c r="B21" t="s">
        <v>150</v>
      </c>
      <c r="C21" s="1">
        <v>42907.458333333336</v>
      </c>
      <c r="D21" t="s">
        <v>151</v>
      </c>
      <c r="E21" s="2" t="s">
        <v>152</v>
      </c>
      <c r="F21" s="2" t="s">
        <v>152</v>
      </c>
      <c r="G21" t="s">
        <v>153</v>
      </c>
      <c r="H21" t="s">
        <v>154</v>
      </c>
      <c r="I21" t="s">
        <v>155</v>
      </c>
      <c r="J21">
        <f t="shared" ref="J21" si="41">IF(E21="",0,IF(OR(E21=E20,E21=E22),1,0))</f>
        <v>0</v>
      </c>
      <c r="K21">
        <f t="shared" ref="K21" si="42">IF(OR(J21=0,M21=0),1,0)</f>
        <v>1</v>
      </c>
      <c r="L21">
        <f t="shared" ref="L21" si="43">1-K21</f>
        <v>0</v>
      </c>
      <c r="M21" t="str">
        <f>IF(J21=0,"",COUNTIF($F$2:$F21,$F21)-1)</f>
        <v/>
      </c>
      <c r="N21" t="str">
        <f t="shared" ref="N21" si="44">IF(ISERROR(IF(M21+1=M22,N22,M21)),"",IF(M21+1=M22,N22,M21))</f>
        <v/>
      </c>
      <c r="O21" t="str">
        <f t="shared" ref="O21" si="45">IF(J21=0,"",IF(E21=E20,ROUND(C21-C20,0),0))</f>
        <v/>
      </c>
    </row>
    <row r="22" spans="1:15" ht="14" customHeight="1" x14ac:dyDescent="0.35">
      <c r="A22" t="s">
        <v>156</v>
      </c>
      <c r="B22" t="s">
        <v>157</v>
      </c>
      <c r="C22" s="1">
        <v>42921.791666666664</v>
      </c>
      <c r="D22" t="s">
        <v>158</v>
      </c>
      <c r="E22" s="2" t="s">
        <v>159</v>
      </c>
      <c r="F22" s="2" t="s">
        <v>160</v>
      </c>
      <c r="G22" t="s">
        <v>161</v>
      </c>
      <c r="H22" t="s">
        <v>162</v>
      </c>
      <c r="I22" t="s">
        <v>163</v>
      </c>
      <c r="J22">
        <f t="shared" ref="J22" si="46">IF(E22="",0,IF(OR(E22=E21,E22=E23),1,0))</f>
        <v>0</v>
      </c>
      <c r="K22">
        <f t="shared" ref="K22" si="47">IF(OR(J22=0,M22=0),1,0)</f>
        <v>1</v>
      </c>
      <c r="L22">
        <f t="shared" ref="L22" si="48">1-K22</f>
        <v>0</v>
      </c>
      <c r="M22" t="str">
        <f>IF(J22=0,"",COUNTIF($F$2:$F22,$F22)-1)</f>
        <v/>
      </c>
      <c r="N22" t="str">
        <f t="shared" ref="N22" si="49">IF(ISERROR(IF(M22+1=M23,N23,M22)),"",IF(M22+1=M23,N23,M22))</f>
        <v/>
      </c>
      <c r="O22" t="str">
        <f t="shared" ref="O22" si="50">IF(J22=0,"",IF(E22=E21,ROUND(C22-C21,0),0))</f>
        <v/>
      </c>
    </row>
  </sheetData>
  <conditionalFormatting sqref="A1">
    <cfRule type="duplicateValues" dxfId="100" priority="100"/>
    <cfRule type="duplicateValues" dxfId="99" priority="101"/>
  </conditionalFormatting>
  <conditionalFormatting sqref="E1">
    <cfRule type="duplicateValues" dxfId="98" priority="99"/>
  </conditionalFormatting>
  <conditionalFormatting sqref="E1">
    <cfRule type="duplicateValues" dxfId="97" priority="98"/>
  </conditionalFormatting>
  <conditionalFormatting sqref="E1">
    <cfRule type="duplicateValues" dxfId="96" priority="97"/>
  </conditionalFormatting>
  <conditionalFormatting sqref="E1">
    <cfRule type="duplicateValues" dxfId="95" priority="96"/>
  </conditionalFormatting>
  <conditionalFormatting sqref="E1">
    <cfRule type="duplicateValues" dxfId="94" priority="95"/>
  </conditionalFormatting>
  <conditionalFormatting sqref="E1">
    <cfRule type="duplicateValues" dxfId="93" priority="94"/>
  </conditionalFormatting>
  <conditionalFormatting sqref="E1">
    <cfRule type="duplicateValues" dxfId="92" priority="93"/>
  </conditionalFormatting>
  <conditionalFormatting sqref="E1">
    <cfRule type="duplicateValues" dxfId="91" priority="92"/>
  </conditionalFormatting>
  <conditionalFormatting sqref="E1">
    <cfRule type="duplicateValues" dxfId="90" priority="91"/>
  </conditionalFormatting>
  <conditionalFormatting sqref="E1">
    <cfRule type="duplicateValues" dxfId="89" priority="90"/>
  </conditionalFormatting>
  <conditionalFormatting sqref="E1">
    <cfRule type="duplicateValues" dxfId="88" priority="89"/>
  </conditionalFormatting>
  <conditionalFormatting sqref="E1">
    <cfRule type="duplicateValues" dxfId="87" priority="88"/>
  </conditionalFormatting>
  <conditionalFormatting sqref="E1">
    <cfRule type="duplicateValues" dxfId="86" priority="87"/>
  </conditionalFormatting>
  <conditionalFormatting sqref="E1">
    <cfRule type="duplicateValues" dxfId="85" priority="86"/>
  </conditionalFormatting>
  <conditionalFormatting sqref="E1">
    <cfRule type="duplicateValues" dxfId="84" priority="85"/>
  </conditionalFormatting>
  <conditionalFormatting sqref="E1">
    <cfRule type="duplicateValues" dxfId="83" priority="84"/>
  </conditionalFormatting>
  <conditionalFormatting sqref="E1">
    <cfRule type="duplicateValues" dxfId="82" priority="83"/>
  </conditionalFormatting>
  <conditionalFormatting sqref="E1">
    <cfRule type="duplicateValues" dxfId="81" priority="82"/>
  </conditionalFormatting>
  <conditionalFormatting sqref="E1">
    <cfRule type="duplicateValues" dxfId="80" priority="80"/>
    <cfRule type="duplicateValues" dxfId="79" priority="81"/>
  </conditionalFormatting>
  <conditionalFormatting sqref="E1">
    <cfRule type="duplicateValues" dxfId="78" priority="79"/>
  </conditionalFormatting>
  <conditionalFormatting sqref="E1">
    <cfRule type="duplicateValues" dxfId="77" priority="78"/>
  </conditionalFormatting>
  <conditionalFormatting sqref="E1">
    <cfRule type="duplicateValues" dxfId="76" priority="77"/>
  </conditionalFormatting>
  <conditionalFormatting sqref="E1">
    <cfRule type="duplicateValues" dxfId="75" priority="76"/>
  </conditionalFormatting>
  <conditionalFormatting sqref="E1">
    <cfRule type="duplicateValues" dxfId="74" priority="75"/>
  </conditionalFormatting>
  <conditionalFormatting sqref="E1">
    <cfRule type="duplicateValues" dxfId="73" priority="74"/>
  </conditionalFormatting>
  <conditionalFormatting sqref="E1">
    <cfRule type="duplicateValues" dxfId="72" priority="73"/>
  </conditionalFormatting>
  <conditionalFormatting sqref="E1">
    <cfRule type="duplicateValues" dxfId="71" priority="72"/>
  </conditionalFormatting>
  <conditionalFormatting sqref="E1">
    <cfRule type="duplicateValues" dxfId="70" priority="71"/>
  </conditionalFormatting>
  <conditionalFormatting sqref="E1">
    <cfRule type="duplicateValues" dxfId="69" priority="70"/>
  </conditionalFormatting>
  <conditionalFormatting sqref="E1">
    <cfRule type="duplicateValues" dxfId="68" priority="68"/>
    <cfRule type="duplicateValues" dxfId="67" priority="69"/>
  </conditionalFormatting>
  <conditionalFormatting sqref="E1">
    <cfRule type="duplicateValues" dxfId="66" priority="67"/>
  </conditionalFormatting>
  <conditionalFormatting sqref="E1">
    <cfRule type="duplicateValues" dxfId="65" priority="66"/>
  </conditionalFormatting>
  <conditionalFormatting sqref="E1">
    <cfRule type="duplicateValues" dxfId="64" priority="65"/>
  </conditionalFormatting>
  <conditionalFormatting sqref="E1">
    <cfRule type="duplicateValues" dxfId="63" priority="64"/>
  </conditionalFormatting>
  <conditionalFormatting sqref="E1">
    <cfRule type="duplicateValues" dxfId="62" priority="63"/>
  </conditionalFormatting>
  <conditionalFormatting sqref="E1">
    <cfRule type="duplicateValues" dxfId="61" priority="62"/>
  </conditionalFormatting>
  <conditionalFormatting sqref="E1">
    <cfRule type="duplicateValues" dxfId="60" priority="61"/>
  </conditionalFormatting>
  <conditionalFormatting sqref="E1">
    <cfRule type="duplicateValues" dxfId="59" priority="60"/>
  </conditionalFormatting>
  <conditionalFormatting sqref="E1">
    <cfRule type="duplicateValues" dxfId="58" priority="59"/>
  </conditionalFormatting>
  <conditionalFormatting sqref="E1">
    <cfRule type="duplicateValues" dxfId="57" priority="58"/>
  </conditionalFormatting>
  <conditionalFormatting sqref="E1">
    <cfRule type="duplicateValues" dxfId="56" priority="57"/>
  </conditionalFormatting>
  <conditionalFormatting sqref="E1">
    <cfRule type="duplicateValues" dxfId="55" priority="55"/>
    <cfRule type="duplicateValues" dxfId="54" priority="56"/>
  </conditionalFormatting>
  <conditionalFormatting sqref="E10">
    <cfRule type="duplicateValues" dxfId="53" priority="54"/>
  </conditionalFormatting>
  <conditionalFormatting sqref="E10">
    <cfRule type="duplicateValues" dxfId="52" priority="53"/>
  </conditionalFormatting>
  <conditionalFormatting sqref="E10">
    <cfRule type="duplicateValues" dxfId="51" priority="52"/>
  </conditionalFormatting>
  <conditionalFormatting sqref="E10">
    <cfRule type="duplicateValues" dxfId="50" priority="51"/>
  </conditionalFormatting>
  <conditionalFormatting sqref="E10">
    <cfRule type="duplicateValues" dxfId="49" priority="50"/>
  </conditionalFormatting>
  <conditionalFormatting sqref="E10">
    <cfRule type="duplicateValues" dxfId="48" priority="49"/>
  </conditionalFormatting>
  <conditionalFormatting sqref="E10">
    <cfRule type="duplicateValues" dxfId="47" priority="48"/>
  </conditionalFormatting>
  <conditionalFormatting sqref="E10">
    <cfRule type="duplicateValues" dxfId="46" priority="47"/>
  </conditionalFormatting>
  <conditionalFormatting sqref="E10">
    <cfRule type="duplicateValues" dxfId="45" priority="46"/>
  </conditionalFormatting>
  <conditionalFormatting sqref="E10">
    <cfRule type="duplicateValues" dxfId="44" priority="45"/>
  </conditionalFormatting>
  <conditionalFormatting sqref="E10">
    <cfRule type="duplicateValues" dxfId="43" priority="44"/>
  </conditionalFormatting>
  <conditionalFormatting sqref="E10">
    <cfRule type="duplicateValues" dxfId="42" priority="43"/>
  </conditionalFormatting>
  <conditionalFormatting sqref="E10">
    <cfRule type="duplicateValues" dxfId="41" priority="42"/>
  </conditionalFormatting>
  <conditionalFormatting sqref="E10">
    <cfRule type="duplicateValues" dxfId="40" priority="41"/>
  </conditionalFormatting>
  <conditionalFormatting sqref="E10">
    <cfRule type="duplicateValues" dxfId="39" priority="40"/>
  </conditionalFormatting>
  <conditionalFormatting sqref="E10">
    <cfRule type="duplicateValues" dxfId="38" priority="39"/>
  </conditionalFormatting>
  <conditionalFormatting sqref="E10">
    <cfRule type="duplicateValues" dxfId="37" priority="38"/>
  </conditionalFormatting>
  <conditionalFormatting sqref="E10">
    <cfRule type="duplicateValues" dxfId="36" priority="37"/>
  </conditionalFormatting>
  <conditionalFormatting sqref="E10">
    <cfRule type="duplicateValues" dxfId="35" priority="35"/>
    <cfRule type="duplicateValues" dxfId="34" priority="36"/>
  </conditionalFormatting>
  <conditionalFormatting sqref="E10">
    <cfRule type="duplicateValues" dxfId="33" priority="34"/>
  </conditionalFormatting>
  <conditionalFormatting sqref="E10">
    <cfRule type="duplicateValues" dxfId="32" priority="33"/>
  </conditionalFormatting>
  <conditionalFormatting sqref="E10">
    <cfRule type="duplicateValues" dxfId="31" priority="32"/>
  </conditionalFormatting>
  <conditionalFormatting sqref="E10">
    <cfRule type="duplicateValues" dxfId="30" priority="31"/>
  </conditionalFormatting>
  <conditionalFormatting sqref="E10">
    <cfRule type="duplicateValues" dxfId="29" priority="30"/>
  </conditionalFormatting>
  <conditionalFormatting sqref="E10">
    <cfRule type="duplicateValues" dxfId="28" priority="29"/>
  </conditionalFormatting>
  <conditionalFormatting sqref="E10">
    <cfRule type="duplicateValues" dxfId="27" priority="28"/>
  </conditionalFormatting>
  <conditionalFormatting sqref="E10">
    <cfRule type="duplicateValues" dxfId="26" priority="27"/>
  </conditionalFormatting>
  <conditionalFormatting sqref="E10">
    <cfRule type="duplicateValues" dxfId="25" priority="26"/>
  </conditionalFormatting>
  <conditionalFormatting sqref="E10">
    <cfRule type="duplicateValues" dxfId="24" priority="25"/>
  </conditionalFormatting>
  <conditionalFormatting sqref="E10">
    <cfRule type="duplicateValues" dxfId="23" priority="23"/>
    <cfRule type="duplicateValues" dxfId="22" priority="24"/>
  </conditionalFormatting>
  <conditionalFormatting sqref="E10">
    <cfRule type="duplicateValues" dxfId="21" priority="22"/>
  </conditionalFormatting>
  <conditionalFormatting sqref="E10">
    <cfRule type="duplicateValues" dxfId="20" priority="21"/>
  </conditionalFormatting>
  <conditionalFormatting sqref="E10">
    <cfRule type="duplicateValues" dxfId="19" priority="20"/>
  </conditionalFormatting>
  <conditionalFormatting sqref="E10">
    <cfRule type="duplicateValues" dxfId="18" priority="19"/>
  </conditionalFormatting>
  <conditionalFormatting sqref="E10">
    <cfRule type="duplicateValues" dxfId="17" priority="18"/>
  </conditionalFormatting>
  <conditionalFormatting sqref="E10">
    <cfRule type="duplicateValues" dxfId="16" priority="17"/>
  </conditionalFormatting>
  <conditionalFormatting sqref="E10">
    <cfRule type="duplicateValues" dxfId="15" priority="16"/>
  </conditionalFormatting>
  <conditionalFormatting sqref="E10">
    <cfRule type="duplicateValues" dxfId="14" priority="15"/>
  </conditionalFormatting>
  <conditionalFormatting sqref="E10">
    <cfRule type="duplicateValues" dxfId="13" priority="14"/>
  </conditionalFormatting>
  <conditionalFormatting sqref="E10">
    <cfRule type="duplicateValues" dxfId="12" priority="13"/>
  </conditionalFormatting>
  <conditionalFormatting sqref="E10">
    <cfRule type="duplicateValues" dxfId="11" priority="12"/>
  </conditionalFormatting>
  <conditionalFormatting sqref="E10">
    <cfRule type="duplicateValues" dxfId="10" priority="10"/>
    <cfRule type="duplicateValues" dxfId="9" priority="11"/>
  </conditionalFormatting>
  <conditionalFormatting sqref="E10">
    <cfRule type="duplicateValues" dxfId="8" priority="9"/>
  </conditionalFormatting>
  <conditionalFormatting sqref="E10">
    <cfRule type="duplicateValues" dxfId="7" priority="8"/>
  </conditionalFormatting>
  <conditionalFormatting sqref="E10">
    <cfRule type="duplicateValues" dxfId="6" priority="7"/>
  </conditionalFormatting>
  <conditionalFormatting sqref="E10">
    <cfRule type="duplicateValues" dxfId="5" priority="6"/>
  </conditionalFormatting>
  <conditionalFormatting sqref="E10">
    <cfRule type="duplicateValues" dxfId="4" priority="5"/>
  </conditionalFormatting>
  <conditionalFormatting sqref="E10">
    <cfRule type="duplicateValues" dxfId="3" priority="4"/>
  </conditionalFormatting>
  <conditionalFormatting sqref="E10">
    <cfRule type="duplicateValues" dxfId="2" priority="3"/>
  </conditionalFormatting>
  <conditionalFormatting sqref="E10">
    <cfRule type="duplicateValues" dxfId="1" priority="2"/>
  </conditionalFormatting>
  <conditionalFormatting sqref="E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Galvis</dc:creator>
  <cp:lastModifiedBy>Marco Galvis</cp:lastModifiedBy>
  <dcterms:created xsi:type="dcterms:W3CDTF">2017-04-03T20:38:45Z</dcterms:created>
  <dcterms:modified xsi:type="dcterms:W3CDTF">2017-07-11T20:50:08Z</dcterms:modified>
</cp:coreProperties>
</file>