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B6BBD87B-BBE3-4AAB-982B-05186CC7D202}" xr6:coauthVersionLast="47" xr6:coauthVersionMax="47" xr10:uidLastSave="{00000000-0000-0000-0000-000000000000}"/>
  <bookViews>
    <workbookView xWindow="-120" yWindow="-120" windowWidth="29040" windowHeight="15720" tabRatio="933"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Troops" sheetId="18" r:id="rId6"/>
    <sheet name="Pilgrim Equipment" sheetId="9" r:id="rId7"/>
    <sheet name="Sultanate Troops" sheetId="19" r:id="rId8"/>
    <sheet name="Sultanate Equipment" sheetId="10" r:id="rId9"/>
    <sheet name="Antioch Troops" sheetId="20" r:id="rId10"/>
    <sheet name="Antioch Equipment" sheetId="11" r:id="rId11"/>
    <sheet name="Grail Equipment" sheetId="12" r:id="rId12"/>
    <sheet name="Court Equipment" sheetId="15" r:id="rId13"/>
  </sheets>
  <definedNames>
    <definedName name="antioch_elite">'Antioch Troops'!$AB:$AB</definedName>
    <definedName name="antioch_equip">'Antioch Equipment'!$C$3:$C$1048576</definedName>
    <definedName name="antioch_troop">'Antioch Troops'!$AC:$AC</definedName>
    <definedName name="faction">'Warband Sheet'!$BJ$4:$BJ$10</definedName>
    <definedName name="heretic_elite">'Heretic Troops'!$AB:$AB</definedName>
    <definedName name="heretic_equip">'Heretic Equipment'!$C$3:$C$61</definedName>
    <definedName name="heretic_troop">'Heretic Troops'!$AC:$AC</definedName>
    <definedName name="pilgrim_elite">'Pilgrim Troops'!$AB:$AB</definedName>
    <definedName name="pilgrim_equip">'Pilgrim Equipment'!$C$3:$C$999</definedName>
    <definedName name="pilgrim_troop">'Pilgrim Troops'!$AC:$AC</definedName>
    <definedName name="reserve_wargear">'Reserve Wargear'!$I$4:$I$1048576</definedName>
    <definedName name="sultanate_elite">'Sultanate Troops'!$AB:$AB</definedName>
    <definedName name="sultanate_equip">'Sultanate Equipment'!$C:$C</definedName>
    <definedName name="sultanate_troop">'Sultanate Troops'!$AC:$AC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20" l="1"/>
  <c r="N9" i="20"/>
  <c r="N8" i="20"/>
  <c r="N7" i="20"/>
  <c r="N6" i="20"/>
  <c r="N5" i="20"/>
  <c r="N4" i="20"/>
  <c r="N3" i="20"/>
  <c r="N2" i="20"/>
  <c r="N10" i="19"/>
  <c r="N9" i="19"/>
  <c r="N8" i="19"/>
  <c r="N7" i="19"/>
  <c r="N6" i="19"/>
  <c r="N5" i="19"/>
  <c r="N4" i="19"/>
  <c r="N3" i="19"/>
  <c r="N2" i="19"/>
  <c r="N10" i="18"/>
  <c r="N9" i="18"/>
  <c r="N8" i="18"/>
  <c r="N7" i="18"/>
  <c r="N6" i="18"/>
  <c r="N5" i="18"/>
  <c r="N4" i="18"/>
  <c r="N3" i="18"/>
  <c r="N2" i="18"/>
  <c r="H8" i="1"/>
  <c r="N3" i="17"/>
  <c r="N4" i="17"/>
  <c r="N5" i="17"/>
  <c r="N6" i="17"/>
  <c r="N7" i="17"/>
  <c r="N8" i="17"/>
  <c r="N9" i="17"/>
  <c r="N10" i="17"/>
  <c r="N2" i="17"/>
  <c r="AC2" i="17" s="1" a="1"/>
  <c r="AC2" i="17" s="1"/>
  <c r="U22" i="1"/>
  <c r="C68" i="1"/>
  <c r="C94" i="1"/>
  <c r="Y68" i="1"/>
  <c r="Y94" i="1"/>
  <c r="AB2" i="20" l="1" a="1"/>
  <c r="AB2" i="20" s="1"/>
  <c r="AC2" i="20" a="1"/>
  <c r="AC2" i="20" s="1"/>
  <c r="AB2" i="19" a="1"/>
  <c r="AB2" i="19" s="1"/>
  <c r="AC2" i="19" a="1"/>
  <c r="AC2" i="19" s="1"/>
  <c r="AB2" i="18" a="1"/>
  <c r="AB2" i="18" s="1"/>
  <c r="AB2" i="17" a="1"/>
  <c r="AB2" i="17" s="1"/>
  <c r="AC2" i="18" a="1"/>
  <c r="AC2" i="18" s="1"/>
  <c r="E12" i="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J75" i="3"/>
  <c r="AI86" i="1"/>
  <c r="J115" i="3"/>
  <c r="H39" i="3"/>
  <c r="K34" i="3"/>
  <c r="T88" i="1"/>
  <c r="Z61" i="1"/>
  <c r="G32" i="3"/>
  <c r="AG6" i="1"/>
  <c r="K35" i="3"/>
  <c r="AP11" i="1"/>
  <c r="AJ83" i="1"/>
  <c r="M49" i="3"/>
  <c r="H80" i="3"/>
  <c r="G29" i="3"/>
  <c r="M77" i="3"/>
  <c r="K74" i="3"/>
  <c r="M108" i="3"/>
  <c r="J38" i="3"/>
  <c r="L89" i="3"/>
  <c r="L86" i="3"/>
  <c r="K89" i="3"/>
  <c r="H37" i="3"/>
  <c r="M61" i="3"/>
  <c r="K6" i="3"/>
  <c r="T89" i="1"/>
  <c r="J53" i="3"/>
  <c r="L109" i="3"/>
  <c r="H9" i="3"/>
  <c r="M93" i="3"/>
  <c r="H57" i="3"/>
  <c r="H38" i="3"/>
  <c r="D65" i="1"/>
  <c r="N57" i="1"/>
  <c r="G23" i="3"/>
  <c r="G100" i="3"/>
  <c r="K35" i="1"/>
  <c r="J31" i="3"/>
  <c r="AP90" i="1"/>
  <c r="L24" i="3"/>
  <c r="M102" i="3"/>
  <c r="K24" i="3"/>
  <c r="M65" i="3"/>
  <c r="L110" i="3"/>
  <c r="J30" i="3"/>
  <c r="H74" i="3"/>
  <c r="M78" i="3"/>
  <c r="AI60" i="1"/>
  <c r="H27" i="3"/>
  <c r="M81" i="3"/>
  <c r="H64" i="3"/>
  <c r="J79" i="3"/>
  <c r="AA54" i="1"/>
  <c r="M96" i="3"/>
  <c r="J64" i="3"/>
  <c r="J55" i="3"/>
  <c r="L67" i="3"/>
  <c r="M91" i="3"/>
  <c r="H26" i="3"/>
  <c r="I62" i="1"/>
  <c r="G16" i="3"/>
  <c r="AG34" i="1"/>
  <c r="L13" i="3"/>
  <c r="L51" i="3"/>
  <c r="L26" i="3"/>
  <c r="AP87" i="1"/>
  <c r="G35" i="3"/>
  <c r="K97" i="3"/>
  <c r="G91" i="3"/>
  <c r="K90" i="1"/>
  <c r="G31" i="3"/>
  <c r="K15" i="3"/>
  <c r="K38" i="3"/>
  <c r="K86" i="3"/>
  <c r="AP91" i="1"/>
  <c r="J114" i="3"/>
  <c r="L56" i="3"/>
  <c r="H18" i="3"/>
  <c r="J8" i="3"/>
  <c r="K22" i="3"/>
  <c r="J87" i="3"/>
  <c r="J28" i="3"/>
  <c r="G79" i="3"/>
  <c r="I65" i="1"/>
  <c r="AE37" i="1"/>
  <c r="D38" i="1"/>
  <c r="M106" i="3"/>
  <c r="J57" i="3"/>
  <c r="K83" i="3"/>
  <c r="L46" i="3"/>
  <c r="M53" i="3"/>
  <c r="G46" i="3"/>
  <c r="J33" i="3"/>
  <c r="AE36" i="1"/>
  <c r="K19" i="3"/>
  <c r="E80" i="1"/>
  <c r="L33" i="3"/>
  <c r="H75" i="3"/>
  <c r="AP10" i="1"/>
  <c r="L74" i="3"/>
  <c r="K38" i="1"/>
  <c r="T86" i="1"/>
  <c r="L101" i="3"/>
  <c r="M11" i="3"/>
  <c r="J56" i="3"/>
  <c r="L96" i="3"/>
  <c r="T63" i="1"/>
  <c r="M70" i="3"/>
  <c r="L4" i="3"/>
  <c r="Z9" i="1"/>
  <c r="L23" i="3"/>
  <c r="C63" i="1"/>
  <c r="M23" i="3"/>
  <c r="M116" i="3"/>
  <c r="G61" i="3"/>
  <c r="J27" i="3"/>
  <c r="Y37" i="1"/>
  <c r="K4" i="3"/>
  <c r="L40" i="3"/>
  <c r="AE12" i="1"/>
  <c r="K54" i="3"/>
  <c r="E81" i="1"/>
  <c r="J103" i="3"/>
  <c r="K98" i="3"/>
  <c r="M99" i="3"/>
  <c r="T40" i="1"/>
  <c r="AE90" i="1"/>
  <c r="H72" i="3"/>
  <c r="J41" i="3"/>
  <c r="G53" i="3"/>
  <c r="G52" i="3"/>
  <c r="AM57" i="1"/>
  <c r="M84" i="3"/>
  <c r="D92" i="1"/>
  <c r="H56" i="3"/>
  <c r="L119" i="3"/>
  <c r="L84" i="3"/>
  <c r="M6" i="3"/>
  <c r="L8" i="3"/>
  <c r="J17" i="3"/>
  <c r="K64" i="3"/>
  <c r="G90" i="3"/>
  <c r="AP37" i="1"/>
  <c r="L28" i="3"/>
  <c r="L37" i="3"/>
  <c r="K86" i="1"/>
  <c r="H21" i="3"/>
  <c r="G81" i="3"/>
  <c r="AP36" i="1"/>
  <c r="AG14" i="1"/>
  <c r="J110" i="3"/>
  <c r="H119" i="3"/>
  <c r="T37" i="1"/>
  <c r="M37" i="3"/>
  <c r="G60" i="3"/>
  <c r="J11" i="3"/>
  <c r="AE60" i="1"/>
  <c r="G33" i="3"/>
  <c r="G115" i="3"/>
  <c r="G25" i="3"/>
  <c r="T90" i="1"/>
  <c r="M13" i="3"/>
  <c r="AP65" i="1"/>
  <c r="G97" i="3"/>
  <c r="L17" i="3"/>
  <c r="M109" i="3"/>
  <c r="H58" i="3"/>
  <c r="AG37" i="1"/>
  <c r="C42" i="1"/>
  <c r="G41" i="3"/>
  <c r="J113" i="3"/>
  <c r="H70" i="3"/>
  <c r="L7" i="3"/>
  <c r="M22" i="3"/>
  <c r="H116" i="3"/>
  <c r="G27" i="3"/>
  <c r="H76" i="3"/>
  <c r="AG66" i="1"/>
  <c r="L88" i="3"/>
  <c r="AI35" i="1"/>
  <c r="L53" i="3"/>
  <c r="AG31" i="1"/>
  <c r="C62" i="1"/>
  <c r="D66" i="1"/>
  <c r="AP64" i="1"/>
  <c r="J97" i="3"/>
  <c r="AI66" i="1"/>
  <c r="G71" i="3"/>
  <c r="I66" i="1"/>
  <c r="M117" i="3"/>
  <c r="K32" i="3"/>
  <c r="K87" i="3"/>
  <c r="G12" i="3"/>
  <c r="L12" i="3"/>
  <c r="C39" i="1"/>
  <c r="J35" i="3"/>
  <c r="G36" i="3"/>
  <c r="K75" i="3"/>
  <c r="G49" i="3"/>
  <c r="Y64" i="1"/>
  <c r="G19" i="3"/>
  <c r="G94" i="3"/>
  <c r="L18" i="3"/>
  <c r="AA57" i="1"/>
  <c r="K51" i="3"/>
  <c r="H108" i="3"/>
  <c r="K9" i="3"/>
  <c r="K109" i="3"/>
  <c r="J106" i="3"/>
  <c r="L106" i="3"/>
  <c r="J63" i="3"/>
  <c r="J104" i="3"/>
  <c r="L93" i="3"/>
  <c r="AP12" i="1"/>
  <c r="L61" i="3"/>
  <c r="G59" i="3"/>
  <c r="M100" i="3"/>
  <c r="L45" i="3"/>
  <c r="Y89" i="1"/>
  <c r="C38" i="1"/>
  <c r="H10" i="3"/>
  <c r="L91" i="3"/>
  <c r="K91" i="3"/>
  <c r="G22" i="3"/>
  <c r="M31" i="3"/>
  <c r="L92" i="3"/>
  <c r="M40" i="3"/>
  <c r="G101" i="3"/>
  <c r="K107" i="3"/>
  <c r="K36" i="1"/>
  <c r="Y66" i="1"/>
  <c r="K116" i="3"/>
  <c r="H97" i="3"/>
  <c r="I91" i="1"/>
  <c r="L107" i="3"/>
  <c r="G70" i="3"/>
  <c r="H44" i="3"/>
  <c r="Y61" i="1"/>
  <c r="G54" i="3"/>
  <c r="K67" i="3"/>
  <c r="AI89" i="1"/>
  <c r="G92" i="3"/>
  <c r="H99" i="3"/>
  <c r="H83" i="3"/>
  <c r="AE40" i="1"/>
  <c r="AE39" i="1"/>
  <c r="K110" i="3"/>
  <c r="L72" i="3"/>
  <c r="C88" i="1"/>
  <c r="Y11" i="1"/>
  <c r="L77" i="3"/>
  <c r="Y92" i="1"/>
  <c r="H49" i="3"/>
  <c r="AI12" i="1"/>
  <c r="J82" i="3"/>
  <c r="H63" i="3"/>
  <c r="L114" i="3"/>
  <c r="M83" i="3"/>
  <c r="L39" i="3"/>
  <c r="S31" i="1"/>
  <c r="K21" i="3"/>
  <c r="M25" i="3"/>
  <c r="G89" i="3"/>
  <c r="H82" i="3"/>
  <c r="J37" i="3"/>
  <c r="I64" i="1"/>
  <c r="M55" i="3"/>
  <c r="H118" i="3"/>
  <c r="Z38" i="1"/>
  <c r="C37" i="1"/>
  <c r="AI87" i="1"/>
  <c r="M29" i="3"/>
  <c r="AG90" i="1"/>
  <c r="H93" i="3"/>
  <c r="Y9" i="1"/>
  <c r="Z62" i="1"/>
  <c r="G38" i="3"/>
  <c r="L71" i="3"/>
  <c r="L118" i="3"/>
  <c r="H105" i="3"/>
  <c r="N31" i="1"/>
  <c r="J65" i="3"/>
  <c r="M115" i="3"/>
  <c r="Z65" i="1"/>
  <c r="AG15" i="1"/>
  <c r="J16" i="3"/>
  <c r="C86" i="1"/>
  <c r="AP60" i="1"/>
  <c r="H48" i="3"/>
  <c r="L99" i="3"/>
  <c r="T38" i="1"/>
  <c r="Z40" i="1"/>
  <c r="K40" i="1"/>
  <c r="I36" i="1"/>
  <c r="G11" i="3"/>
  <c r="J23" i="3"/>
  <c r="K57" i="3"/>
  <c r="K27" i="3"/>
  <c r="G72" i="3"/>
  <c r="J24" i="3"/>
  <c r="M15" i="3"/>
  <c r="D34" i="1"/>
  <c r="C89" i="1"/>
  <c r="H46" i="3"/>
  <c r="G13" i="3"/>
  <c r="Z10" i="1"/>
  <c r="Y13" i="1"/>
  <c r="AP86" i="1"/>
  <c r="AI36" i="1"/>
  <c r="Y86" i="1"/>
  <c r="K61" i="1"/>
  <c r="J100" i="3"/>
  <c r="J81" i="3"/>
  <c r="M68" i="3"/>
  <c r="G39" i="3"/>
  <c r="H62" i="3"/>
  <c r="J66" i="3"/>
  <c r="Y63" i="1"/>
  <c r="AP13" i="1"/>
  <c r="H91" i="3"/>
  <c r="G66" i="3"/>
  <c r="J108" i="3"/>
  <c r="L52" i="3"/>
  <c r="G4" i="3"/>
  <c r="L50" i="3"/>
  <c r="K25" i="3"/>
  <c r="J85" i="3"/>
  <c r="L58" i="3"/>
  <c r="K64" i="1"/>
  <c r="J74" i="3"/>
  <c r="M69" i="3"/>
  <c r="G17" i="3"/>
  <c r="L97" i="3"/>
  <c r="K76" i="3"/>
  <c r="L31" i="3"/>
  <c r="M59" i="3"/>
  <c r="H78" i="3"/>
  <c r="AI40" i="1"/>
  <c r="L103" i="3"/>
  <c r="H90" i="3"/>
  <c r="H59" i="3"/>
  <c r="Z13" i="1"/>
  <c r="H100" i="3"/>
  <c r="K53" i="3"/>
  <c r="J50" i="3"/>
  <c r="I92" i="1"/>
  <c r="J80" i="3"/>
  <c r="Z15" i="1"/>
  <c r="K52" i="3"/>
  <c r="J10" i="3"/>
  <c r="K31" i="3"/>
  <c r="C90" i="1"/>
  <c r="H16" i="3"/>
  <c r="AG39" i="1"/>
  <c r="M92" i="3"/>
  <c r="G104" i="3"/>
  <c r="G108" i="3"/>
  <c r="Z34" i="1"/>
  <c r="M5" i="3"/>
  <c r="AI11" i="1"/>
  <c r="M20" i="3"/>
  <c r="AA28" i="1"/>
  <c r="AD31" i="1"/>
  <c r="AE89" i="1"/>
  <c r="K28" i="3"/>
  <c r="T92" i="1"/>
  <c r="K101" i="3"/>
  <c r="AI63" i="1"/>
  <c r="AP34" i="1"/>
  <c r="E31" i="1"/>
  <c r="I63" i="1"/>
  <c r="Y60" i="1"/>
  <c r="E29" i="1"/>
  <c r="Y39" i="1"/>
  <c r="J54" i="3"/>
  <c r="T61" i="1"/>
  <c r="K43" i="3"/>
  <c r="H22" i="3"/>
  <c r="AE86" i="1"/>
  <c r="K112" i="3"/>
  <c r="H25" i="3"/>
  <c r="I35" i="1"/>
  <c r="K14" i="3"/>
  <c r="L43" i="3"/>
  <c r="AE35" i="1"/>
  <c r="M60" i="1"/>
  <c r="M87" i="3"/>
  <c r="J83" i="3"/>
  <c r="J29" i="3"/>
  <c r="Z12" i="1"/>
  <c r="G18" i="3"/>
  <c r="D87" i="1"/>
  <c r="G85" i="3"/>
  <c r="J45" i="3"/>
  <c r="L76" i="3"/>
  <c r="M85" i="3"/>
  <c r="K82" i="3"/>
  <c r="G78" i="3"/>
  <c r="K114" i="3"/>
  <c r="L116" i="3"/>
  <c r="J90" i="3"/>
  <c r="H117" i="3"/>
  <c r="T66" i="1"/>
  <c r="M34" i="1"/>
  <c r="J51" i="3"/>
  <c r="K79" i="3"/>
  <c r="M37" i="1"/>
  <c r="S57" i="1"/>
  <c r="L85" i="3"/>
  <c r="M16" i="3"/>
  <c r="AE38" i="1"/>
  <c r="K18" i="3"/>
  <c r="T39" i="1"/>
  <c r="H41" i="3"/>
  <c r="J91" i="3"/>
  <c r="H81" i="3"/>
  <c r="H65" i="3"/>
  <c r="C40" i="1"/>
  <c r="AG11" i="1"/>
  <c r="G74" i="3"/>
  <c r="J88" i="3"/>
  <c r="L100" i="3"/>
  <c r="M119" i="3"/>
  <c r="H5" i="3"/>
  <c r="H23" i="3"/>
  <c r="L48" i="3"/>
  <c r="J105" i="3"/>
  <c r="H28" i="3"/>
  <c r="K13" i="3"/>
  <c r="G95" i="3"/>
  <c r="AG63" i="1"/>
  <c r="AP40" i="1"/>
  <c r="G103" i="3"/>
  <c r="K88" i="3"/>
  <c r="H20" i="3"/>
  <c r="M91" i="1"/>
  <c r="M41" i="3"/>
  <c r="AP89" i="1"/>
  <c r="AJ31" i="1"/>
  <c r="K68" i="3"/>
  <c r="L20" i="3"/>
  <c r="AP63" i="1"/>
  <c r="J14" i="3"/>
  <c r="G57" i="3"/>
  <c r="AG60" i="1"/>
  <c r="M97" i="3"/>
  <c r="J93" i="3"/>
  <c r="M52" i="3"/>
  <c r="L90" i="3"/>
  <c r="K66" i="1"/>
  <c r="AG88" i="1"/>
  <c r="Y38" i="1"/>
  <c r="Y91" i="1"/>
  <c r="AP38" i="1"/>
  <c r="L78" i="3"/>
  <c r="G62" i="3"/>
  <c r="M110" i="3"/>
  <c r="L115" i="3"/>
  <c r="H95" i="3"/>
  <c r="D61" i="1"/>
  <c r="D39" i="1"/>
  <c r="H94" i="3"/>
  <c r="H15" i="3"/>
  <c r="M80" i="3"/>
  <c r="Z14" i="1"/>
  <c r="E28" i="1"/>
  <c r="J95" i="3"/>
  <c r="AE65" i="1"/>
  <c r="J20" i="3"/>
  <c r="E55" i="1"/>
  <c r="M42" i="3"/>
  <c r="J58" i="3"/>
  <c r="J7" i="3"/>
  <c r="K94" i="3"/>
  <c r="AP92" i="1"/>
  <c r="AA55" i="1"/>
  <c r="Z86" i="1"/>
  <c r="J12" i="3"/>
  <c r="C36" i="1"/>
  <c r="H79" i="3"/>
  <c r="G42" i="3"/>
  <c r="L113" i="3"/>
  <c r="G56" i="3"/>
  <c r="H45" i="3"/>
  <c r="M89" i="1"/>
  <c r="E57" i="1"/>
  <c r="AA4" i="1"/>
  <c r="Y12" i="1"/>
  <c r="K78" i="3"/>
  <c r="M113" i="3"/>
  <c r="AI13" i="1"/>
  <c r="M90" i="3"/>
  <c r="AG38" i="1"/>
  <c r="M114" i="3"/>
  <c r="M43" i="3"/>
  <c r="AM31" i="1"/>
  <c r="G8" i="3"/>
  <c r="J67" i="3"/>
  <c r="AE91" i="1"/>
  <c r="K57" i="1"/>
  <c r="AI91" i="1"/>
  <c r="Y90" i="1"/>
  <c r="M44" i="3"/>
  <c r="C64" i="1"/>
  <c r="G50" i="3"/>
  <c r="D63" i="1"/>
  <c r="AG10" i="1"/>
  <c r="K69" i="3"/>
  <c r="M63" i="3"/>
  <c r="J42" i="3"/>
  <c r="M87" i="1"/>
  <c r="H104" i="3"/>
  <c r="K62" i="3"/>
  <c r="G96" i="3"/>
  <c r="AO6" i="1"/>
  <c r="L27" i="3"/>
  <c r="K96" i="3"/>
  <c r="L15" i="3"/>
  <c r="Y10" i="1"/>
  <c r="AA81" i="1"/>
  <c r="J18" i="3"/>
  <c r="K106" i="3"/>
  <c r="M88" i="3"/>
  <c r="G20" i="3"/>
  <c r="J5" i="3"/>
  <c r="D62" i="1"/>
  <c r="K5" i="3"/>
  <c r="D60" i="1"/>
  <c r="H51" i="3"/>
  <c r="K50" i="3"/>
  <c r="AO57" i="1"/>
  <c r="Z88" i="1"/>
  <c r="M36" i="3"/>
  <c r="L30" i="3"/>
  <c r="K92" i="1"/>
  <c r="H84" i="3"/>
  <c r="G116" i="3"/>
  <c r="M86" i="3"/>
  <c r="K65" i="1"/>
  <c r="C87" i="1"/>
  <c r="K90" i="3"/>
  <c r="I89" i="1"/>
  <c r="C65" i="1"/>
  <c r="G117" i="3"/>
  <c r="I87" i="1"/>
  <c r="K59" i="3"/>
  <c r="D40" i="1"/>
  <c r="H69" i="3"/>
  <c r="K17" i="3"/>
  <c r="G6" i="3"/>
  <c r="AA3" i="1"/>
  <c r="AG87" i="1"/>
  <c r="H13" i="3"/>
  <c r="M94" i="3"/>
  <c r="G55" i="3"/>
  <c r="G26" i="3"/>
  <c r="J73" i="3"/>
  <c r="M82" i="3"/>
  <c r="AI37" i="1"/>
  <c r="H110" i="3"/>
  <c r="J6" i="3"/>
  <c r="L95" i="3"/>
  <c r="D37" i="1"/>
  <c r="G30" i="3"/>
  <c r="M67" i="3"/>
  <c r="I39" i="1"/>
  <c r="Y88" i="1"/>
  <c r="H96" i="3"/>
  <c r="G110" i="3"/>
  <c r="G88" i="3"/>
  <c r="H88" i="3"/>
  <c r="AD83" i="1"/>
  <c r="K16" i="3"/>
  <c r="M98" i="3"/>
  <c r="I61" i="1"/>
  <c r="L63" i="3"/>
  <c r="K77" i="3"/>
  <c r="AP15" i="1"/>
  <c r="G24" i="3"/>
  <c r="G58" i="3"/>
  <c r="G63" i="3"/>
  <c r="M38" i="3"/>
  <c r="K62" i="1"/>
  <c r="M12" i="3"/>
  <c r="K56" i="3"/>
  <c r="J71" i="3"/>
  <c r="J70" i="3"/>
  <c r="M36" i="1"/>
  <c r="K37" i="1"/>
  <c r="K92" i="3"/>
  <c r="H12" i="3"/>
  <c r="K41" i="3"/>
  <c r="M105" i="3"/>
  <c r="M64" i="3"/>
  <c r="L38" i="3"/>
  <c r="S83" i="1"/>
  <c r="J107" i="3"/>
  <c r="M86" i="1"/>
  <c r="J59" i="3"/>
  <c r="M46" i="3"/>
  <c r="AE64" i="1"/>
  <c r="K113" i="3"/>
  <c r="L35" i="3"/>
  <c r="M39" i="3"/>
  <c r="M66" i="1"/>
  <c r="AI9" i="1"/>
  <c r="Z39" i="1"/>
  <c r="Q83" i="1"/>
  <c r="M75" i="3"/>
  <c r="M19" i="3"/>
  <c r="J96" i="3"/>
  <c r="G47" i="3"/>
  <c r="M92" i="1"/>
  <c r="H66" i="3"/>
  <c r="M35" i="3"/>
  <c r="M9" i="3"/>
  <c r="AP14" i="1"/>
  <c r="J102" i="3"/>
  <c r="Y14" i="1"/>
  <c r="M32" i="3"/>
  <c r="N83" i="1"/>
  <c r="AG89" i="1"/>
  <c r="G10" i="3"/>
  <c r="T34" i="1"/>
  <c r="G82" i="3"/>
  <c r="AP39" i="1"/>
  <c r="H77" i="3"/>
  <c r="K66" i="3"/>
  <c r="J44" i="3"/>
  <c r="C92" i="1"/>
  <c r="Z35" i="1"/>
  <c r="H34" i="3"/>
  <c r="AD57" i="1"/>
  <c r="H61" i="3"/>
  <c r="M47" i="3"/>
  <c r="AE11" i="1"/>
  <c r="AE15" i="1"/>
  <c r="M4" i="3"/>
  <c r="Z90" i="1"/>
  <c r="K46" i="3"/>
  <c r="L47" i="3"/>
  <c r="J39" i="3"/>
  <c r="M48" i="3"/>
  <c r="H113" i="3"/>
  <c r="G14" i="3"/>
  <c r="G84" i="3"/>
  <c r="AI61" i="1"/>
  <c r="AI14" i="1"/>
  <c r="M111" i="3"/>
  <c r="M57" i="3"/>
  <c r="H87" i="3"/>
  <c r="K73" i="3"/>
  <c r="L22" i="3"/>
  <c r="H53" i="3"/>
  <c r="Y42" i="1"/>
  <c r="L42" i="3"/>
  <c r="M107" i="3"/>
  <c r="AP61" i="1"/>
  <c r="AG91" i="1"/>
  <c r="L57" i="3"/>
  <c r="AA29" i="1"/>
  <c r="K48" i="3"/>
  <c r="D36" i="1"/>
  <c r="AE87" i="1"/>
  <c r="G5" i="3"/>
  <c r="L59" i="3"/>
  <c r="J47" i="3"/>
  <c r="K93" i="3"/>
  <c r="AG61" i="1"/>
  <c r="K103" i="3"/>
  <c r="L29" i="3"/>
  <c r="M62" i="3"/>
  <c r="G86" i="3"/>
  <c r="H115" i="3"/>
  <c r="K111" i="3"/>
  <c r="K119" i="3"/>
  <c r="G83" i="3"/>
  <c r="C34" i="1"/>
  <c r="G44" i="3"/>
  <c r="AP9" i="1"/>
  <c r="Y65" i="1"/>
  <c r="Z66" i="1"/>
  <c r="D86" i="1"/>
  <c r="AP88" i="1"/>
  <c r="H52" i="3"/>
  <c r="H89" i="3"/>
  <c r="H24" i="3"/>
  <c r="J26" i="3"/>
  <c r="C66" i="1"/>
  <c r="J61" i="3"/>
  <c r="K80" i="3"/>
  <c r="AD6" i="1"/>
  <c r="J40" i="3"/>
  <c r="K87" i="1"/>
  <c r="L80" i="3"/>
  <c r="K29" i="3"/>
  <c r="T62" i="1"/>
  <c r="K100" i="3"/>
  <c r="AG86" i="1"/>
  <c r="M54" i="3"/>
  <c r="J68" i="3"/>
  <c r="K105" i="3"/>
  <c r="L81" i="3"/>
  <c r="K45" i="3"/>
  <c r="J9" i="3"/>
  <c r="AE9" i="1"/>
  <c r="L34" i="3"/>
  <c r="D91" i="1"/>
  <c r="K81" i="3"/>
  <c r="J117" i="3"/>
  <c r="M90" i="1"/>
  <c r="J86" i="3"/>
  <c r="K70" i="3"/>
  <c r="H67" i="3"/>
  <c r="G119" i="3"/>
  <c r="Z92" i="1"/>
  <c r="G98" i="3"/>
  <c r="AI34" i="1"/>
  <c r="J22" i="3"/>
  <c r="K26" i="3"/>
  <c r="H98" i="3"/>
  <c r="M104" i="3"/>
  <c r="J48" i="3"/>
  <c r="K60" i="3"/>
  <c r="K8" i="3"/>
  <c r="H17" i="3"/>
  <c r="K39" i="3"/>
  <c r="M50" i="3"/>
  <c r="Y34" i="1"/>
  <c r="J116" i="3"/>
  <c r="AG36" i="1"/>
  <c r="M64" i="1"/>
  <c r="G105" i="3"/>
  <c r="L94" i="3"/>
  <c r="AI65" i="1"/>
  <c r="AA6" i="1"/>
  <c r="J84" i="3"/>
  <c r="L55" i="3"/>
  <c r="I34" i="1"/>
  <c r="L5" i="3"/>
  <c r="AO31" i="1"/>
  <c r="K7" i="3"/>
  <c r="C60" i="1"/>
  <c r="M7" i="3"/>
  <c r="K91" i="1"/>
  <c r="AP66" i="1"/>
  <c r="H57" i="1"/>
  <c r="K84" i="3"/>
  <c r="K65" i="3"/>
  <c r="L117" i="3"/>
  <c r="M28" i="3"/>
  <c r="M58" i="3"/>
  <c r="K44" i="3"/>
  <c r="J46" i="3"/>
  <c r="AE88" i="1"/>
  <c r="K95" i="3"/>
  <c r="C35" i="1"/>
  <c r="K10" i="3"/>
  <c r="J109" i="3"/>
  <c r="E54" i="1"/>
  <c r="L104" i="3"/>
  <c r="M89" i="3"/>
  <c r="G21" i="3"/>
  <c r="G75" i="3"/>
  <c r="K88" i="1"/>
  <c r="H31" i="1"/>
  <c r="K99" i="3"/>
  <c r="Y36" i="1"/>
  <c r="J49" i="3"/>
  <c r="M101" i="3"/>
  <c r="G28" i="3"/>
  <c r="K23" i="3"/>
  <c r="H29" i="3"/>
  <c r="AE62" i="1"/>
  <c r="D89" i="1"/>
  <c r="J98" i="3"/>
  <c r="G106" i="3"/>
  <c r="H14" i="3"/>
  <c r="AA80" i="1"/>
  <c r="M33" i="3"/>
  <c r="AG65" i="1"/>
  <c r="AE63" i="1"/>
  <c r="G65" i="3"/>
  <c r="J19" i="3"/>
  <c r="M30" i="3"/>
  <c r="AG35" i="1"/>
  <c r="AG92" i="1"/>
  <c r="K11" i="3"/>
  <c r="L87" i="3"/>
  <c r="H106" i="3"/>
  <c r="K30" i="3"/>
  <c r="M17" i="3"/>
  <c r="AI10" i="1"/>
  <c r="K85" i="3"/>
  <c r="K36" i="3"/>
  <c r="T91" i="1"/>
  <c r="Z60" i="1"/>
  <c r="K40" i="3"/>
  <c r="G109" i="3"/>
  <c r="M51" i="3"/>
  <c r="G69" i="3"/>
  <c r="T64" i="1"/>
  <c r="H55" i="3"/>
  <c r="H50" i="3"/>
  <c r="L73" i="3"/>
  <c r="K83" i="1"/>
  <c r="Z64" i="1"/>
  <c r="Y62" i="1"/>
  <c r="J112" i="3"/>
  <c r="H6" i="3"/>
  <c r="M112" i="3"/>
  <c r="G99" i="3"/>
  <c r="M79" i="3"/>
  <c r="K72" i="3"/>
  <c r="T60" i="1"/>
  <c r="D88" i="1"/>
  <c r="J94" i="3"/>
  <c r="I40" i="1"/>
  <c r="L49" i="3"/>
  <c r="G45" i="3"/>
  <c r="T35" i="1"/>
  <c r="G9" i="3"/>
  <c r="I37" i="1"/>
  <c r="H40" i="3"/>
  <c r="AI39" i="1"/>
  <c r="AE14" i="1"/>
  <c r="M60" i="3"/>
  <c r="H112" i="3"/>
  <c r="AO83" i="1"/>
  <c r="M88" i="1"/>
  <c r="L65" i="3"/>
  <c r="AE66" i="1"/>
  <c r="Y87" i="1"/>
  <c r="L44" i="3"/>
  <c r="Z91" i="1"/>
  <c r="Y40" i="1"/>
  <c r="L98" i="3"/>
  <c r="AP35" i="1"/>
  <c r="AG13" i="1"/>
  <c r="L111" i="3"/>
  <c r="H111" i="3"/>
  <c r="K34" i="1"/>
  <c r="J101" i="3"/>
  <c r="G80" i="3"/>
  <c r="K102" i="3"/>
  <c r="M39" i="1"/>
  <c r="G40" i="3"/>
  <c r="G15" i="3"/>
  <c r="H101" i="3"/>
  <c r="K89" i="1"/>
  <c r="AG62" i="1"/>
  <c r="L68" i="3"/>
  <c r="AI92" i="1"/>
  <c r="M65" i="1"/>
  <c r="G7" i="3"/>
  <c r="C91" i="1"/>
  <c r="L83" i="3"/>
  <c r="T65" i="1"/>
  <c r="C61" i="1"/>
  <c r="H47" i="3"/>
  <c r="M8" i="3"/>
  <c r="L75" i="3"/>
  <c r="J32" i="3"/>
  <c r="J21" i="3"/>
  <c r="L70" i="3"/>
  <c r="G76" i="3"/>
  <c r="Z89" i="1"/>
  <c r="L6" i="3"/>
  <c r="AI38" i="1"/>
  <c r="AJ6" i="1"/>
  <c r="L69" i="3"/>
  <c r="G113" i="3"/>
  <c r="M35" i="1"/>
  <c r="L11" i="3"/>
  <c r="M21" i="3"/>
  <c r="H43" i="3"/>
  <c r="J119" i="3"/>
  <c r="L108" i="3"/>
  <c r="M103" i="3"/>
  <c r="L66" i="3"/>
  <c r="M61" i="1"/>
  <c r="J60" i="3"/>
  <c r="AG9" i="1"/>
  <c r="I60" i="1"/>
  <c r="K49" i="3"/>
  <c r="M26" i="3"/>
  <c r="L19" i="3"/>
  <c r="T36" i="1"/>
  <c r="H71" i="3"/>
  <c r="G37" i="3"/>
  <c r="G118" i="3"/>
  <c r="AI88" i="1"/>
  <c r="L105" i="3"/>
  <c r="M73" i="3"/>
  <c r="AA31" i="1"/>
  <c r="H73" i="3"/>
  <c r="H86" i="3"/>
  <c r="H31" i="3"/>
  <c r="H107" i="3"/>
  <c r="K12" i="3"/>
  <c r="K115" i="3"/>
  <c r="L21" i="3"/>
  <c r="K37" i="3"/>
  <c r="Q57" i="1"/>
  <c r="L60" i="3"/>
  <c r="K20" i="3"/>
  <c r="G43" i="3"/>
  <c r="D35" i="1"/>
  <c r="G51" i="3"/>
  <c r="J52" i="3"/>
  <c r="K60" i="1"/>
  <c r="H102" i="3"/>
  <c r="L54" i="3"/>
  <c r="K33" i="3"/>
  <c r="G73" i="3"/>
  <c r="J89" i="3"/>
  <c r="M24" i="3"/>
  <c r="M118" i="3"/>
  <c r="L9" i="3"/>
  <c r="M10" i="3"/>
  <c r="J15" i="3"/>
  <c r="AI15" i="1"/>
  <c r="J69" i="3"/>
  <c r="M45" i="3"/>
  <c r="G48" i="3"/>
  <c r="G87" i="3"/>
  <c r="G68" i="3"/>
  <c r="AG57" i="1"/>
  <c r="M62" i="1"/>
  <c r="K47" i="3"/>
  <c r="I86" i="1"/>
  <c r="H85" i="3"/>
  <c r="D64" i="1"/>
  <c r="H4" i="3"/>
  <c r="G64" i="3"/>
  <c r="D90" i="1"/>
  <c r="G93" i="3"/>
  <c r="Z63" i="1"/>
  <c r="M40" i="1"/>
  <c r="AG64" i="1"/>
  <c r="L32" i="3"/>
  <c r="M56" i="3"/>
  <c r="K42" i="3"/>
  <c r="L64" i="3"/>
  <c r="H54" i="3"/>
  <c r="Y35" i="1"/>
  <c r="Y17" i="1"/>
  <c r="AE13" i="1"/>
  <c r="J4" i="3"/>
  <c r="H8" i="3"/>
  <c r="H68" i="3"/>
  <c r="M95" i="3"/>
  <c r="AI64" i="1"/>
  <c r="G67" i="3"/>
  <c r="M34" i="3"/>
  <c r="J92" i="3"/>
  <c r="K117" i="3"/>
  <c r="M74" i="3"/>
  <c r="M38" i="1"/>
  <c r="H114" i="3"/>
  <c r="L16" i="3"/>
  <c r="H109" i="3"/>
  <c r="H7" i="3"/>
  <c r="J13" i="3"/>
  <c r="K104" i="3"/>
  <c r="J62" i="3"/>
  <c r="E83" i="1"/>
  <c r="M14" i="3"/>
  <c r="AE34" i="1"/>
  <c r="J43" i="3"/>
  <c r="J76" i="3"/>
  <c r="J78" i="3"/>
  <c r="K63" i="1"/>
  <c r="K63" i="3"/>
  <c r="M71" i="3"/>
  <c r="AM6" i="1"/>
  <c r="K39" i="1"/>
  <c r="G77" i="3"/>
  <c r="K71" i="3"/>
  <c r="L82" i="3"/>
  <c r="K31" i="1"/>
  <c r="H35" i="3"/>
  <c r="M18" i="3"/>
  <c r="M27" i="3"/>
  <c r="L41" i="3"/>
  <c r="AE10" i="1"/>
  <c r="L14" i="3"/>
  <c r="AJ57" i="1"/>
  <c r="AG40" i="1"/>
  <c r="K55" i="3"/>
  <c r="J99" i="3"/>
  <c r="Z11" i="1"/>
  <c r="I90" i="1"/>
  <c r="J34" i="3"/>
  <c r="I38" i="1"/>
  <c r="L36" i="3"/>
  <c r="H83" i="1"/>
  <c r="H36" i="3"/>
  <c r="H32" i="3"/>
  <c r="K118" i="3"/>
  <c r="L25" i="3"/>
  <c r="H19" i="3"/>
  <c r="M66" i="3"/>
  <c r="K61" i="3"/>
  <c r="Q31" i="1"/>
  <c r="AE92" i="1"/>
  <c r="K108" i="3"/>
  <c r="H11" i="3"/>
  <c r="G111" i="3"/>
  <c r="Z36" i="1"/>
  <c r="J36" i="3"/>
  <c r="G107" i="3"/>
  <c r="H30" i="3"/>
  <c r="J77" i="3"/>
  <c r="H60" i="3"/>
  <c r="Y15" i="1"/>
  <c r="G114" i="3"/>
  <c r="AA83" i="1"/>
  <c r="L102" i="3"/>
  <c r="M76" i="3"/>
  <c r="AI62" i="1"/>
  <c r="H92" i="3"/>
  <c r="L112" i="3"/>
  <c r="G102" i="3"/>
  <c r="AM83" i="1"/>
  <c r="AG83" i="1"/>
  <c r="AG12" i="1"/>
  <c r="AI90" i="1"/>
  <c r="L10" i="3"/>
  <c r="K58" i="3"/>
  <c r="L79" i="3"/>
  <c r="I88" i="1"/>
  <c r="H103" i="3"/>
  <c r="H42" i="3"/>
  <c r="AP62" i="1"/>
  <c r="G112" i="3"/>
  <c r="M63" i="1"/>
  <c r="T87" i="1"/>
  <c r="H33" i="3"/>
  <c r="J111" i="3"/>
  <c r="L62" i="3"/>
  <c r="Z37" i="1"/>
  <c r="M72" i="3"/>
  <c r="G34" i="3"/>
  <c r="J118" i="3"/>
  <c r="AE61" i="1"/>
  <c r="J72" i="3"/>
  <c r="J25" i="3"/>
  <c r="Z87" i="1"/>
  <c r="AD86" i="3" l="1"/>
  <c r="AF86" i="3"/>
  <c r="AE63" i="3"/>
  <c r="AC63" i="3"/>
  <c r="AD108" i="3"/>
  <c r="AF108" i="3"/>
  <c r="AF16" i="3"/>
  <c r="AD16" i="3"/>
  <c r="AC89" i="3"/>
  <c r="AE89" i="3"/>
  <c r="AF4" i="3"/>
  <c r="AD4" i="3"/>
  <c r="AC113" i="3"/>
  <c r="AE113" i="3"/>
  <c r="AE110" i="3"/>
  <c r="AC110" i="3"/>
  <c r="AC14" i="3"/>
  <c r="AE14" i="3"/>
  <c r="AD109" i="3"/>
  <c r="AF109" i="3"/>
  <c r="AF78" i="3"/>
  <c r="AD78" i="3"/>
  <c r="AD5" i="3"/>
  <c r="AF5" i="3"/>
  <c r="AC106" i="3"/>
  <c r="AE106" i="3"/>
  <c r="AC117" i="3"/>
  <c r="AE117" i="3"/>
  <c r="AD27" i="3"/>
  <c r="AF27" i="3"/>
  <c r="AD114" i="3"/>
  <c r="AF114" i="3"/>
  <c r="AE19" i="3"/>
  <c r="AC19" i="3"/>
  <c r="AD36" i="3"/>
  <c r="AF36" i="3"/>
  <c r="AE73" i="3"/>
  <c r="AC73" i="3"/>
  <c r="AF104" i="3"/>
  <c r="AD104" i="3"/>
  <c r="AE107" i="3"/>
  <c r="AC107" i="3"/>
  <c r="AF66" i="3"/>
  <c r="AD66" i="3"/>
  <c r="AF119" i="3"/>
  <c r="AD119" i="3"/>
  <c r="AC68" i="3"/>
  <c r="AE68" i="3"/>
  <c r="AD85" i="3"/>
  <c r="AF85" i="3"/>
  <c r="AE62" i="3"/>
  <c r="AC62" i="3"/>
  <c r="AF97" i="3"/>
  <c r="AD97" i="3"/>
  <c r="AF57" i="3"/>
  <c r="AD57" i="3"/>
  <c r="AE103" i="3"/>
  <c r="AC103" i="3"/>
  <c r="AC95" i="3"/>
  <c r="AE95" i="3"/>
  <c r="AF9" i="3"/>
  <c r="AD9" i="3"/>
  <c r="AD26" i="3"/>
  <c r="AF26" i="3"/>
  <c r="AD79" i="3"/>
  <c r="AF79" i="3"/>
  <c r="AE28" i="3"/>
  <c r="AC28" i="3"/>
  <c r="AC66" i="3"/>
  <c r="AE66" i="3"/>
  <c r="AF94" i="3"/>
  <c r="AD94" i="3"/>
  <c r="AD56" i="3"/>
  <c r="AF56" i="3"/>
  <c r="AD89" i="3"/>
  <c r="AF89" i="3"/>
  <c r="AF98" i="3"/>
  <c r="AD98" i="3"/>
  <c r="AE72" i="3"/>
  <c r="AC72" i="3"/>
  <c r="AF23" i="3"/>
  <c r="AD23" i="3"/>
  <c r="AE100" i="3"/>
  <c r="AC100" i="3"/>
  <c r="AF77" i="3"/>
  <c r="AD77" i="3"/>
  <c r="AD10" i="3"/>
  <c r="AF10" i="3"/>
  <c r="AE50" i="3"/>
  <c r="AC50" i="3"/>
  <c r="AE64" i="3"/>
  <c r="AC64" i="3"/>
  <c r="AC101" i="3"/>
  <c r="AE101" i="3"/>
  <c r="AD63" i="3"/>
  <c r="AF63" i="3"/>
  <c r="AE12" i="3"/>
  <c r="AC12" i="3"/>
  <c r="AC15" i="3"/>
  <c r="AE15" i="3"/>
  <c r="AF76" i="3"/>
  <c r="AD76" i="3"/>
  <c r="AD81" i="3"/>
  <c r="AF81" i="3"/>
  <c r="AF62" i="3"/>
  <c r="AD62" i="3"/>
  <c r="AE30" i="3"/>
  <c r="AC30" i="3"/>
  <c r="AD50" i="3"/>
  <c r="AF50" i="3"/>
  <c r="AE90" i="3"/>
  <c r="AC90" i="3"/>
  <c r="AE56" i="3"/>
  <c r="AC56" i="3"/>
  <c r="AC93" i="3"/>
  <c r="AE93" i="3"/>
  <c r="AD103" i="3"/>
  <c r="AF103" i="3"/>
  <c r="AE104" i="3"/>
  <c r="AC104" i="3"/>
  <c r="AE52" i="3"/>
  <c r="AC52" i="3"/>
  <c r="AF99" i="3"/>
  <c r="AD99" i="3"/>
  <c r="AC23" i="3"/>
  <c r="AE23" i="3"/>
  <c r="AD30" i="3"/>
  <c r="AF30" i="3"/>
  <c r="AF40" i="3"/>
  <c r="AD40" i="3"/>
  <c r="AC85" i="3"/>
  <c r="AE85" i="3"/>
  <c r="AE88" i="3"/>
  <c r="AC88" i="3"/>
  <c r="AE92" i="3"/>
  <c r="AC92" i="3"/>
  <c r="A84" i="1"/>
  <c r="AE65" i="3"/>
  <c r="AC65" i="3"/>
  <c r="AC112" i="3"/>
  <c r="AE112" i="3"/>
  <c r="AC7" i="3"/>
  <c r="AE7" i="3"/>
  <c r="AF68" i="3"/>
  <c r="AD68" i="3"/>
  <c r="AF33" i="3"/>
  <c r="AD33" i="3"/>
  <c r="AC94" i="3"/>
  <c r="AE94" i="3"/>
  <c r="AF67" i="3"/>
  <c r="AD67" i="3"/>
  <c r="AE83" i="3"/>
  <c r="AC83" i="3"/>
  <c r="AF80" i="3"/>
  <c r="AD80" i="3"/>
  <c r="AF69" i="3"/>
  <c r="AD69" i="3"/>
  <c r="AE42" i="3"/>
  <c r="AC42" i="3"/>
  <c r="AC57" i="3"/>
  <c r="AE57" i="3"/>
  <c r="AC77" i="3"/>
  <c r="AE77" i="3"/>
  <c r="AF55" i="3"/>
  <c r="AD55" i="3"/>
  <c r="AF100" i="3"/>
  <c r="AD100" i="3"/>
  <c r="AE4" i="3"/>
  <c r="AC4" i="3"/>
  <c r="AC82" i="3"/>
  <c r="AE82" i="3"/>
  <c r="AD92" i="3"/>
  <c r="AF92" i="3"/>
  <c r="AC44" i="3"/>
  <c r="AE44" i="3"/>
  <c r="AC31" i="3"/>
  <c r="AE31" i="3"/>
  <c r="AE9" i="3"/>
  <c r="AC9" i="3"/>
  <c r="AC41" i="3"/>
  <c r="AE41" i="3"/>
  <c r="AF107" i="3"/>
  <c r="AD107" i="3"/>
  <c r="AF15" i="3"/>
  <c r="AD15" i="3"/>
  <c r="AD46" i="3"/>
  <c r="AF46" i="3"/>
  <c r="AF83" i="3"/>
  <c r="AD83" i="3"/>
  <c r="AE37" i="3"/>
  <c r="AC37" i="3"/>
  <c r="AE69" i="3"/>
  <c r="AC69" i="3"/>
  <c r="AD95" i="3"/>
  <c r="AF95" i="3"/>
  <c r="AC55" i="3"/>
  <c r="AE55" i="3"/>
  <c r="AD60" i="3"/>
  <c r="AF60" i="3"/>
  <c r="AD113" i="3"/>
  <c r="AF113" i="3"/>
  <c r="AD118" i="3"/>
  <c r="AF118" i="3"/>
  <c r="AC86" i="3"/>
  <c r="AE86" i="3"/>
  <c r="AD59" i="3"/>
  <c r="AF59" i="3"/>
  <c r="A32" i="1"/>
  <c r="O22" i="1" s="1"/>
  <c r="AE35" i="3"/>
  <c r="AC35" i="3"/>
  <c r="AD110" i="3"/>
  <c r="AF110" i="3"/>
  <c r="AD75" i="3"/>
  <c r="AF75" i="3"/>
  <c r="AF32" i="3"/>
  <c r="AD32" i="3"/>
  <c r="AE96" i="3"/>
  <c r="AC96" i="3"/>
  <c r="AD21" i="3"/>
  <c r="AF21" i="3"/>
  <c r="AD82" i="3"/>
  <c r="AF82" i="3"/>
  <c r="AF7" i="3"/>
  <c r="AD7" i="3"/>
  <c r="AD84" i="3"/>
  <c r="AF84" i="3"/>
  <c r="AE84" i="3"/>
  <c r="AC84" i="3"/>
  <c r="AD54" i="3"/>
  <c r="AF54" i="3"/>
  <c r="AF8" i="3"/>
  <c r="AD8" i="3"/>
  <c r="AD58" i="3"/>
  <c r="AF58" i="3"/>
  <c r="AC60" i="3"/>
  <c r="AE60" i="3"/>
  <c r="AD70" i="3"/>
  <c r="AF70" i="3"/>
  <c r="AC51" i="3"/>
  <c r="AE51" i="3"/>
  <c r="AF48" i="3"/>
  <c r="AD48" i="3"/>
  <c r="AF41" i="3"/>
  <c r="AD41" i="3"/>
  <c r="AF90" i="3"/>
  <c r="AD90" i="3"/>
  <c r="AC48" i="3"/>
  <c r="AE48" i="3"/>
  <c r="AE54" i="3"/>
  <c r="AC54" i="3"/>
  <c r="AD42" i="3"/>
  <c r="AF42" i="3"/>
  <c r="AC105" i="3"/>
  <c r="AE105" i="3"/>
  <c r="AE119" i="3"/>
  <c r="AC119" i="3"/>
  <c r="AF25" i="3"/>
  <c r="AD25" i="3"/>
  <c r="AD38" i="3"/>
  <c r="AF38" i="3"/>
  <c r="AE75" i="3"/>
  <c r="AC75" i="3"/>
  <c r="AF102" i="3"/>
  <c r="AD102" i="3"/>
  <c r="AD14" i="3"/>
  <c r="AF14" i="3"/>
  <c r="AF72" i="3"/>
  <c r="AD72" i="3"/>
  <c r="AD61" i="3"/>
  <c r="AF61" i="3"/>
  <c r="AE21" i="3"/>
  <c r="AC21" i="3"/>
  <c r="AE34" i="3"/>
  <c r="AC34" i="3"/>
  <c r="AE24" i="3"/>
  <c r="AC24" i="3"/>
  <c r="AD47" i="3"/>
  <c r="AF47" i="3"/>
  <c r="AE38" i="3"/>
  <c r="AC38" i="3"/>
  <c r="AE10" i="3"/>
  <c r="AC10" i="3"/>
  <c r="AF20" i="3"/>
  <c r="AD20" i="3"/>
  <c r="AE78" i="3"/>
  <c r="AC78" i="3"/>
  <c r="AE40" i="3"/>
  <c r="AC40" i="3"/>
  <c r="AE13" i="3"/>
  <c r="AC13" i="3"/>
  <c r="AE74" i="3"/>
  <c r="AC74" i="3"/>
  <c r="AE53" i="3"/>
  <c r="AC53" i="3"/>
  <c r="AD87" i="3"/>
  <c r="AF87" i="3"/>
  <c r="AC36" i="3"/>
  <c r="AE36" i="3"/>
  <c r="AC102" i="3"/>
  <c r="AE102" i="3"/>
  <c r="AE118" i="3"/>
  <c r="AC118" i="3"/>
  <c r="AE11" i="3"/>
  <c r="AC11" i="3"/>
  <c r="AD37" i="3"/>
  <c r="AF37" i="3"/>
  <c r="AE109" i="3"/>
  <c r="AC109" i="3"/>
  <c r="AC6" i="3"/>
  <c r="AE6" i="3"/>
  <c r="AE91" i="3"/>
  <c r="AC91" i="3"/>
  <c r="AF88" i="3"/>
  <c r="AD88" i="3"/>
  <c r="AC61" i="3"/>
  <c r="AE61" i="3"/>
  <c r="AC43" i="3"/>
  <c r="AE43" i="3"/>
  <c r="AD73" i="3"/>
  <c r="AF73" i="3"/>
  <c r="AC81" i="3"/>
  <c r="AE81" i="3"/>
  <c r="AE47" i="3"/>
  <c r="AC47" i="3"/>
  <c r="AD52" i="3"/>
  <c r="AF52" i="3"/>
  <c r="AC115" i="3"/>
  <c r="AE115" i="3"/>
  <c r="AC32" i="3"/>
  <c r="AE32" i="3"/>
  <c r="AD34" i="3"/>
  <c r="AF34" i="3"/>
  <c r="AE97" i="3"/>
  <c r="AC97" i="3"/>
  <c r="AC16" i="3"/>
  <c r="AE16" i="3"/>
  <c r="AC111" i="3"/>
  <c r="AE111" i="3"/>
  <c r="AD116" i="3"/>
  <c r="AF116" i="3"/>
  <c r="AD105" i="3"/>
  <c r="AF105" i="3"/>
  <c r="AC70" i="3"/>
  <c r="AE70" i="3"/>
  <c r="AD43" i="3"/>
  <c r="AF43" i="3"/>
  <c r="AE27" i="3"/>
  <c r="AC27" i="3"/>
  <c r="AF24" i="3"/>
  <c r="AD24" i="3"/>
  <c r="AD13" i="3"/>
  <c r="AF13" i="3"/>
  <c r="AF74" i="3"/>
  <c r="AD74" i="3"/>
  <c r="AE114" i="3"/>
  <c r="AC114" i="3"/>
  <c r="AE79" i="3"/>
  <c r="AC79" i="3"/>
  <c r="AC76" i="3"/>
  <c r="AE76" i="3"/>
  <c r="B58" i="1"/>
  <c r="AD12" i="3"/>
  <c r="AF12" i="3"/>
  <c r="AD91" i="3"/>
  <c r="AF91" i="3"/>
  <c r="AC98" i="3"/>
  <c r="AE98" i="3"/>
  <c r="AD111" i="3"/>
  <c r="AF111" i="3"/>
  <c r="AD6" i="3"/>
  <c r="AF6" i="3"/>
  <c r="AD11" i="3"/>
  <c r="AF11" i="3"/>
  <c r="AE25" i="3"/>
  <c r="AC25" i="3"/>
  <c r="AE17" i="3"/>
  <c r="AC17" i="3"/>
  <c r="AD29" i="3"/>
  <c r="AF29" i="3"/>
  <c r="AF65" i="3"/>
  <c r="AD65" i="3"/>
  <c r="AF112" i="3"/>
  <c r="AD112" i="3"/>
  <c r="AE8" i="3"/>
  <c r="AC8" i="3"/>
  <c r="AE87" i="3"/>
  <c r="AC87" i="3"/>
  <c r="AE39" i="3"/>
  <c r="AC39" i="3"/>
  <c r="AD44" i="3"/>
  <c r="AF44" i="3"/>
  <c r="AF17" i="3"/>
  <c r="AD17" i="3"/>
  <c r="AD22" i="3"/>
  <c r="AF22" i="3"/>
  <c r="AD115" i="3"/>
  <c r="AF115" i="3"/>
  <c r="AC67" i="3"/>
  <c r="AE67" i="3"/>
  <c r="AC22" i="3"/>
  <c r="AE22" i="3"/>
  <c r="AF51" i="3"/>
  <c r="AD51" i="3"/>
  <c r="AF64" i="3"/>
  <c r="AD64" i="3"/>
  <c r="AD53" i="3"/>
  <c r="AF53" i="3"/>
  <c r="AE26" i="3"/>
  <c r="AC26" i="3"/>
  <c r="AD117" i="3"/>
  <c r="AF117" i="3"/>
  <c r="AE45" i="3"/>
  <c r="AC45" i="3"/>
  <c r="A58" i="1"/>
  <c r="AF39" i="3"/>
  <c r="AD39" i="3"/>
  <c r="AC80" i="3"/>
  <c r="AE80" i="3"/>
  <c r="AC71" i="3"/>
  <c r="AE71" i="3"/>
  <c r="AE116" i="3"/>
  <c r="AC116" i="3"/>
  <c r="B84" i="1"/>
  <c r="AC59" i="3"/>
  <c r="AE59" i="3"/>
  <c r="AD35" i="3"/>
  <c r="AF35" i="3"/>
  <c r="AD101" i="3"/>
  <c r="AF101" i="3"/>
  <c r="AF45" i="3"/>
  <c r="AD45" i="3"/>
  <c r="AE5" i="3"/>
  <c r="AC5" i="3"/>
  <c r="AE18" i="3"/>
  <c r="AC18" i="3"/>
  <c r="AE29" i="3"/>
  <c r="AC29" i="3"/>
  <c r="AF31" i="3"/>
  <c r="AD31" i="3"/>
  <c r="AE49" i="3"/>
  <c r="AC49" i="3"/>
  <c r="AE108" i="3"/>
  <c r="AC108" i="3"/>
  <c r="AF49" i="3"/>
  <c r="AD49" i="3"/>
  <c r="AE46" i="3"/>
  <c r="AC46" i="3"/>
  <c r="AD19" i="3"/>
  <c r="AF19" i="3"/>
  <c r="AC99" i="3"/>
  <c r="AE99" i="3"/>
  <c r="AF96" i="3"/>
  <c r="AD96" i="3"/>
  <c r="AD93" i="3"/>
  <c r="AF93" i="3"/>
  <c r="AF106" i="3"/>
  <c r="AD106" i="3"/>
  <c r="AD18" i="3"/>
  <c r="AF18" i="3"/>
  <c r="AC58" i="3"/>
  <c r="AE58" i="3"/>
  <c r="AD71" i="3"/>
  <c r="AF71" i="3"/>
  <c r="AE33" i="3"/>
  <c r="AC33" i="3"/>
  <c r="AF28" i="3"/>
  <c r="AD28" i="3"/>
  <c r="AE20" i="3"/>
  <c r="AC20" i="3"/>
  <c r="B32" i="1"/>
  <c r="H9" i="1" l="1" a="1"/>
  <c r="H9" i="1" s="1"/>
  <c r="E2" i="3" s="1"/>
  <c r="E11" i="1"/>
  <c r="E9" i="1" s="1"/>
  <c r="B2" i="3"/>
  <c r="A2" i="3"/>
  <c r="S22" i="1"/>
  <c r="C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<sst xmlns="http://schemas.openxmlformats.org/spreadsheetml/2006/main" count="2695" uniqueCount="945">
  <si>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</si>
  <si>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</si>
  <si>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</si>
  <si>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</si>
  <si>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</si>
  <si>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</si>
  <si>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</si>
  <si>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</si>
  <si>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</si>
  <si>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</si>
  <si>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</si>
  <si>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</si>
  <si>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</si>
  <si>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</si>
  <si>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</si>
  <si>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</si>
  <si>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</si>
  <si>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</si>
  <si>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</si>
  <si>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</si>
  <si>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</si>
  <si>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</si>
  <si>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</si>
  <si>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</si>
  <si>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</si>
  <si>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</si>
  <si>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</si>
  <si>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</si>
  <si>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</si>
  <si>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</si>
  <si>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</si>
  <si>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</si>
  <si>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</si>
  <si>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</si>
  <si>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</si>
  <si>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</si>
  <si>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</si>
  <si>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</si>
  <si>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</si>
  <si>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</si>
  <si>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</si>
  <si>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</si>
  <si>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</si>
  <si>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</si>
  <si>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</si>
  <si>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</si>
  <si>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</si>
  <si>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</si>
  <si>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</si>
  <si>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</si>
  <si>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</si>
  <si>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</si>
  <si>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</si>
  <si>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</si>
  <si>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</si>
  <si>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</si>
  <si>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</si>
  <si>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</si>
  <si>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</si>
  <si>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</si>
  <si>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</si>
  <si>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</si>
  <si>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</si>
  <si>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</si>
  <si>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</si>
  <si>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</si>
  <si>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</si>
  <si>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</si>
  <si>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</si>
  <si>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</si>
  <si>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</si>
  <si>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</si>
  <si>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</si>
  <si>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</si>
  <si>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</si>
  <si>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</si>
  <si>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</si>
  <si>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</si>
  <si>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</si>
  <si>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</si>
  <si>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</si>
  <si>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</si>
  <si>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</si>
  <si>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</si>
  <si>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</si>
  <si>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</si>
  <si>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</si>
  <si>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</si>
  <si>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</si>
  <si>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</si>
  <si>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</si>
  <si>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</si>
  <si>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</si>
  <si>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</si>
  <si>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</si>
  <si>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</si>
  <si>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</si>
  <si>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</si>
  <si>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</si>
  <si>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</si>
  <si>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</si>
  <si>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</si>
  <si>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</si>
  <si>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</si>
  <si>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</si>
  <si>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</si>
  <si>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</si>
  <si>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</si>
  <si>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</si>
  <si>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</si>
  <si>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</si>
  <si>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</si>
  <si>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</si>
  <si>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</si>
  <si>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</si>
  <si>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</si>
  <si>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</si>
  <si>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</si>
  <si>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</si>
  <si>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</si>
  <si>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</si>
  <si>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</si>
  <si>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</si>
  <si>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</si>
  <si>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</si>
  <si>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</si>
  <si>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</si>
  <si>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</si>
  <si>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</si>
  <si>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</si>
  <si>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</si>
  <si>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</si>
  <si>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</si>
  <si>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</si>
  <si>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</si>
  <si>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</si>
  <si>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</si>
  <si>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</si>
  <si>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</si>
  <si>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</si>
  <si>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</si>
  <si>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</si>
  <si>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</si>
  <si>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</si>
  <si>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</si>
  <si>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</si>
  <si>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</si>
  <si>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</si>
  <si>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</si>
  <si>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</si>
  <si>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</si>
  <si>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</si>
  <si>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</si>
  <si>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</si>
  <si>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</si>
  <si>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</si>
  <si>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</si>
  <si>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</si>
  <si>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</si>
  <si>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</si>
  <si>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</si>
  <si>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</si>
  <si>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</si>
  <si>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</si>
  <si>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</si>
  <si>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</si>
  <si>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</si>
  <si>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</si>
  <si>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</si>
  <si>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</si>
  <si>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</si>
  <si>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</si>
  <si>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</si>
  <si>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</si>
  <si>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</si>
  <si>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</si>
  <si>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</si>
  <si>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</si>
  <si>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</si>
  <si>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</si>
  <si>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</si>
  <si>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</si>
  <si>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</si>
  <si>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</si>
  <si>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</si>
  <si>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</si>
  <si>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</si>
  <si>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</si>
  <si>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</si>
  <si>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</si>
  <si>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</si>
  <si>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</si>
  <si>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</si>
  <si>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</si>
  <si>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</si>
  <si>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</si>
  <si>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</si>
  <si>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</si>
  <si>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</si>
  <si>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</si>
  <si>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</si>
  <si>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</si>
  <si>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</si>
  <si>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</si>
  <si>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</si>
  <si>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</si>
  <si>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</si>
  <si>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</si>
  <si>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</si>
  <si>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</si>
  <si>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</si>
  <si>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</si>
  <si>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</si>
  <si>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</si>
  <si>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</si>
  <si>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</si>
  <si>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</si>
  <si>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</si>
  <si>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</si>
  <si>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</si>
  <si>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</si>
  <si>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</si>
  <si>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</si>
  <si>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</si>
  <si>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</si>
  <si>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</si>
  <si>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</si>
  <si>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</si>
  <si>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</si>
  <si>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</si>
  <si>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</si>
  <si>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</si>
  <si>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</si>
  <si>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</si>
  <si>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</si>
  <si>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</si>
  <si>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</si>
  <si>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</si>
  <si>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</si>
  <si>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</si>
  <si>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</si>
  <si>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</si>
  <si>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</si>
  <si>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</si>
  <si>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</si>
  <si>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</si>
  <si>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</si>
  <si>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</si>
  <si>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</si>
  <si>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</si>
  <si>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</si>
  <si>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</si>
  <si>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</si>
  <si>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</si>
  <si>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</si>
  <si>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</si>
  <si>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</si>
  <si>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</si>
  <si>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</si>
  <si>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</si>
  <si>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</si>
  <si>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</si>
  <si>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</si>
  <si>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</si>
  <si>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</si>
  <si>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</si>
  <si>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</si>
  <si>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</si>
  <si>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</si>
  <si>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</si>
  <si>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</si>
  <si>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</si>
  <si>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</si>
  <si>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</si>
  <si>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</si>
  <si>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</si>
  <si>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</si>
  <si>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</si>
  <si>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</si>
  <si>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</si>
  <si>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</si>
  <si>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</si>
  <si>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</si>
  <si>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</si>
  <si>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</si>
  <si>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</si>
  <si>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</si>
  <si>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</si>
  <si>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</si>
  <si>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</si>
  <si>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</si>
  <si>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</si>
  <si>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</si>
  <si>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</si>
  <si>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</si>
  <si>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</si>
  <si>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</si>
  <si>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</si>
  <si>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</si>
  <si>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</si>
  <si>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</si>
  <si>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</si>
  <si>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</si>
  <si>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</si>
  <si>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</si>
  <si>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</si>
  <si>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</si>
  <si>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</si>
  <si>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</si>
  <si>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</si>
  <si>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</si>
  <si>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</si>
  <si>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</si>
  <si>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</si>
  <si>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</si>
  <si>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</si>
  <si>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</si>
  <si>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</si>
  <si>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</si>
  <si>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</si>
  <si>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</si>
  <si>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</si>
  <si>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</si>
  <si>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</si>
  <si>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</si>
  <si>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</si>
  <si>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</si>
  <si>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</si>
  <si>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</si>
  <si>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</si>
  <si>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</si>
  <si>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</si>
  <si>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</si>
  <si>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</si>
  <si>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</si>
  <si>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</si>
  <si>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</si>
  <si>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</si>
  <si>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</si>
  <si>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</si>
  <si>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</si>
  <si>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</si>
  <si>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</si>
  <si>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</si>
  <si>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</si>
  <si>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</si>
  <si>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</si>
  <si>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</si>
  <si>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</si>
  <si>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</si>
  <si>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</si>
  <si>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</si>
  <si>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</si>
  <si>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</si>
  <si>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</si>
  <si>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</si>
  <si>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</si>
  <si>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</si>
  <si>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</si>
  <si>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</si>
  <si>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</si>
  <si>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</si>
  <si>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</si>
  <si>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</si>
  <si>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</si>
  <si>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</si>
  <si>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</si>
  <si>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</si>
  <si>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</si>
  <si>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</si>
  <si>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</si>
  <si>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</si>
  <si>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</si>
  <si>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</si>
  <si>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</si>
  <si>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</si>
  <si>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</si>
  <si>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Bow of Lethe</t>
  </si>
  <si>
    <t>Choose: Ignore Armor /or/ +2D to Injure</t>
  </si>
  <si>
    <t>When shooting the Bow of Lethe, choose one of the following effects: ● Ignore the target’s Armour ● Add +2 DICE to the Injury Roll</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</si>
  <si>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</si>
  <si>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</si>
  <si>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</si>
  <si>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</si>
  <si>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</si>
  <si>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</si>
  <si>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</si>
  <si>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</si>
  <si>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</si>
  <si>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</si>
  <si>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</si>
  <si>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Hunter Only</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</si>
  <si>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</si>
  <si>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</si>
  <si>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</si>
  <si>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</si>
  <si>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</si>
  <si>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</si>
  <si>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</si>
  <si>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</si>
  <si>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</si>
  <si>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</si>
  <si>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</si>
  <si>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</si>
  <si>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</si>
  <si>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</si>
  <si>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</si>
  <si>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</si>
  <si>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</si>
  <si>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</si>
  <si>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</si>
  <si>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</si>
  <si>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</si>
  <si>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</si>
  <si>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</si>
  <si>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</si>
  <si>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</si>
  <si>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</si>
  <si>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</si>
  <si>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</si>
  <si>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</si>
  <si>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</si>
  <si>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</si>
  <si>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</si>
  <si>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</si>
  <si>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</si>
  <si>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</si>
  <si>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</si>
  <si>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</si>
  <si>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</si>
  <si>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</si>
  <si>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</si>
  <si>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</si>
  <si>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</si>
  <si>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</si>
  <si>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</si>
  <si>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</si>
  <si>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</si>
  <si>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</si>
  <si>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</si>
  <si>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</si>
  <si>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</si>
  <si>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</si>
  <si>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</si>
  <si>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</si>
  <si>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</si>
  <si>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</si>
  <si>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</si>
  <si>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</si>
  <si>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</si>
  <si>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</si>
  <si>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</si>
  <si>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</si>
  <si>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</si>
  <si>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</si>
  <si>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</si>
  <si>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</si>
  <si>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</si>
  <si>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</si>
  <si>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</si>
  <si>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</si>
  <si>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</si>
  <si>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</si>
  <si>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</si>
  <si>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</si>
  <si>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</si>
  <si>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</si>
  <si>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</si>
  <si>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</si>
  <si>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</si>
  <si>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Lord of Tumours (1)</t>
  </si>
  <si>
    <t>Plague Knight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</si>
  <si>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</si>
  <si>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</si>
  <si>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</si>
  <si>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</si>
  <si>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</si>
  <si>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</si>
  <si>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</si>
  <si>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</si>
  <si>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</si>
  <si>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</si>
  <si>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</si>
  <si>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</si>
  <si>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</si>
  <si>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</si>
  <si>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</si>
  <si>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</si>
  <si>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</si>
  <si>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</si>
  <si>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</si>
  <si>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</si>
  <si>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</si>
  <si>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</si>
  <si>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</si>
  <si>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</si>
  <si>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</si>
  <si>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</si>
  <si>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</si>
  <si>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</si>
  <si>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</si>
  <si>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</si>
  <si>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</si>
  <si>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</si>
  <si>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</si>
  <si>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</si>
  <si>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</si>
  <si>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</si>
  <si>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</si>
  <si>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</si>
  <si>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</si>
  <si>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</si>
  <si>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</si>
  <si>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</si>
  <si>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</si>
  <si>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</si>
  <si>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</si>
  <si>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</si>
  <si>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</si>
  <si>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</si>
  <si>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</si>
  <si>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</si>
  <si>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</si>
  <si>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</si>
  <si>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</si>
  <si>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</si>
  <si>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</si>
  <si>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</si>
  <si>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</si>
  <si>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</si>
  <si>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</si>
  <si>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</si>
  <si>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</si>
  <si>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</si>
  <si>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</si>
  <si>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</si>
  <si>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</si>
  <si>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</si>
  <si>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</si>
  <si>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</si>
  <si>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</si>
  <si>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</si>
  <si>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</si>
  <si>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</si>
  <si>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</si>
  <si>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Hounds Infection Upgrade</t>
  </si>
  <si>
    <t>Herald Only</t>
  </si>
  <si>
    <t>Hound Only</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</si>
  <si>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</si>
  <si>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</si>
  <si>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</si>
  <si>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</si>
  <si>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</si>
  <si>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</si>
  <si>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</si>
  <si>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</si>
  <si>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</si>
  <si>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</si>
  <si>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</si>
  <si>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</si>
  <si>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</si>
  <si>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</si>
  <si>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</si>
  <si>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</si>
  <si>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</si>
  <si>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</si>
  <si>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</si>
  <si>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</si>
  <si>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</si>
  <si>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</si>
  <si>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</si>
  <si>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</si>
  <si>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</si>
  <si>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</si>
  <si>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</si>
  <si>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</si>
  <si>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</si>
  <si>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</si>
  <si>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</si>
  <si>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</si>
  <si>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</si>
  <si>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</si>
  <si>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</si>
  <si>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</si>
  <si>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</si>
  <si>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</si>
  <si>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</si>
  <si>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</si>
  <si>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</si>
  <si>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</si>
  <si>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</si>
  <si>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</si>
  <si>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</si>
  <si>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</si>
  <si>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</si>
  <si>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</si>
  <si>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</si>
  <si>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</si>
  <si>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</si>
  <si>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</si>
  <si>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</si>
  <si>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</si>
  <si>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</si>
  <si>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</si>
  <si>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</si>
  <si>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</si>
  <si>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</si>
  <si>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</si>
  <si>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</si>
  <si>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</si>
  <si>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</si>
  <si>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</si>
  <si>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</si>
  <si>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</si>
  <si>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</si>
  <si>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</si>
  <si>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</si>
  <si>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</si>
  <si>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</si>
  <si>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</si>
  <si>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</si>
  <si>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</si>
  <si>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</si>
  <si>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</si>
  <si>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</si>
  <si>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</si>
  <si>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</si>
  <si>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</si>
  <si>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</si>
  <si>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</si>
  <si>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</si>
  <si>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</si>
  <si>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</si>
  <si>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</si>
  <si>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</si>
  <si>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</si>
  <si>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</si>
  <si>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</si>
  <si>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</si>
  <si>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</si>
  <si>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</si>
  <si>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</si>
  <si>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</si>
  <si>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</si>
  <si>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</si>
  <si>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</si>
  <si>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</si>
  <si>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</si>
  <si>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</si>
  <si>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</si>
  <si>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</si>
  <si>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</si>
  <si>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</si>
  <si>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</si>
  <si>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</si>
  <si>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</si>
  <si>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</si>
  <si>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</si>
  <si>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</si>
  <si>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</si>
  <si>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</si>
  <si>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</si>
  <si>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</si>
  <si>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</si>
  <si>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</si>
  <si>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</si>
  <si>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</si>
  <si>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</si>
  <si>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</si>
  <si>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</si>
  <si>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</si>
  <si>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</si>
  <si>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</si>
  <si>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</si>
  <si>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</si>
  <si>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</si>
  <si>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</si>
  <si>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</si>
  <si>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</si>
  <si>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</si>
  <si>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</si>
  <si>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</si>
  <si>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</si>
  <si>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Maddening Buzz Upgrade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</si>
  <si>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</si>
  <si>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</si>
  <si>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</si>
  <si>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</si>
  <si>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</si>
  <si>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</si>
  <si>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</si>
  <si>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</si>
  <si>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</si>
  <si>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</si>
  <si>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</si>
  <si>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</si>
  <si>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</si>
  <si>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</si>
  <si>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</si>
  <si>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</si>
  <si>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</si>
  <si>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</si>
  <si>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</si>
  <si>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</si>
  <si>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</si>
  <si>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</si>
  <si>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</si>
  <si>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</si>
  <si>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</si>
  <si>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</si>
  <si>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</si>
  <si>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</si>
  <si>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</si>
  <si>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</si>
  <si>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</si>
  <si>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</si>
  <si>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</si>
  <si>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</si>
  <si>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</si>
  <si>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</si>
  <si>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</si>
  <si>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</si>
  <si>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</si>
  <si>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Dirge Only, Grail Thrall Only</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</si>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</sst>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2" x14ac:knownFonts="1">
    <font>
      <sz val="10"/>
      <color rgb="FF000000"/>
      <name val="Arial"/>
      <scheme val="minor"/>
    </font>
    <font>
      <b/>
      <sz val="10"/>
      <color theme="1"/>
      <name val="Arial"/>
      <family val="2"/>
    </font>
    <font>
      <i/>
      <sz val="14"/>
      <color rgb="FFFF0000"/>
      <name val="Arial"/>
      <family val="2"/>
    </font>
    <font>
      <sz val="1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sz val="8"/>
      <color theme="1"/>
      <name val="Arial"/>
      <family val="2"/>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
      <sz val="8"/>
      <color rgb="FFFFC000"/>
      <name val="Arial"/>
      <family val="2"/>
    </font>
  </fonts>
  <fills count="16">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6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373">
    <xf numFmtId="0" fontId="0" fillId="0" borderId="0" xfId="0"/>
    <xf numFmtId="0" fontId="15" fillId="2" borderId="0" xfId="0" applyFont="1" applyFill="1"/>
    <xf numFmtId="0" fontId="15" fillId="2" borderId="0" xfId="0" applyFont="1" applyFill="1" applyAlignment="1">
      <alignment horizontal="left"/>
    </xf>
    <xf numFmtId="0" fontId="18" fillId="2" borderId="0" xfId="0" applyFont="1" applyFill="1" applyAlignment="1">
      <alignment horizontal="right"/>
    </xf>
    <xf numFmtId="0" fontId="19" fillId="2" borderId="0" xfId="0" applyFont="1" applyFill="1" applyAlignment="1">
      <alignment horizontal="right"/>
    </xf>
    <xf numFmtId="0" fontId="15" fillId="2" borderId="0" xfId="0" applyFont="1" applyFill="1" applyAlignment="1">
      <alignment horizontal="center"/>
    </xf>
    <xf numFmtId="0" fontId="17" fillId="2" borderId="0" xfId="0" applyFont="1" applyFill="1"/>
    <xf numFmtId="0" fontId="17" fillId="2" borderId="0" xfId="0" applyFont="1" applyFill="1" applyAlignment="1">
      <alignment horizontal="left"/>
    </xf>
    <xf numFmtId="0" fontId="15" fillId="2" borderId="0" xfId="0" applyFont="1" applyFill="1" applyAlignment="1">
      <alignment horizontal="left" vertical="center"/>
    </xf>
    <xf numFmtId="0" fontId="20" fillId="2" borderId="0" xfId="0" applyFont="1" applyFill="1" applyAlignment="1">
      <alignment horizontal="left" vertical="center"/>
    </xf>
    <xf numFmtId="0" fontId="17" fillId="2" borderId="0" xfId="0" applyFont="1" applyFill="1" applyAlignment="1">
      <alignment horizontal="center"/>
    </xf>
    <xf numFmtId="0" fontId="25" fillId="2" borderId="0" xfId="0" applyFont="1" applyFill="1" applyAlignment="1">
      <alignment horizontal="center"/>
    </xf>
    <xf numFmtId="0" fontId="26" fillId="2" borderId="0" xfId="0" applyFont="1" applyFill="1" applyAlignment="1">
      <alignment horizontal="center"/>
    </xf>
    <xf numFmtId="0" fontId="15" fillId="2" borderId="0" xfId="0" quotePrefix="1" applyFont="1" applyFill="1" applyAlignment="1">
      <alignment horizontal="left"/>
    </xf>
    <xf numFmtId="0" fontId="18" fillId="2" borderId="0" xfId="0" applyFont="1" applyFill="1"/>
    <xf numFmtId="0" fontId="38" fillId="2" borderId="0" xfId="0" applyFont="1" applyFill="1"/>
    <xf numFmtId="0" fontId="40" fillId="2" borderId="0" xfId="0" applyFont="1" applyFill="1" applyAlignment="1">
      <alignment horizontal="center"/>
    </xf>
    <xf numFmtId="0" fontId="41" fillId="2" borderId="0" xfId="0" applyFont="1" applyFill="1" applyAlignment="1">
      <alignment horizontal="center"/>
    </xf>
    <xf numFmtId="0" fontId="40" fillId="2" borderId="0" xfId="0" applyFont="1" applyFill="1" applyAlignment="1">
      <alignment horizontal="left"/>
    </xf>
    <xf numFmtId="0" fontId="40" fillId="2" borderId="0" xfId="0" applyFont="1" applyFill="1"/>
    <xf numFmtId="0" fontId="0" fillId="5" borderId="0" xfId="0" applyFill="1"/>
    <xf numFmtId="0" fontId="18" fillId="5" borderId="0" xfId="0" applyFont="1" applyFill="1" applyAlignment="1">
      <alignment horizontal="right"/>
    </xf>
    <xf numFmtId="0" fontId="15" fillId="5" borderId="0" xfId="0" applyFont="1" applyFill="1"/>
    <xf numFmtId="0" fontId="15" fillId="5" borderId="0" xfId="0" applyFont="1" applyFill="1" applyAlignment="1">
      <alignment horizontal="center" vertical="center"/>
    </xf>
    <xf numFmtId="0" fontId="22" fillId="5" borderId="0" xfId="0" applyFont="1" applyFill="1" applyAlignment="1">
      <alignment vertical="top"/>
    </xf>
    <xf numFmtId="0" fontId="16" fillId="5" borderId="0" xfId="0" applyFont="1" applyFill="1" applyAlignment="1">
      <alignment horizontal="left"/>
    </xf>
    <xf numFmtId="0" fontId="0" fillId="5" borderId="0" xfId="0" applyFill="1" applyAlignment="1">
      <alignment horizontal="left"/>
    </xf>
    <xf numFmtId="0" fontId="14" fillId="5" borderId="0" xfId="0" applyFont="1" applyFill="1" applyAlignment="1">
      <alignment vertical="center"/>
    </xf>
    <xf numFmtId="0" fontId="28" fillId="5" borderId="0" xfId="0" applyFont="1" applyFill="1"/>
    <xf numFmtId="0" fontId="13" fillId="5" borderId="0" xfId="0" applyFont="1" applyFill="1" applyAlignment="1">
      <alignment vertical="center"/>
    </xf>
    <xf numFmtId="0" fontId="16" fillId="5" borderId="0" xfId="0" applyFont="1" applyFill="1" applyAlignment="1">
      <alignment horizontal="right"/>
    </xf>
    <xf numFmtId="0" fontId="0" fillId="5" borderId="0" xfId="0" applyFill="1" applyAlignment="1">
      <alignment vertical="center"/>
    </xf>
    <xf numFmtId="0" fontId="27" fillId="5" borderId="0" xfId="0" applyFont="1" applyFill="1" applyAlignment="1">
      <alignment vertical="top"/>
    </xf>
    <xf numFmtId="0" fontId="0" fillId="5" borderId="0" xfId="0" applyFill="1" applyAlignment="1">
      <alignment horizontal="left" vertical="center"/>
    </xf>
    <xf numFmtId="0" fontId="42" fillId="5" borderId="0" xfId="0" applyFont="1" applyFill="1" applyAlignment="1">
      <alignment vertical="center"/>
    </xf>
    <xf numFmtId="0" fontId="2" fillId="5" borderId="0" xfId="0" applyFont="1" applyFill="1" applyAlignment="1">
      <alignment vertical="center"/>
    </xf>
    <xf numFmtId="0" fontId="46" fillId="5" borderId="0" xfId="0" applyFont="1" applyFill="1" applyAlignment="1">
      <alignment horizontal="left" vertical="center"/>
    </xf>
    <xf numFmtId="0" fontId="35" fillId="5" borderId="0" xfId="0" applyFont="1" applyFill="1"/>
    <xf numFmtId="0" fontId="45" fillId="5" borderId="0" xfId="0" applyFont="1" applyFill="1" applyAlignment="1">
      <alignment horizontal="right" vertical="center"/>
    </xf>
    <xf numFmtId="0" fontId="45" fillId="5" borderId="0" xfId="0" applyFont="1" applyFill="1" applyAlignment="1">
      <alignment horizontal="center" vertical="center"/>
    </xf>
    <xf numFmtId="0" fontId="45" fillId="5" borderId="0" xfId="0" applyFont="1" applyFill="1" applyAlignment="1">
      <alignment vertical="center"/>
    </xf>
    <xf numFmtId="0" fontId="45" fillId="5" borderId="0" xfId="0" applyFont="1" applyFill="1" applyAlignment="1">
      <alignment vertical="top"/>
    </xf>
    <xf numFmtId="0" fontId="47" fillId="5" borderId="0" xfId="0" applyFont="1" applyFill="1" applyAlignment="1">
      <alignment vertical="center"/>
    </xf>
    <xf numFmtId="0" fontId="0" fillId="3" borderId="20" xfId="0" applyFill="1" applyBorder="1"/>
    <xf numFmtId="0" fontId="0" fillId="3" borderId="21" xfId="0" applyFill="1" applyBorder="1"/>
    <xf numFmtId="0" fontId="7" fillId="6" borderId="41" xfId="0" applyFont="1" applyFill="1" applyBorder="1" applyAlignment="1">
      <alignment horizontal="center" vertical="center"/>
    </xf>
    <xf numFmtId="0" fontId="48" fillId="5" borderId="0" xfId="0" applyFont="1" applyFill="1"/>
    <xf numFmtId="0" fontId="7" fillId="6" borderId="47" xfId="0" applyFont="1" applyFill="1" applyBorder="1" applyAlignment="1">
      <alignment horizontal="center" vertical="center"/>
    </xf>
    <xf numFmtId="0" fontId="12" fillId="3" borderId="23" xfId="0" applyFont="1" applyFill="1" applyBorder="1" applyAlignment="1">
      <alignment horizontal="center" vertical="center"/>
    </xf>
    <xf numFmtId="0" fontId="6" fillId="7" borderId="2" xfId="0" applyFont="1" applyFill="1" applyBorder="1" applyAlignment="1">
      <alignment horizontal="left"/>
    </xf>
    <xf numFmtId="0" fontId="0" fillId="7" borderId="0" xfId="0" applyFill="1"/>
    <xf numFmtId="0" fontId="4" fillId="7" borderId="0" xfId="0" applyFont="1" applyFill="1" applyAlignment="1">
      <alignment horizontal="center" vertical="center"/>
    </xf>
    <xf numFmtId="0" fontId="1" fillId="7" borderId="0" xfId="0" applyFont="1" applyFill="1" applyAlignment="1">
      <alignment horizontal="center" vertical="center"/>
    </xf>
    <xf numFmtId="0" fontId="4" fillId="7" borderId="0" xfId="0" applyFont="1" applyFill="1" applyAlignment="1">
      <alignment horizontal="left"/>
    </xf>
    <xf numFmtId="0" fontId="0" fillId="7" borderId="20" xfId="0" applyFill="1" applyBorder="1"/>
    <xf numFmtId="0" fontId="4" fillId="7" borderId="0" xfId="0" applyFont="1" applyFill="1"/>
    <xf numFmtId="0" fontId="53" fillId="7" borderId="22" xfId="0" applyFont="1" applyFill="1" applyBorder="1" applyAlignment="1">
      <alignment horizontal="center" vertical="center"/>
    </xf>
    <xf numFmtId="0" fontId="1" fillId="8" borderId="18" xfId="0" applyFont="1" applyFill="1" applyBorder="1" applyAlignment="1">
      <alignment horizontal="center"/>
    </xf>
    <xf numFmtId="0" fontId="1" fillId="8" borderId="5" xfId="0" applyFont="1" applyFill="1" applyBorder="1" applyAlignment="1">
      <alignment horizontal="center"/>
    </xf>
    <xf numFmtId="0" fontId="4"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20" xfId="0" applyFill="1" applyBorder="1"/>
    <xf numFmtId="0" fontId="1" fillId="8" borderId="18" xfId="0" applyFont="1" applyFill="1" applyBorder="1" applyAlignment="1">
      <alignment horizontal="left"/>
    </xf>
    <xf numFmtId="0" fontId="10" fillId="8" borderId="5" xfId="0" applyFont="1" applyFill="1" applyBorder="1" applyAlignment="1">
      <alignment horizontal="left"/>
    </xf>
    <xf numFmtId="0" fontId="10" fillId="8" borderId="19" xfId="0" applyFont="1" applyFill="1" applyBorder="1" applyAlignment="1">
      <alignment horizontal="left"/>
    </xf>
    <xf numFmtId="0" fontId="10" fillId="8" borderId="18"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9" xfId="0" applyFont="1" applyFill="1" applyBorder="1" applyAlignment="1">
      <alignment horizontal="center" vertical="center"/>
    </xf>
    <xf numFmtId="0" fontId="6" fillId="8" borderId="0" xfId="0" applyFont="1" applyFill="1" applyAlignment="1">
      <alignment horizontal="left"/>
    </xf>
    <xf numFmtId="0" fontId="4" fillId="8" borderId="0" xfId="0" applyFont="1" applyFill="1"/>
    <xf numFmtId="0" fontId="6" fillId="3" borderId="29" xfId="0" applyFont="1" applyFill="1" applyBorder="1" applyAlignment="1">
      <alignment horizontal="center"/>
    </xf>
    <xf numFmtId="0" fontId="4" fillId="3" borderId="17" xfId="0" applyFont="1" applyFill="1" applyBorder="1" applyAlignment="1">
      <alignment horizontal="center"/>
    </xf>
    <xf numFmtId="0" fontId="6" fillId="3" borderId="32" xfId="0" applyFont="1" applyFill="1" applyBorder="1" applyAlignment="1">
      <alignment horizontal="center"/>
    </xf>
    <xf numFmtId="0" fontId="4" fillId="3" borderId="33" xfId="0" applyFont="1" applyFill="1" applyBorder="1" applyAlignment="1">
      <alignment horizontal="center"/>
    </xf>
    <xf numFmtId="0" fontId="17" fillId="10" borderId="0" xfId="0" applyFont="1" applyFill="1"/>
    <xf numFmtId="0" fontId="17" fillId="10" borderId="0" xfId="0" applyFont="1" applyFill="1" applyAlignment="1">
      <alignment horizontal="center"/>
    </xf>
    <xf numFmtId="0" fontId="25" fillId="10" borderId="0" xfId="0" applyFont="1" applyFill="1" applyAlignment="1">
      <alignment horizontal="center"/>
    </xf>
    <xf numFmtId="0" fontId="17" fillId="10" borderId="0" xfId="0" applyFont="1" applyFill="1" applyAlignment="1">
      <alignment horizontal="left"/>
    </xf>
    <xf numFmtId="0" fontId="18" fillId="10" borderId="0" xfId="0" applyFont="1" applyFill="1" applyAlignment="1">
      <alignment horizontal="right"/>
    </xf>
    <xf numFmtId="0" fontId="19" fillId="10" borderId="0" xfId="0" applyFont="1" applyFill="1" applyAlignment="1">
      <alignment horizontal="right"/>
    </xf>
    <xf numFmtId="0" fontId="15" fillId="10" borderId="0" xfId="0" applyFont="1" applyFill="1" applyAlignment="1">
      <alignment horizontal="center"/>
    </xf>
    <xf numFmtId="0" fontId="26" fillId="10" borderId="0" xfId="0" applyFont="1" applyFill="1" applyAlignment="1">
      <alignment horizontal="center"/>
    </xf>
    <xf numFmtId="0" fontId="15" fillId="10" borderId="0" xfId="0" applyFont="1" applyFill="1" applyAlignment="1">
      <alignment horizontal="left"/>
    </xf>
    <xf numFmtId="0" fontId="15" fillId="10" borderId="0" xfId="0" applyFont="1" applyFill="1"/>
    <xf numFmtId="0" fontId="18" fillId="10" borderId="0" xfId="0" applyFont="1" applyFill="1"/>
    <xf numFmtId="0" fontId="19" fillId="2" borderId="0" xfId="0" applyFont="1" applyFill="1" applyAlignment="1">
      <alignment horizontal="center"/>
    </xf>
    <xf numFmtId="0" fontId="39" fillId="2" borderId="0" xfId="0" applyFont="1" applyFill="1" applyAlignment="1">
      <alignment horizontal="center"/>
    </xf>
    <xf numFmtId="0" fontId="19" fillId="10" borderId="0" xfId="0" applyFont="1" applyFill="1" applyAlignment="1">
      <alignment horizontal="center"/>
    </xf>
    <xf numFmtId="0" fontId="15" fillId="10" borderId="4" xfId="0" applyFont="1" applyFill="1" applyBorder="1" applyAlignment="1">
      <alignment horizontal="center"/>
    </xf>
    <xf numFmtId="0" fontId="15" fillId="10" borderId="11" xfId="0" applyFont="1" applyFill="1" applyBorder="1" applyAlignment="1">
      <alignment horizontal="center"/>
    </xf>
    <xf numFmtId="0" fontId="15" fillId="10" borderId="4" xfId="0" applyFont="1" applyFill="1" applyBorder="1"/>
    <xf numFmtId="0" fontId="24" fillId="10" borderId="4" xfId="0" applyFont="1" applyFill="1" applyBorder="1"/>
    <xf numFmtId="0" fontId="0" fillId="10" borderId="0" xfId="0" applyFill="1"/>
    <xf numFmtId="0" fontId="36" fillId="10" borderId="4" xfId="0" applyFont="1" applyFill="1" applyBorder="1" applyAlignment="1">
      <alignment horizontal="right"/>
    </xf>
    <xf numFmtId="0" fontId="25" fillId="10" borderId="15" xfId="0" applyFont="1" applyFill="1" applyBorder="1" applyAlignment="1">
      <alignment horizontal="center"/>
    </xf>
    <xf numFmtId="0" fontId="17" fillId="10" borderId="15" xfId="0" applyFont="1" applyFill="1" applyBorder="1"/>
    <xf numFmtId="0" fontId="29" fillId="10" borderId="12" xfId="0" applyFont="1" applyFill="1" applyBorder="1" applyAlignment="1">
      <alignment horizontal="center" vertical="center"/>
    </xf>
    <xf numFmtId="0" fontId="15" fillId="10" borderId="12" xfId="0" applyFont="1" applyFill="1" applyBorder="1" applyAlignment="1">
      <alignment horizontal="center"/>
    </xf>
    <xf numFmtId="0" fontId="15" fillId="10" borderId="12" xfId="0" applyFont="1" applyFill="1" applyBorder="1"/>
    <xf numFmtId="0" fontId="29" fillId="10" borderId="4" xfId="0" applyFont="1" applyFill="1" applyBorder="1" applyAlignment="1">
      <alignment horizontal="center" vertical="center"/>
    </xf>
    <xf numFmtId="0" fontId="19" fillId="10" borderId="4" xfId="0" applyFont="1" applyFill="1" applyBorder="1" applyAlignment="1">
      <alignment horizontal="right"/>
    </xf>
    <xf numFmtId="0" fontId="32" fillId="10" borderId="4" xfId="0" applyFont="1" applyFill="1" applyBorder="1"/>
    <xf numFmtId="0" fontId="31" fillId="10" borderId="4" xfId="0" applyFont="1" applyFill="1" applyBorder="1" applyAlignment="1">
      <alignment horizontal="center" vertical="center"/>
    </xf>
    <xf numFmtId="0" fontId="15" fillId="10" borderId="4" xfId="0" applyFont="1" applyFill="1" applyBorder="1" applyAlignment="1">
      <alignment horizontal="center" vertical="center"/>
    </xf>
    <xf numFmtId="0" fontId="30" fillId="10" borderId="4" xfId="0" applyFont="1" applyFill="1" applyBorder="1" applyAlignment="1">
      <alignment horizontal="center" vertical="center"/>
    </xf>
    <xf numFmtId="0" fontId="15" fillId="10" borderId="10" xfId="0" applyFont="1" applyFill="1" applyBorder="1"/>
    <xf numFmtId="0" fontId="15" fillId="10" borderId="53" xfId="0" applyFont="1" applyFill="1" applyBorder="1"/>
    <xf numFmtId="0" fontId="32" fillId="10" borderId="12" xfId="0" applyFont="1" applyFill="1" applyBorder="1"/>
    <xf numFmtId="0" fontId="24" fillId="10" borderId="12" xfId="0" applyFont="1" applyFill="1" applyBorder="1"/>
    <xf numFmtId="0" fontId="15" fillId="10" borderId="11" xfId="0" applyFont="1" applyFill="1" applyBorder="1"/>
    <xf numFmtId="0" fontId="15" fillId="10" borderId="53" xfId="0" applyFont="1" applyFill="1" applyBorder="1" applyAlignment="1">
      <alignment horizontal="center"/>
    </xf>
    <xf numFmtId="0" fontId="29" fillId="10" borderId="53" xfId="0" applyFont="1" applyFill="1" applyBorder="1" applyAlignment="1">
      <alignment horizontal="center"/>
    </xf>
    <xf numFmtId="0" fontId="30" fillId="10" borderId="53" xfId="0" applyFont="1" applyFill="1" applyBorder="1" applyAlignment="1">
      <alignment horizontal="center"/>
    </xf>
    <xf numFmtId="0" fontId="33" fillId="10" borderId="0" xfId="0" applyFont="1" applyFill="1"/>
    <xf numFmtId="0" fontId="34" fillId="10" borderId="0" xfId="0" applyFont="1" applyFill="1"/>
    <xf numFmtId="0" fontId="58" fillId="10" borderId="0" xfId="0" applyFont="1" applyFill="1"/>
    <xf numFmtId="0" fontId="59" fillId="10" borderId="0" xfId="0" applyFont="1" applyFill="1"/>
    <xf numFmtId="0" fontId="4" fillId="3" borderId="17" xfId="0" applyFont="1" applyFill="1" applyBorder="1"/>
    <xf numFmtId="0" fontId="4" fillId="10" borderId="40" xfId="0" applyFont="1" applyFill="1" applyBorder="1"/>
    <xf numFmtId="0" fontId="4" fillId="10" borderId="48" xfId="0" applyFont="1" applyFill="1" applyBorder="1"/>
    <xf numFmtId="0" fontId="4" fillId="10" borderId="25" xfId="0" applyFont="1" applyFill="1" applyBorder="1"/>
    <xf numFmtId="0" fontId="57" fillId="9" borderId="8" xfId="0" applyFont="1" applyFill="1" applyBorder="1" applyAlignment="1">
      <alignment horizontal="center" vertical="center"/>
    </xf>
    <xf numFmtId="0" fontId="57" fillId="9" borderId="10" xfId="0" applyFont="1" applyFill="1" applyBorder="1" applyAlignment="1">
      <alignment horizontal="center" vertical="center"/>
    </xf>
    <xf numFmtId="0" fontId="60" fillId="9" borderId="29" xfId="0" applyFont="1" applyFill="1" applyBorder="1" applyAlignment="1">
      <alignment horizontal="center"/>
    </xf>
    <xf numFmtId="0" fontId="29" fillId="3" borderId="17" xfId="0" applyFont="1" applyFill="1" applyBorder="1" applyAlignment="1">
      <alignment horizontal="center" vertical="center"/>
    </xf>
    <xf numFmtId="0" fontId="3" fillId="3" borderId="17" xfId="0" applyFont="1" applyFill="1" applyBorder="1" applyAlignment="1">
      <alignment horizontal="center" vertical="center"/>
    </xf>
    <xf numFmtId="0" fontId="31" fillId="8" borderId="16" xfId="0" applyFont="1" applyFill="1" applyBorder="1" applyAlignment="1">
      <alignment horizontal="center" vertical="center"/>
    </xf>
    <xf numFmtId="0" fontId="63" fillId="8" borderId="55" xfId="0" applyFont="1" applyFill="1" applyBorder="1" applyAlignment="1">
      <alignment horizontal="center"/>
    </xf>
    <xf numFmtId="0" fontId="63" fillId="8" borderId="54" xfId="0" applyFont="1" applyFill="1" applyBorder="1" applyAlignment="1">
      <alignment horizontal="center" vertical="center"/>
    </xf>
    <xf numFmtId="0" fontId="64" fillId="8" borderId="15" xfId="0" applyFont="1" applyFill="1" applyBorder="1" applyAlignment="1">
      <alignment horizontal="center"/>
    </xf>
    <xf numFmtId="0" fontId="61" fillId="8" borderId="53" xfId="0" applyFont="1" applyFill="1" applyBorder="1" applyAlignment="1">
      <alignment horizontal="center"/>
    </xf>
    <xf numFmtId="0" fontId="63" fillId="8" borderId="53" xfId="0" applyFont="1" applyFill="1" applyBorder="1" applyAlignment="1">
      <alignment horizontal="center"/>
    </xf>
    <xf numFmtId="0" fontId="62" fillId="8" borderId="53" xfId="0" applyFont="1" applyFill="1" applyBorder="1" applyAlignment="1">
      <alignment horizontal="center"/>
    </xf>
    <xf numFmtId="0" fontId="15" fillId="10" borderId="0" xfId="0" applyFont="1" applyFill="1" applyAlignment="1">
      <alignment horizontal="left" wrapText="1"/>
    </xf>
    <xf numFmtId="0" fontId="17" fillId="10" borderId="0" xfId="0" applyFont="1" applyFill="1" applyAlignment="1">
      <alignment horizontal="left" vertical="top"/>
    </xf>
    <xf numFmtId="0" fontId="17" fillId="10" borderId="0" xfId="0" applyFont="1" applyFill="1" applyAlignment="1">
      <alignment vertical="top"/>
    </xf>
    <xf numFmtId="0" fontId="19" fillId="10" borderId="0" xfId="0" applyFont="1" applyFill="1" applyAlignment="1">
      <alignment horizontal="center" vertical="top"/>
    </xf>
    <xf numFmtId="0" fontId="15" fillId="10" borderId="0" xfId="0" applyFont="1" applyFill="1" applyAlignment="1">
      <alignment horizontal="left" vertical="top"/>
    </xf>
    <xf numFmtId="0" fontId="15" fillId="10" borderId="0" xfId="0" applyFont="1" applyFill="1" applyAlignment="1">
      <alignment vertical="top"/>
    </xf>
    <xf numFmtId="0" fontId="18" fillId="10" borderId="0" xfId="0" applyFont="1" applyFill="1" applyAlignment="1">
      <alignment vertical="top"/>
    </xf>
    <xf numFmtId="0" fontId="18" fillId="10" borderId="0" xfId="0" applyFont="1" applyFill="1" applyAlignment="1">
      <alignment horizontal="left" vertical="top"/>
    </xf>
    <xf numFmtId="0" fontId="15" fillId="10" borderId="0" xfId="0" applyFont="1" applyFill="1" applyAlignment="1">
      <alignment horizontal="left" vertical="top" wrapText="1"/>
    </xf>
    <xf numFmtId="0" fontId="19" fillId="10" borderId="0" xfId="0" applyFont="1" applyFill="1" applyAlignment="1">
      <alignment horizontal="right" vertical="top"/>
    </xf>
    <xf numFmtId="49" fontId="15" fillId="10" borderId="0" xfId="0" applyNumberFormat="1" applyFont="1" applyFill="1" applyAlignment="1">
      <alignment horizontal="left" vertical="top" wrapText="1"/>
    </xf>
    <xf numFmtId="0" fontId="15" fillId="10" borderId="0" xfId="0" applyFont="1" applyFill="1" applyAlignment="1">
      <alignment horizontal="center" vertical="top"/>
    </xf>
    <xf numFmtId="49" fontId="15" fillId="10" borderId="0" xfId="0" applyNumberFormat="1" applyFont="1" applyFill="1" applyAlignment="1">
      <alignment horizontal="center" vertical="top"/>
    </xf>
    <xf numFmtId="0" fontId="26" fillId="10" borderId="0" xfId="0" applyFont="1" applyFill="1" applyAlignment="1">
      <alignment horizontal="center" vertical="top"/>
    </xf>
    <xf numFmtId="49" fontId="15" fillId="10" borderId="0" xfId="0" applyNumberFormat="1" applyFont="1" applyFill="1" applyAlignment="1">
      <alignment horizontal="center" vertical="top" wrapText="1"/>
    </xf>
    <xf numFmtId="49" fontId="15" fillId="10" borderId="56" xfId="0" applyNumberFormat="1" applyFont="1" applyFill="1" applyBorder="1" applyAlignment="1">
      <alignment horizontal="center" vertical="top"/>
    </xf>
    <xf numFmtId="49" fontId="15" fillId="10" borderId="0" xfId="0" applyNumberFormat="1" applyFont="1" applyFill="1" applyAlignment="1">
      <alignment horizontal="center" vertical="center" wrapText="1"/>
    </xf>
    <xf numFmtId="0" fontId="19" fillId="5" borderId="0" xfId="0" applyFont="1" applyFill="1" applyAlignment="1">
      <alignment horizontal="center" vertical="top"/>
    </xf>
    <xf numFmtId="0" fontId="17" fillId="5" borderId="0" xfId="0" applyFont="1" applyFill="1" applyAlignment="1">
      <alignment vertical="top"/>
    </xf>
    <xf numFmtId="0" fontId="15" fillId="5" borderId="0" xfId="0" applyFont="1" applyFill="1" applyAlignment="1">
      <alignment horizontal="center" vertical="top"/>
    </xf>
    <xf numFmtId="49" fontId="15" fillId="5" borderId="0" xfId="0" applyNumberFormat="1" applyFont="1" applyFill="1" applyAlignment="1">
      <alignment horizontal="center" vertical="top"/>
    </xf>
    <xf numFmtId="0" fontId="15" fillId="5" borderId="0" xfId="0" applyFont="1" applyFill="1" applyAlignment="1">
      <alignment horizontal="left" vertical="top"/>
    </xf>
    <xf numFmtId="0" fontId="15" fillId="5" borderId="0" xfId="0" applyFont="1" applyFill="1" applyAlignment="1">
      <alignment horizontal="left" vertical="top" wrapText="1"/>
    </xf>
    <xf numFmtId="49" fontId="15" fillId="5" borderId="0" xfId="0" applyNumberFormat="1" applyFont="1" applyFill="1" applyAlignment="1">
      <alignment horizontal="left" vertical="top" wrapText="1"/>
    </xf>
    <xf numFmtId="0" fontId="26" fillId="5" borderId="0" xfId="0" applyFont="1" applyFill="1" applyAlignment="1">
      <alignment horizontal="center" vertical="top"/>
    </xf>
    <xf numFmtId="49" fontId="15" fillId="5" borderId="0" xfId="0" applyNumberFormat="1" applyFont="1" applyFill="1" applyAlignment="1">
      <alignment horizontal="center" vertical="center" wrapText="1"/>
    </xf>
    <xf numFmtId="0" fontId="55" fillId="11" borderId="0" xfId="0" applyFont="1" applyFill="1" applyAlignment="1">
      <alignment horizontal="center" vertical="top"/>
    </xf>
    <xf numFmtId="49" fontId="55" fillId="11" borderId="0" xfId="0" applyNumberFormat="1" applyFont="1" applyFill="1" applyAlignment="1">
      <alignment horizontal="center" vertical="top"/>
    </xf>
    <xf numFmtId="0" fontId="66" fillId="11" borderId="0" xfId="0" applyFont="1" applyFill="1" applyAlignment="1">
      <alignment horizontal="right" vertical="top"/>
    </xf>
    <xf numFmtId="0" fontId="55" fillId="11" borderId="0" xfId="0" applyFont="1" applyFill="1" applyAlignment="1">
      <alignment horizontal="center" vertical="top" wrapText="1"/>
    </xf>
    <xf numFmtId="49" fontId="55" fillId="11" borderId="0" xfId="0" applyNumberFormat="1" applyFont="1" applyFill="1" applyAlignment="1">
      <alignment horizontal="center" vertical="top" wrapText="1"/>
    </xf>
    <xf numFmtId="0" fontId="7" fillId="12" borderId="41" xfId="0" applyFont="1" applyFill="1" applyBorder="1" applyAlignment="1">
      <alignment horizontal="center" vertical="center"/>
    </xf>
    <xf numFmtId="0" fontId="7" fillId="12" borderId="42" xfId="0" applyFont="1" applyFill="1" applyBorder="1" applyAlignment="1">
      <alignment horizontal="center" vertical="center"/>
    </xf>
    <xf numFmtId="0" fontId="7" fillId="12" borderId="47" xfId="0" applyFont="1" applyFill="1" applyBorder="1" applyAlignment="1">
      <alignment horizontal="center" vertical="center"/>
    </xf>
    <xf numFmtId="0" fontId="67" fillId="11" borderId="0" xfId="0" applyFont="1" applyFill="1" applyAlignment="1">
      <alignment horizontal="center" vertical="top"/>
    </xf>
    <xf numFmtId="0" fontId="15" fillId="13" borderId="0" xfId="0" applyFont="1" applyFill="1" applyAlignment="1">
      <alignment vertical="top"/>
    </xf>
    <xf numFmtId="0" fontId="38" fillId="10" borderId="0" xfId="0" applyFont="1" applyFill="1" applyAlignment="1">
      <alignment vertical="top" wrapText="1"/>
    </xf>
    <xf numFmtId="0" fontId="68" fillId="5" borderId="0" xfId="0" applyFont="1" applyFill="1" applyAlignment="1">
      <alignment horizontal="center" vertical="center"/>
    </xf>
    <xf numFmtId="0" fontId="69" fillId="5" borderId="0" xfId="0" applyFont="1" applyFill="1" applyAlignment="1">
      <alignment horizontal="center" vertical="center"/>
    </xf>
    <xf numFmtId="0" fontId="47" fillId="5" borderId="0" xfId="0" applyFont="1" applyFill="1" applyAlignment="1">
      <alignment horizontal="center" vertical="center"/>
    </xf>
    <xf numFmtId="0" fontId="70" fillId="5" borderId="0" xfId="0" applyFont="1" applyFill="1" applyAlignment="1">
      <alignment horizontal="center" vertical="center"/>
    </xf>
    <xf numFmtId="0" fontId="71" fillId="5" borderId="0" xfId="0" applyFont="1" applyFill="1" applyAlignment="1">
      <alignment horizontal="center" vertical="center"/>
    </xf>
    <xf numFmtId="0" fontId="72" fillId="5" borderId="0" xfId="0" applyFont="1" applyFill="1" applyAlignment="1">
      <alignment horizontal="center" vertical="center"/>
    </xf>
    <xf numFmtId="0" fontId="47" fillId="0" borderId="0" xfId="0" applyFont="1" applyAlignment="1">
      <alignment vertical="center"/>
    </xf>
    <xf numFmtId="0" fontId="47" fillId="0" borderId="0" xfId="0" applyFont="1"/>
    <xf numFmtId="0" fontId="0" fillId="5" borderId="22" xfId="0" applyFill="1" applyBorder="1"/>
    <xf numFmtId="0" fontId="6" fillId="7" borderId="3" xfId="0" applyFont="1" applyFill="1" applyBorder="1" applyAlignment="1">
      <alignment horizontal="left"/>
    </xf>
    <xf numFmtId="0" fontId="1" fillId="7" borderId="21" xfId="0" applyFont="1" applyFill="1" applyBorder="1" applyAlignment="1">
      <alignment horizontal="left"/>
    </xf>
    <xf numFmtId="0" fontId="1" fillId="8" borderId="45" xfId="0" applyFont="1" applyFill="1" applyBorder="1"/>
    <xf numFmtId="0" fontId="8" fillId="8" borderId="45" xfId="0" applyFont="1" applyFill="1" applyBorder="1"/>
    <xf numFmtId="0" fontId="8" fillId="8" borderId="46" xfId="0" applyFont="1" applyFill="1" applyBorder="1"/>
    <xf numFmtId="0" fontId="65" fillId="3" borderId="23" xfId="0" applyFont="1" applyFill="1" applyBorder="1" applyAlignment="1">
      <alignment horizontal="center" vertical="center"/>
    </xf>
    <xf numFmtId="0" fontId="42" fillId="15" borderId="1" xfId="0" applyFont="1" applyFill="1" applyBorder="1" applyAlignment="1">
      <alignment vertical="center"/>
    </xf>
    <xf numFmtId="0" fontId="0" fillId="15" borderId="21" xfId="0" applyFill="1" applyBorder="1" applyAlignment="1">
      <alignment vertical="center"/>
    </xf>
    <xf numFmtId="0" fontId="81" fillId="3" borderId="17" xfId="0" applyFont="1" applyFill="1" applyBorder="1" applyAlignment="1">
      <alignment horizontal="center"/>
    </xf>
    <xf numFmtId="0" fontId="80" fillId="3" borderId="17" xfId="0" applyFont="1" applyFill="1" applyBorder="1" applyAlignment="1">
      <alignment horizontal="center"/>
    </xf>
    <xf numFmtId="0" fontId="82" fillId="3" borderId="17" xfId="0" applyFont="1" applyFill="1" applyBorder="1" applyAlignment="1">
      <alignment horizontal="right"/>
    </xf>
    <xf numFmtId="0" fontId="29" fillId="3" borderId="17" xfId="0" applyFont="1" applyFill="1" applyBorder="1" applyAlignment="1">
      <alignment horizontal="center"/>
    </xf>
    <xf numFmtId="0" fontId="82" fillId="3" borderId="17" xfId="0" applyFont="1" applyFill="1" applyBorder="1" applyAlignment="1">
      <alignment horizontal="center"/>
    </xf>
    <xf numFmtId="0" fontId="82" fillId="3" borderId="17" xfId="0" applyFont="1" applyFill="1" applyBorder="1" applyAlignment="1">
      <alignment horizontal="left"/>
    </xf>
    <xf numFmtId="0" fontId="82" fillId="3" borderId="28" xfId="0" applyFont="1" applyFill="1" applyBorder="1" applyAlignment="1">
      <alignment horizontal="center"/>
    </xf>
    <xf numFmtId="0" fontId="82" fillId="3" borderId="28" xfId="0" applyFont="1" applyFill="1" applyBorder="1" applyAlignment="1">
      <alignment horizontal="left"/>
    </xf>
    <xf numFmtId="0" fontId="56" fillId="7" borderId="35" xfId="0" applyFont="1" applyFill="1" applyBorder="1" applyAlignment="1">
      <alignment vertical="top"/>
    </xf>
    <xf numFmtId="0" fontId="55" fillId="7" borderId="36" xfId="0" applyFont="1" applyFill="1" applyBorder="1" applyAlignment="1">
      <alignment horizontal="right"/>
    </xf>
    <xf numFmtId="0" fontId="54" fillId="7" borderId="29" xfId="0" applyFont="1" applyFill="1" applyBorder="1"/>
    <xf numFmtId="0" fontId="56" fillId="7" borderId="17" xfId="0" applyFont="1" applyFill="1" applyBorder="1" applyAlignment="1">
      <alignment horizontal="right"/>
    </xf>
    <xf numFmtId="0" fontId="55" fillId="7" borderId="36" xfId="0" applyFont="1" applyFill="1" applyBorder="1" applyAlignment="1">
      <alignment horizontal="center"/>
    </xf>
    <xf numFmtId="0" fontId="56" fillId="7" borderId="36" xfId="0" applyFont="1" applyFill="1" applyBorder="1" applyAlignment="1">
      <alignment horizontal="right"/>
    </xf>
    <xf numFmtId="0" fontId="86" fillId="5" borderId="0" xfId="0" applyFont="1" applyFill="1" applyAlignment="1">
      <alignment horizontal="center" vertical="center"/>
    </xf>
    <xf numFmtId="0" fontId="87" fillId="5" borderId="0" xfId="0" applyFont="1" applyFill="1" applyAlignment="1">
      <alignment horizontal="center" vertical="center"/>
    </xf>
    <xf numFmtId="0" fontId="47" fillId="5" borderId="0" xfId="0" applyFont="1" applyFill="1" applyAlignment="1">
      <alignment horizontal="left" vertical="center"/>
    </xf>
    <xf numFmtId="0" fontId="88" fillId="5" borderId="0" xfId="0" applyFont="1" applyFill="1" applyAlignment="1">
      <alignment horizontal="left" vertical="center"/>
    </xf>
    <xf numFmtId="0" fontId="89" fillId="5" borderId="0" xfId="0" applyFont="1" applyFill="1" applyAlignment="1">
      <alignment horizontal="center" vertical="center"/>
    </xf>
    <xf numFmtId="0" fontId="6" fillId="3" borderId="57" xfId="0" applyFont="1" applyFill="1" applyBorder="1" applyAlignment="1">
      <alignment horizontal="center"/>
    </xf>
    <xf numFmtId="0" fontId="4" fillId="3" borderId="58" xfId="0" applyFont="1" applyFill="1" applyBorder="1" applyAlignment="1">
      <alignment horizontal="center"/>
    </xf>
    <xf numFmtId="0" fontId="35" fillId="10" borderId="0" xfId="0" applyFont="1" applyFill="1" applyAlignment="1">
      <alignment vertical="top" wrapText="1"/>
    </xf>
    <xf numFmtId="49" fontId="15" fillId="5" borderId="0" xfId="0" applyNumberFormat="1" applyFont="1" applyFill="1" applyAlignment="1">
      <alignment horizontal="center" vertical="top" wrapText="1"/>
    </xf>
    <xf numFmtId="49" fontId="15" fillId="10" borderId="0" xfId="0" applyNumberFormat="1" applyFont="1" applyFill="1" applyAlignment="1">
      <alignment vertical="top"/>
    </xf>
    <xf numFmtId="0" fontId="15" fillId="5" borderId="0" xfId="0" applyFont="1" applyFill="1" applyAlignment="1">
      <alignment vertical="top"/>
    </xf>
    <xf numFmtId="49" fontId="15" fillId="5" borderId="0" xfId="0" applyNumberFormat="1" applyFont="1" applyFill="1" applyAlignment="1">
      <alignment vertical="top"/>
    </xf>
    <xf numFmtId="49" fontId="15" fillId="10" borderId="0" xfId="0" applyNumberFormat="1" applyFont="1" applyFill="1" applyAlignment="1">
      <alignment vertical="top" wrapText="1"/>
    </xf>
    <xf numFmtId="0" fontId="51" fillId="7" borderId="2" xfId="0" applyFont="1" applyFill="1" applyBorder="1" applyAlignment="1">
      <alignment horizontal="right"/>
    </xf>
    <xf numFmtId="0" fontId="51" fillId="7" borderId="20" xfId="0" applyFont="1" applyFill="1" applyBorder="1" applyAlignment="1">
      <alignment horizontal="right"/>
    </xf>
    <xf numFmtId="0" fontId="29" fillId="3" borderId="25" xfId="0" applyFont="1" applyFill="1" applyBorder="1" applyAlignment="1">
      <alignment horizontal="left" indent="1"/>
    </xf>
    <xf numFmtId="0" fontId="29" fillId="3" borderId="17" xfId="0" applyFont="1" applyFill="1" applyBorder="1" applyAlignment="1">
      <alignment horizontal="left" indent="1"/>
    </xf>
    <xf numFmtId="0" fontId="29" fillId="3" borderId="30" xfId="0" applyFont="1" applyFill="1" applyBorder="1" applyAlignment="1">
      <alignment horizontal="left" indent="1"/>
    </xf>
    <xf numFmtId="0" fontId="29" fillId="3" borderId="27" xfId="0" applyFont="1" applyFill="1" applyBorder="1" applyAlignment="1">
      <alignment horizontal="left" indent="1"/>
    </xf>
    <xf numFmtId="0" fontId="29" fillId="3" borderId="28" xfId="0" applyFont="1" applyFill="1" applyBorder="1" applyAlignment="1">
      <alignment horizontal="left" indent="1"/>
    </xf>
    <xf numFmtId="0" fontId="52" fillId="7" borderId="5" xfId="0" applyFont="1" applyFill="1" applyBorder="1" applyAlignment="1">
      <alignment horizontal="center" vertical="center"/>
    </xf>
    <xf numFmtId="0" fontId="52" fillId="7" borderId="19" xfId="0" applyFont="1" applyFill="1" applyBorder="1" applyAlignment="1">
      <alignment horizontal="center" vertical="center"/>
    </xf>
    <xf numFmtId="0" fontId="16" fillId="7" borderId="35" xfId="0" applyFont="1" applyFill="1" applyBorder="1" applyAlignment="1">
      <alignment horizontal="left" vertical="center"/>
    </xf>
    <xf numFmtId="0" fontId="16" fillId="7" borderId="36" xfId="0" applyFont="1" applyFill="1" applyBorder="1" applyAlignment="1">
      <alignment horizontal="left" vertical="center"/>
    </xf>
    <xf numFmtId="0" fontId="16" fillId="7" borderId="32" xfId="0" applyFont="1" applyFill="1" applyBorder="1" applyAlignment="1">
      <alignment horizontal="left" vertical="center"/>
    </xf>
    <xf numFmtId="0" fontId="16" fillId="7" borderId="33" xfId="0" applyFont="1" applyFill="1" applyBorder="1" applyAlignment="1">
      <alignment horizontal="left" vertical="center"/>
    </xf>
    <xf numFmtId="0" fontId="29" fillId="3" borderId="17" xfId="0" applyFont="1" applyFill="1" applyBorder="1" applyAlignment="1">
      <alignment horizontal="center"/>
    </xf>
    <xf numFmtId="0" fontId="29" fillId="3" borderId="30" xfId="0" applyFont="1" applyFill="1" applyBorder="1" applyAlignment="1">
      <alignment horizontal="center"/>
    </xf>
    <xf numFmtId="0" fontId="45" fillId="5" borderId="13" xfId="0" applyFont="1" applyFill="1" applyBorder="1" applyAlignment="1">
      <alignment horizontal="center" vertical="center"/>
    </xf>
    <xf numFmtId="0" fontId="0" fillId="5" borderId="0" xfId="0" applyFill="1" applyAlignment="1">
      <alignment horizontal="right"/>
    </xf>
    <xf numFmtId="0" fontId="52" fillId="7" borderId="18" xfId="0" applyFont="1" applyFill="1" applyBorder="1" applyAlignment="1">
      <alignment horizontal="center" vertical="center"/>
    </xf>
    <xf numFmtId="0" fontId="51" fillId="7" borderId="18" xfId="0" applyFont="1" applyFill="1" applyBorder="1" applyAlignment="1">
      <alignment horizontal="right"/>
    </xf>
    <xf numFmtId="0" fontId="51" fillId="7" borderId="19" xfId="0" applyFont="1" applyFill="1" applyBorder="1" applyAlignment="1">
      <alignment horizontal="right"/>
    </xf>
    <xf numFmtId="0" fontId="4" fillId="3" borderId="17" xfId="0" applyFont="1" applyFill="1" applyBorder="1" applyAlignment="1">
      <alignment horizontal="left"/>
    </xf>
    <xf numFmtId="0" fontId="9" fillId="3" borderId="17" xfId="0" applyFont="1" applyFill="1" applyBorder="1" applyAlignment="1">
      <alignment horizontal="center"/>
    </xf>
    <xf numFmtId="0" fontId="4" fillId="3" borderId="17" xfId="0" quotePrefix="1" applyFont="1" applyFill="1" applyBorder="1" applyAlignment="1">
      <alignment horizontal="center"/>
    </xf>
    <xf numFmtId="0" fontId="4" fillId="3" borderId="17" xfId="0" applyFont="1" applyFill="1" applyBorder="1" applyAlignment="1">
      <alignment horizontal="center"/>
    </xf>
    <xf numFmtId="0" fontId="5" fillId="3" borderId="25" xfId="0" applyFont="1" applyFill="1" applyBorder="1" applyAlignment="1">
      <alignment horizontal="left" indent="1"/>
    </xf>
    <xf numFmtId="0" fontId="5" fillId="3" borderId="17" xfId="0" applyFont="1" applyFill="1" applyBorder="1" applyAlignment="1">
      <alignment horizontal="left" indent="1"/>
    </xf>
    <xf numFmtId="0" fontId="5" fillId="3" borderId="30" xfId="0" applyFont="1" applyFill="1" applyBorder="1" applyAlignment="1">
      <alignment horizontal="left" indent="1"/>
    </xf>
    <xf numFmtId="0" fontId="1" fillId="3" borderId="3" xfId="0" applyFont="1" applyFill="1" applyBorder="1" applyAlignment="1">
      <alignment horizontal="center" vertical="center"/>
    </xf>
    <xf numFmtId="0" fontId="1" fillId="3" borderId="21" xfId="0" applyFont="1" applyFill="1" applyBorder="1" applyAlignment="1">
      <alignment horizontal="center" vertical="center"/>
    </xf>
    <xf numFmtId="0" fontId="4" fillId="3" borderId="26" xfId="0" applyFont="1" applyFill="1" applyBorder="1" applyAlignment="1">
      <alignment horizontal="left"/>
    </xf>
    <xf numFmtId="0" fontId="4" fillId="3" borderId="40" xfId="0" applyFont="1" applyFill="1" applyBorder="1" applyAlignment="1">
      <alignment horizontal="left"/>
    </xf>
    <xf numFmtId="0" fontId="4" fillId="3" borderId="25"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21" xfId="0" quotePrefix="1" applyFont="1" applyFill="1" applyBorder="1" applyAlignment="1">
      <alignment horizontal="center" vertical="center"/>
    </xf>
    <xf numFmtId="0" fontId="6"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4" fillId="3" borderId="26" xfId="0" applyFont="1" applyFill="1" applyBorder="1" applyAlignment="1">
      <alignment horizontal="center"/>
    </xf>
    <xf numFmtId="0" fontId="4" fillId="3" borderId="40" xfId="0" applyFont="1" applyFill="1" applyBorder="1" applyAlignment="1">
      <alignment horizontal="center"/>
    </xf>
    <xf numFmtId="0" fontId="4" fillId="3" borderId="48" xfId="0" applyFont="1" applyFill="1" applyBorder="1" applyAlignment="1">
      <alignment horizontal="center"/>
    </xf>
    <xf numFmtId="0" fontId="4" fillId="3" borderId="49" xfId="0" applyFont="1" applyFill="1" applyBorder="1" applyAlignment="1">
      <alignment horizontal="left"/>
    </xf>
    <xf numFmtId="0" fontId="4" fillId="3" borderId="50" xfId="0" applyFont="1" applyFill="1" applyBorder="1" applyAlignment="1">
      <alignment horizontal="left"/>
    </xf>
    <xf numFmtId="0" fontId="4" fillId="3" borderId="51" xfId="0" applyFont="1" applyFill="1" applyBorder="1" applyAlignment="1">
      <alignment horizontal="left"/>
    </xf>
    <xf numFmtId="0" fontId="4" fillId="3" borderId="49" xfId="0" applyFont="1" applyFill="1" applyBorder="1" applyAlignment="1">
      <alignment horizontal="center"/>
    </xf>
    <xf numFmtId="0" fontId="4" fillId="3" borderId="50" xfId="0" applyFont="1" applyFill="1" applyBorder="1" applyAlignment="1">
      <alignment horizontal="center"/>
    </xf>
    <xf numFmtId="0" fontId="4" fillId="3" borderId="52" xfId="0" applyFont="1" applyFill="1" applyBorder="1" applyAlignment="1">
      <alignment horizontal="center"/>
    </xf>
    <xf numFmtId="0" fontId="4" fillId="3" borderId="33" xfId="0" applyFont="1" applyFill="1" applyBorder="1" applyAlignment="1">
      <alignment horizontal="left"/>
    </xf>
    <xf numFmtId="0" fontId="9" fillId="3" borderId="33" xfId="0" applyFont="1" applyFill="1" applyBorder="1" applyAlignment="1">
      <alignment horizontal="center"/>
    </xf>
    <xf numFmtId="0" fontId="4" fillId="3" borderId="33" xfId="0" quotePrefix="1" applyFont="1" applyFill="1" applyBorder="1" applyAlignment="1">
      <alignment horizontal="center"/>
    </xf>
    <xf numFmtId="0" fontId="4" fillId="3" borderId="33" xfId="0" applyFont="1" applyFill="1" applyBorder="1" applyAlignment="1">
      <alignment horizontal="center"/>
    </xf>
    <xf numFmtId="0" fontId="5" fillId="3" borderId="25" xfId="0" applyFont="1" applyFill="1" applyBorder="1" applyAlignment="1">
      <alignment horizontal="left"/>
    </xf>
    <xf numFmtId="0" fontId="5" fillId="3" borderId="17" xfId="0" applyFont="1" applyFill="1" applyBorder="1" applyAlignment="1">
      <alignment horizontal="left"/>
    </xf>
    <xf numFmtId="0" fontId="5" fillId="3" borderId="30" xfId="0" applyFont="1" applyFill="1" applyBorder="1" applyAlignment="1">
      <alignment horizontal="left"/>
    </xf>
    <xf numFmtId="0" fontId="6" fillId="3" borderId="2"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90" fillId="3" borderId="2" xfId="0" applyFont="1" applyFill="1" applyBorder="1" applyAlignment="1">
      <alignment horizontal="left" vertical="top" wrapText="1"/>
    </xf>
    <xf numFmtId="0" fontId="90" fillId="3" borderId="0" xfId="0" applyFont="1" applyFill="1" applyAlignment="1">
      <alignment horizontal="left" vertical="top" wrapText="1"/>
    </xf>
    <xf numFmtId="0" fontId="90" fillId="3" borderId="20" xfId="0" applyFont="1" applyFill="1" applyBorder="1" applyAlignment="1">
      <alignment horizontal="left" vertical="top" wrapText="1"/>
    </xf>
    <xf numFmtId="0" fontId="90" fillId="3" borderId="3" xfId="0" applyFont="1" applyFill="1" applyBorder="1" applyAlignment="1">
      <alignment horizontal="left" vertical="top" wrapText="1"/>
    </xf>
    <xf numFmtId="0" fontId="90" fillId="3" borderId="1" xfId="0" applyFont="1" applyFill="1" applyBorder="1" applyAlignment="1">
      <alignment horizontal="left" vertical="top" wrapText="1"/>
    </xf>
    <xf numFmtId="0" fontId="90" fillId="3" borderId="21" xfId="0" applyFont="1" applyFill="1" applyBorder="1" applyAlignment="1">
      <alignment horizontal="left" vertical="top" wrapText="1"/>
    </xf>
    <xf numFmtId="0" fontId="79" fillId="5" borderId="1" xfId="0" applyFont="1" applyFill="1" applyBorder="1" applyAlignment="1">
      <alignment horizontal="center"/>
    </xf>
    <xf numFmtId="0" fontId="83" fillId="7" borderId="35" xfId="0" applyFont="1" applyFill="1" applyBorder="1" applyAlignment="1">
      <alignment horizontal="center"/>
    </xf>
    <xf numFmtId="0" fontId="83" fillId="7" borderId="36" xfId="0" applyFont="1" applyFill="1" applyBorder="1" applyAlignment="1">
      <alignment horizontal="center"/>
    </xf>
    <xf numFmtId="0" fontId="83" fillId="7" borderId="37" xfId="0" applyFont="1" applyFill="1" applyBorder="1" applyAlignment="1">
      <alignment horizontal="center"/>
    </xf>
    <xf numFmtId="0" fontId="50" fillId="14" borderId="17" xfId="0" applyFont="1" applyFill="1" applyBorder="1" applyAlignment="1">
      <alignment horizontal="center" vertical="center"/>
    </xf>
    <xf numFmtId="0" fontId="50" fillId="14" borderId="33" xfId="0" applyFont="1" applyFill="1" applyBorder="1" applyAlignment="1">
      <alignment horizontal="center" vertical="center"/>
    </xf>
    <xf numFmtId="0" fontId="74" fillId="7" borderId="39" xfId="0" applyFont="1" applyFill="1" applyBorder="1" applyAlignment="1">
      <alignment horizontal="center"/>
    </xf>
    <xf numFmtId="0" fontId="74" fillId="7" borderId="25" xfId="0" applyFont="1" applyFill="1" applyBorder="1" applyAlignment="1">
      <alignment horizontal="center"/>
    </xf>
    <xf numFmtId="0" fontId="6" fillId="3" borderId="3"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16" fillId="7" borderId="35" xfId="0" applyFont="1" applyFill="1" applyBorder="1" applyAlignment="1">
      <alignment horizontal="left" vertical="center" wrapText="1"/>
    </xf>
    <xf numFmtId="0" fontId="16" fillId="7" borderId="36" xfId="0" applyFont="1" applyFill="1" applyBorder="1" applyAlignment="1">
      <alignment horizontal="left" vertical="center" wrapText="1"/>
    </xf>
    <xf numFmtId="0" fontId="16" fillId="7" borderId="37" xfId="0" applyFont="1" applyFill="1" applyBorder="1" applyAlignment="1">
      <alignment horizontal="left" vertical="center" wrapText="1"/>
    </xf>
    <xf numFmtId="0" fontId="22" fillId="3" borderId="29" xfId="0" applyFont="1" applyFill="1" applyBorder="1" applyAlignment="1">
      <alignment horizontal="left" vertical="top"/>
    </xf>
    <xf numFmtId="0" fontId="22" fillId="3" borderId="17" xfId="0" applyFont="1" applyFill="1" applyBorder="1" applyAlignment="1">
      <alignment horizontal="left" vertical="top"/>
    </xf>
    <xf numFmtId="0" fontId="22" fillId="3" borderId="30" xfId="0" applyFont="1" applyFill="1" applyBorder="1" applyAlignment="1">
      <alignment horizontal="left" vertical="top"/>
    </xf>
    <xf numFmtId="0" fontId="22" fillId="3" borderId="32" xfId="0" applyFont="1" applyFill="1" applyBorder="1" applyAlignment="1">
      <alignment horizontal="left" vertical="top"/>
    </xf>
    <xf numFmtId="0" fontId="22" fillId="3" borderId="33" xfId="0" applyFont="1" applyFill="1" applyBorder="1" applyAlignment="1">
      <alignment horizontal="left" vertical="top"/>
    </xf>
    <xf numFmtId="0" fontId="22" fillId="3" borderId="34" xfId="0" applyFont="1" applyFill="1" applyBorder="1" applyAlignment="1">
      <alignment horizontal="left" vertical="top"/>
    </xf>
    <xf numFmtId="0" fontId="29" fillId="3" borderId="28" xfId="0" applyFont="1" applyFill="1" applyBorder="1" applyAlignment="1">
      <alignment horizontal="center"/>
    </xf>
    <xf numFmtId="0" fontId="29" fillId="3" borderId="31" xfId="0" applyFont="1" applyFill="1" applyBorder="1" applyAlignment="1">
      <alignment horizontal="center"/>
    </xf>
    <xf numFmtId="0" fontId="28" fillId="5" borderId="0" xfId="0" applyFont="1" applyFill="1" applyAlignment="1">
      <alignment horizontal="center"/>
    </xf>
    <xf numFmtId="0" fontId="56" fillId="7" borderId="39" xfId="0" applyFont="1" applyFill="1" applyBorder="1" applyAlignment="1">
      <alignment horizontal="right"/>
    </xf>
    <xf numFmtId="0" fontId="56" fillId="7" borderId="25" xfId="0" applyFont="1" applyFill="1" applyBorder="1" applyAlignment="1">
      <alignment horizontal="right"/>
    </xf>
    <xf numFmtId="0" fontId="56" fillId="7" borderId="43" xfId="0" applyFont="1" applyFill="1" applyBorder="1" applyAlignment="1">
      <alignment horizontal="right"/>
    </xf>
    <xf numFmtId="0" fontId="56" fillId="7" borderId="27" xfId="0" applyFont="1" applyFill="1" applyBorder="1" applyAlignment="1">
      <alignment horizontal="right"/>
    </xf>
    <xf numFmtId="0" fontId="84" fillId="7" borderId="18" xfId="0" applyFont="1" applyFill="1" applyBorder="1" applyAlignment="1">
      <alignment horizontal="center"/>
    </xf>
    <xf numFmtId="0" fontId="84" fillId="7" borderId="5" xfId="0" applyFont="1" applyFill="1" applyBorder="1" applyAlignment="1">
      <alignment horizontal="center"/>
    </xf>
    <xf numFmtId="0" fontId="84" fillId="7" borderId="19" xfId="0" applyFont="1" applyFill="1" applyBorder="1" applyAlignment="1">
      <alignment horizontal="center"/>
    </xf>
    <xf numFmtId="0" fontId="85" fillId="3" borderId="36" xfId="0" applyFont="1" applyFill="1" applyBorder="1" applyAlignment="1">
      <alignment horizontal="left" vertical="center" indent="1"/>
    </xf>
    <xf numFmtId="0" fontId="85" fillId="3" borderId="37" xfId="0" applyFont="1" applyFill="1" applyBorder="1" applyAlignment="1">
      <alignment horizontal="left" vertical="center" indent="1"/>
    </xf>
    <xf numFmtId="0" fontId="85" fillId="3" borderId="33" xfId="0" applyFont="1" applyFill="1" applyBorder="1" applyAlignment="1">
      <alignment horizontal="left" vertical="center" indent="1"/>
    </xf>
    <xf numFmtId="0" fontId="85" fillId="3" borderId="34" xfId="0" applyFont="1" applyFill="1" applyBorder="1" applyAlignment="1">
      <alignment horizontal="left" vertical="center" indent="1"/>
    </xf>
    <xf numFmtId="0" fontId="49" fillId="3" borderId="18" xfId="0" applyFont="1" applyFill="1" applyBorder="1" applyAlignment="1">
      <alignment horizontal="center" vertical="center"/>
    </xf>
    <xf numFmtId="0" fontId="49" fillId="3" borderId="5" xfId="0" applyFont="1" applyFill="1" applyBorder="1" applyAlignment="1">
      <alignment horizontal="center" vertical="center"/>
    </xf>
    <xf numFmtId="0" fontId="49" fillId="3" borderId="19" xfId="0" applyFont="1" applyFill="1" applyBorder="1" applyAlignment="1">
      <alignment horizontal="center" vertical="center"/>
    </xf>
    <xf numFmtId="0" fontId="75" fillId="7" borderId="29" xfId="0" applyFont="1" applyFill="1" applyBorder="1" applyAlignment="1">
      <alignment horizontal="right" vertical="center"/>
    </xf>
    <xf numFmtId="0" fontId="75" fillId="7" borderId="17" xfId="0" applyFont="1" applyFill="1" applyBorder="1" applyAlignment="1">
      <alignment horizontal="right" vertical="center"/>
    </xf>
    <xf numFmtId="0" fontId="76" fillId="7" borderId="32" xfId="0" applyFont="1" applyFill="1" applyBorder="1" applyAlignment="1">
      <alignment horizontal="right" vertical="center"/>
    </xf>
    <xf numFmtId="0" fontId="76" fillId="7" borderId="33" xfId="0" applyFont="1" applyFill="1" applyBorder="1" applyAlignment="1">
      <alignment horizontal="right" vertical="center"/>
    </xf>
    <xf numFmtId="0" fontId="75" fillId="7" borderId="17" xfId="0" applyFont="1" applyFill="1" applyBorder="1" applyAlignment="1">
      <alignment horizontal="center"/>
    </xf>
    <xf numFmtId="0" fontId="75" fillId="7" borderId="30" xfId="0" applyFont="1" applyFill="1" applyBorder="1" applyAlignment="1">
      <alignment horizontal="center"/>
    </xf>
    <xf numFmtId="0" fontId="77" fillId="14" borderId="17" xfId="0" applyFont="1" applyFill="1" applyBorder="1" applyAlignment="1">
      <alignment horizontal="center" vertical="center"/>
    </xf>
    <xf numFmtId="0" fontId="77" fillId="14" borderId="30" xfId="0" applyFont="1" applyFill="1" applyBorder="1" applyAlignment="1">
      <alignment horizontal="center" vertical="center"/>
    </xf>
    <xf numFmtId="0" fontId="50" fillId="14" borderId="34" xfId="0" applyFont="1" applyFill="1" applyBorder="1" applyAlignment="1">
      <alignment horizontal="center" vertical="center"/>
    </xf>
    <xf numFmtId="0" fontId="78" fillId="15" borderId="3" xfId="0" applyFont="1" applyFill="1" applyBorder="1" applyAlignment="1">
      <alignment horizontal="right"/>
    </xf>
    <xf numFmtId="0" fontId="78" fillId="15" borderId="1" xfId="0" applyFont="1" applyFill="1" applyBorder="1" applyAlignment="1">
      <alignment horizontal="right"/>
    </xf>
    <xf numFmtId="0" fontId="55" fillId="7" borderId="44" xfId="0" applyFont="1" applyFill="1" applyBorder="1" applyAlignment="1">
      <alignment horizontal="center"/>
    </xf>
    <xf numFmtId="0" fontId="55" fillId="7" borderId="45" xfId="0" applyFont="1" applyFill="1" applyBorder="1" applyAlignment="1">
      <alignment horizontal="center"/>
    </xf>
    <xf numFmtId="0" fontId="55" fillId="7" borderId="46" xfId="0" applyFont="1" applyFill="1" applyBorder="1" applyAlignment="1">
      <alignment horizontal="center"/>
    </xf>
    <xf numFmtId="0" fontId="44" fillId="5" borderId="0" xfId="0" applyFont="1" applyFill="1" applyAlignment="1">
      <alignment horizontal="center" vertical="center"/>
    </xf>
    <xf numFmtId="0" fontId="1" fillId="8" borderId="24" xfId="0" applyFont="1" applyFill="1" applyBorder="1" applyAlignment="1">
      <alignment horizontal="center"/>
    </xf>
    <xf numFmtId="0" fontId="1" fillId="8" borderId="38" xfId="0" applyFont="1" applyFill="1" applyBorder="1" applyAlignment="1">
      <alignment horizontal="center"/>
    </xf>
    <xf numFmtId="0" fontId="1" fillId="8" borderId="1" xfId="0" applyFont="1" applyFill="1" applyBorder="1" applyAlignment="1">
      <alignment horizontal="center"/>
    </xf>
    <xf numFmtId="0" fontId="43" fillId="4" borderId="24" xfId="0" applyFont="1" applyFill="1" applyBorder="1" applyAlignment="1">
      <alignment horizontal="center"/>
    </xf>
    <xf numFmtId="0" fontId="43" fillId="4" borderId="38" xfId="0" applyFont="1" applyFill="1" applyBorder="1" applyAlignment="1">
      <alignment horizontal="center"/>
    </xf>
    <xf numFmtId="0" fontId="43" fillId="4" borderId="5" xfId="0" applyFont="1" applyFill="1" applyBorder="1" applyAlignment="1">
      <alignment horizontal="center"/>
    </xf>
    <xf numFmtId="0" fontId="43" fillId="4" borderId="19" xfId="0" applyFont="1" applyFill="1" applyBorder="1" applyAlignment="1">
      <alignment horizontal="center"/>
    </xf>
    <xf numFmtId="0" fontId="73" fillId="11" borderId="24" xfId="0" applyFont="1" applyFill="1" applyBorder="1" applyAlignment="1">
      <alignment horizontal="center"/>
    </xf>
    <xf numFmtId="0" fontId="73" fillId="11" borderId="38" xfId="0" applyFont="1" applyFill="1" applyBorder="1" applyAlignment="1">
      <alignment horizontal="center"/>
    </xf>
    <xf numFmtId="0" fontId="73" fillId="11" borderId="5" xfId="0" applyFont="1" applyFill="1" applyBorder="1" applyAlignment="1">
      <alignment horizontal="center"/>
    </xf>
    <xf numFmtId="0" fontId="73" fillId="11" borderId="19" xfId="0" applyFont="1" applyFill="1" applyBorder="1" applyAlignment="1">
      <alignment horizontal="center"/>
    </xf>
    <xf numFmtId="0" fontId="1" fillId="8" borderId="45" xfId="0" applyFont="1" applyFill="1" applyBorder="1" applyAlignment="1">
      <alignment horizontal="center"/>
    </xf>
    <xf numFmtId="0" fontId="4" fillId="3" borderId="47" xfId="0" applyFont="1" applyFill="1" applyBorder="1" applyAlignment="1">
      <alignment horizontal="left"/>
    </xf>
    <xf numFmtId="0" fontId="9" fillId="3" borderId="58" xfId="0" applyFont="1" applyFill="1" applyBorder="1" applyAlignment="1">
      <alignment horizontal="center"/>
    </xf>
    <xf numFmtId="0" fontId="4" fillId="3" borderId="58" xfId="0" quotePrefix="1" applyFont="1" applyFill="1" applyBorder="1" applyAlignment="1">
      <alignment horizontal="center"/>
    </xf>
    <xf numFmtId="0" fontId="4" fillId="3" borderId="58" xfId="0" applyFont="1" applyFill="1" applyBorder="1" applyAlignment="1">
      <alignment horizontal="center"/>
    </xf>
    <xf numFmtId="0" fontId="4" fillId="3" borderId="59" xfId="0" applyFont="1" applyFill="1" applyBorder="1" applyAlignment="1">
      <alignment horizontal="left"/>
    </xf>
    <xf numFmtId="0" fontId="4" fillId="3" borderId="60" xfId="0" applyFont="1" applyFill="1" applyBorder="1" applyAlignment="1">
      <alignment horizontal="left"/>
    </xf>
    <xf numFmtId="0" fontId="4" fillId="3" borderId="61" xfId="0" applyFont="1" applyFill="1" applyBorder="1" applyAlignment="1">
      <alignment horizontal="left"/>
    </xf>
    <xf numFmtId="0" fontId="4" fillId="3" borderId="59" xfId="0" applyFont="1" applyFill="1" applyBorder="1" applyAlignment="1">
      <alignment horizontal="center"/>
    </xf>
    <xf numFmtId="0" fontId="4" fillId="3" borderId="60" xfId="0" applyFont="1" applyFill="1" applyBorder="1" applyAlignment="1">
      <alignment horizontal="center"/>
    </xf>
    <xf numFmtId="0" fontId="4" fillId="3" borderId="62" xfId="0" applyFont="1" applyFill="1" applyBorder="1" applyAlignment="1">
      <alignment horizontal="center"/>
    </xf>
    <xf numFmtId="0" fontId="6" fillId="3" borderId="1"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3" xfId="0" quotePrefix="1" applyFont="1" applyFill="1" applyBorder="1" applyAlignment="1">
      <alignment horizontal="center" vertical="center"/>
    </xf>
    <xf numFmtId="0" fontId="6" fillId="3" borderId="21" xfId="0" quotePrefix="1" applyFont="1" applyFill="1" applyBorder="1" applyAlignment="1">
      <alignment horizontal="center" vertical="center"/>
    </xf>
    <xf numFmtId="0" fontId="6" fillId="3" borderId="3" xfId="0" applyFont="1" applyFill="1" applyBorder="1" applyAlignment="1">
      <alignment horizontal="center" vertical="center"/>
    </xf>
    <xf numFmtId="0" fontId="8" fillId="8" borderId="45" xfId="0" applyFont="1" applyFill="1" applyBorder="1" applyAlignment="1">
      <alignment horizontal="center"/>
    </xf>
    <xf numFmtId="0" fontId="8" fillId="8" borderId="46" xfId="0" applyFont="1" applyFill="1" applyBorder="1" applyAlignment="1">
      <alignment horizontal="center"/>
    </xf>
    <xf numFmtId="0" fontId="37" fillId="10" borderId="7" xfId="0" applyFont="1" applyFill="1" applyBorder="1" applyAlignment="1">
      <alignment horizontal="left"/>
    </xf>
    <xf numFmtId="0" fontId="37" fillId="10" borderId="6" xfId="0" applyFont="1" applyFill="1" applyBorder="1" applyAlignment="1">
      <alignment horizontal="left"/>
    </xf>
    <xf numFmtId="0" fontId="37" fillId="10" borderId="9" xfId="0" applyFont="1" applyFill="1" applyBorder="1" applyAlignment="1">
      <alignment horizontal="left"/>
    </xf>
    <xf numFmtId="0" fontId="37" fillId="10" borderId="8" xfId="0" applyFont="1" applyFill="1" applyBorder="1" applyAlignment="1">
      <alignment horizontal="left"/>
    </xf>
    <xf numFmtId="0" fontId="15" fillId="10" borderId="11" xfId="0" applyFont="1" applyFill="1" applyBorder="1" applyAlignment="1">
      <alignment horizontal="center"/>
    </xf>
    <xf numFmtId="0" fontId="15" fillId="10" borderId="14" xfId="0" applyFont="1" applyFill="1" applyBorder="1" applyAlignment="1">
      <alignment horizontal="center"/>
    </xf>
    <xf numFmtId="0" fontId="15" fillId="10" borderId="10" xfId="0" applyFont="1" applyFill="1" applyBorder="1" applyAlignment="1">
      <alignment horizontal="center"/>
    </xf>
    <xf numFmtId="0" fontId="11" fillId="2" borderId="0" xfId="0" applyFont="1" applyFill="1" applyAlignment="1">
      <alignment horizontal="left" vertical="center"/>
    </xf>
    <xf numFmtId="0" fontId="0" fillId="2" borderId="0" xfId="0" applyFill="1"/>
    <xf numFmtId="0" fontId="21" fillId="2" borderId="0" xfId="0" applyFont="1" applyFill="1" applyAlignment="1">
      <alignment horizontal="left" vertical="center"/>
    </xf>
    <xf numFmtId="0" fontId="15" fillId="2" borderId="0" xfId="0" applyFont="1" applyFill="1"/>
    <xf numFmtId="0" fontId="17" fillId="10" borderId="0" xfId="0" applyFont="1" applyFill="1" applyAlignment="1">
      <alignment horizontal="center" vertical="center"/>
    </xf>
    <xf numFmtId="0" fontId="17" fillId="2" borderId="0" xfId="0" applyFont="1" applyFill="1" applyAlignment="1">
      <alignment horizontal="center" vertical="center"/>
    </xf>
    <xf numFmtId="0" fontId="91" fillId="9" borderId="17" xfId="0" applyFont="1" applyFill="1" applyBorder="1"/>
    <xf numFmtId="0" fontId="35" fillId="9" borderId="17" xfId="0" quotePrefix="1" applyFont="1" applyFill="1" applyBorder="1"/>
    <xf numFmtId="0" fontId="35" fillId="9" borderId="26" xfId="0" applyFont="1" applyFill="1" applyBorder="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zoomScale="85" zoomScaleNormal="85" workbookViewId="0">
      <selection activeCell="AA2" sqref="AA2:AS2"/>
    </sheetView>
  </sheetViews>
  <sheetFormatPr defaultColWidth="7" defaultRowHeight="15" customHeight="1" x14ac:dyDescent="0.2"/>
  <cols>
    <col min="1" max="2" width="1.85546875" style="174"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203"/>
      <c r="C1" s="46" t="s">
        <v>0</v>
      </c>
      <c r="D1" s="29"/>
      <c r="E1" s="29"/>
      <c r="F1" s="29"/>
      <c r="K1" s="35" t="s">
        <v>1</v>
      </c>
      <c r="U1" s="23"/>
      <c r="V1" s="23"/>
      <c r="Y1" s="335" t="s">
        <v>825</v>
      </c>
      <c r="Z1" s="336"/>
      <c r="AA1" s="337"/>
      <c r="AB1" s="337"/>
      <c r="AC1" s="337"/>
      <c r="AD1" s="337"/>
      <c r="AE1" s="337"/>
      <c r="AF1" s="337"/>
      <c r="AG1" s="337"/>
      <c r="AH1" s="337"/>
      <c r="AI1" s="337"/>
      <c r="AJ1" s="337"/>
      <c r="AK1" s="337"/>
      <c r="AL1" s="337"/>
      <c r="AM1" s="337"/>
      <c r="AN1" s="337"/>
      <c r="AO1" s="337"/>
      <c r="AP1" s="337"/>
      <c r="AQ1" s="337"/>
      <c r="AR1" s="337"/>
      <c r="AS1" s="338"/>
    </row>
    <row r="2" spans="1:62" s="31" customFormat="1" ht="21.75" customHeight="1" thickBot="1" x14ac:dyDescent="0.35">
      <c r="A2" s="174"/>
      <c r="B2" s="204"/>
      <c r="D2" s="35"/>
      <c r="E2" s="35"/>
      <c r="F2" s="35"/>
      <c r="G2" s="35"/>
      <c r="H2" s="35"/>
      <c r="I2" s="35"/>
      <c r="J2" s="35"/>
      <c r="K2" s="35"/>
      <c r="L2" s="35"/>
      <c r="M2" s="35"/>
      <c r="N2" s="35"/>
      <c r="O2" s="35"/>
      <c r="P2" s="35"/>
      <c r="Q2" s="35"/>
      <c r="R2" s="35"/>
      <c r="S2" s="35"/>
      <c r="T2" s="35"/>
      <c r="U2" s="35"/>
      <c r="V2" s="35"/>
      <c r="W2" s="35"/>
      <c r="Y2" s="234" t="s">
        <v>4</v>
      </c>
      <c r="Z2" s="235"/>
      <c r="AA2" s="240"/>
      <c r="AB2" s="241"/>
      <c r="AC2" s="241"/>
      <c r="AD2" s="241"/>
      <c r="AE2" s="241"/>
      <c r="AF2" s="241"/>
      <c r="AG2" s="241"/>
      <c r="AH2" s="241"/>
      <c r="AI2" s="241"/>
      <c r="AJ2" s="241"/>
      <c r="AK2" s="241"/>
      <c r="AL2" s="241"/>
      <c r="AM2" s="241"/>
      <c r="AN2" s="241"/>
      <c r="AO2" s="241"/>
      <c r="AP2" s="241"/>
      <c r="AQ2" s="241"/>
      <c r="AR2" s="241"/>
      <c r="AS2" s="242"/>
    </row>
    <row r="3" spans="1:62" s="33" customFormat="1" ht="21.75" customHeight="1" x14ac:dyDescent="0.2">
      <c r="A3" s="205"/>
      <c r="B3" s="206"/>
      <c r="C3" s="310" t="s">
        <v>872</v>
      </c>
      <c r="D3" s="311"/>
      <c r="E3" s="311"/>
      <c r="F3" s="311"/>
      <c r="G3" s="311"/>
      <c r="H3" s="311"/>
      <c r="I3" s="311"/>
      <c r="J3" s="311"/>
      <c r="K3" s="311"/>
      <c r="L3" s="311"/>
      <c r="M3" s="311"/>
      <c r="N3" s="311"/>
      <c r="O3" s="311"/>
      <c r="P3" s="311"/>
      <c r="Q3" s="311"/>
      <c r="R3" s="311"/>
      <c r="S3" s="311"/>
      <c r="T3" s="311"/>
      <c r="U3" s="311"/>
      <c r="V3" s="311"/>
      <c r="W3" s="312"/>
      <c r="Y3" s="216" t="s">
        <v>5</v>
      </c>
      <c r="Z3" s="217"/>
      <c r="AA3" s="218" t="str">
        <f ca="1">IFERROR(INDEX(INDIRECT("'" &amp; E$4 &amp; " Troops'!M$2:M$200"), MATCH(AA2, INDIRECT("'" &amp; E$4 &amp; " Troops'!C$2:C$200"), 0)), "")</f>
        <v/>
      </c>
      <c r="AB3" s="219"/>
      <c r="AC3" s="219"/>
      <c r="AD3" s="219"/>
      <c r="AE3" s="219"/>
      <c r="AF3" s="219"/>
      <c r="AG3" s="219"/>
      <c r="AH3" s="219"/>
      <c r="AI3" s="219"/>
      <c r="AJ3" s="219"/>
      <c r="AK3" s="219"/>
      <c r="AL3" s="219"/>
      <c r="AM3" s="219"/>
      <c r="AN3" s="219"/>
      <c r="AO3" s="219"/>
      <c r="AP3" s="219"/>
      <c r="AQ3" s="219"/>
      <c r="AR3" s="219"/>
      <c r="AS3" s="220"/>
    </row>
    <row r="4" spans="1:62" s="31" customFormat="1" ht="21.75" customHeight="1" thickBot="1" x14ac:dyDescent="0.35">
      <c r="A4" s="174"/>
      <c r="B4" s="207"/>
      <c r="C4" s="322" t="s">
        <v>816</v>
      </c>
      <c r="D4" s="323"/>
      <c r="E4" s="277" t="s">
        <v>820</v>
      </c>
      <c r="F4" s="277"/>
      <c r="G4" s="277"/>
      <c r="H4" s="187"/>
      <c r="I4" s="187"/>
      <c r="J4" s="187"/>
      <c r="K4" s="187"/>
      <c r="L4" s="187"/>
      <c r="M4" s="187"/>
      <c r="N4" s="187"/>
      <c r="O4" s="187"/>
      <c r="P4" s="187"/>
      <c r="Q4" s="187"/>
      <c r="R4" s="187"/>
      <c r="S4" s="187"/>
      <c r="T4" s="187"/>
      <c r="U4" s="187"/>
      <c r="V4" s="187"/>
      <c r="W4" s="188"/>
      <c r="Y4" s="216" t="s">
        <v>6</v>
      </c>
      <c r="Z4" s="217"/>
      <c r="AA4" s="221" t="str">
        <f ca="1">IFERROR(INDEX(INDIRECT("'" &amp; E$4 &amp; " Troops'!K$2:K$200"), MATCH(AA2, INDIRECT("'" &amp; E$4 &amp; " Troops'!C$2:C$200"), 0)), "")</f>
        <v/>
      </c>
      <c r="AB4" s="222"/>
      <c r="AC4" s="219"/>
      <c r="AD4" s="222"/>
      <c r="AE4" s="222"/>
      <c r="AF4" s="219"/>
      <c r="AG4" s="222"/>
      <c r="AH4" s="222"/>
      <c r="AI4" s="219"/>
      <c r="AJ4" s="222"/>
      <c r="AK4" s="222"/>
      <c r="AL4" s="219"/>
      <c r="AM4" s="222"/>
      <c r="AN4" s="222"/>
      <c r="AO4" s="222"/>
      <c r="AP4" s="219"/>
      <c r="AQ4" s="219"/>
      <c r="AR4" s="219"/>
      <c r="AS4" s="220"/>
      <c r="BJ4" s="178" t="s">
        <v>65</v>
      </c>
    </row>
    <row r="5" spans="1:62" s="31" customFormat="1" ht="21.75" customHeight="1" thickBot="1" x14ac:dyDescent="0.25">
      <c r="A5" s="174"/>
      <c r="B5" s="207"/>
      <c r="C5" s="27"/>
      <c r="D5" s="35"/>
      <c r="E5" s="35"/>
      <c r="F5" s="35"/>
      <c r="G5" s="35"/>
      <c r="H5" s="34"/>
      <c r="I5" s="34"/>
      <c r="J5" s="34"/>
      <c r="K5" s="34"/>
      <c r="L5" s="34"/>
      <c r="M5" s="34"/>
      <c r="N5" s="34"/>
      <c r="O5" s="34"/>
      <c r="P5" s="34"/>
      <c r="Q5" s="34"/>
      <c r="R5" s="34"/>
      <c r="S5" s="34"/>
      <c r="T5" s="34"/>
      <c r="U5" s="34"/>
      <c r="V5" s="34"/>
      <c r="Y5" s="49"/>
      <c r="Z5" s="54"/>
      <c r="AA5" s="223" t="s">
        <v>7</v>
      </c>
      <c r="AB5" s="224"/>
      <c r="AC5" s="51"/>
      <c r="AD5" s="233" t="s">
        <v>8</v>
      </c>
      <c r="AE5" s="224"/>
      <c r="AF5" s="51"/>
      <c r="AG5" s="233" t="s">
        <v>9</v>
      </c>
      <c r="AH5" s="224"/>
      <c r="AI5" s="51"/>
      <c r="AJ5" s="233" t="s">
        <v>10</v>
      </c>
      <c r="AK5" s="224"/>
      <c r="AL5" s="51"/>
      <c r="AM5" s="233" t="s">
        <v>11</v>
      </c>
      <c r="AN5" s="224"/>
      <c r="AO5" s="56" t="s">
        <v>3</v>
      </c>
      <c r="AP5" s="53"/>
      <c r="AQ5" s="50"/>
      <c r="AR5" s="50"/>
      <c r="AS5" s="54"/>
      <c r="BJ5" s="179" t="s">
        <v>820</v>
      </c>
    </row>
    <row r="6" spans="1:62" ht="21.75" customHeight="1" thickBot="1" x14ac:dyDescent="0.4">
      <c r="A6" s="207"/>
      <c r="B6" s="207"/>
      <c r="C6" s="278" t="s">
        <v>745</v>
      </c>
      <c r="D6" s="279"/>
      <c r="E6" s="279"/>
      <c r="F6" s="279"/>
      <c r="G6" s="279"/>
      <c r="H6" s="279"/>
      <c r="I6" s="279"/>
      <c r="J6" s="280"/>
      <c r="K6" s="32"/>
      <c r="L6" s="32"/>
      <c r="M6" s="303" t="s">
        <v>746</v>
      </c>
      <c r="N6" s="304"/>
      <c r="O6" s="304"/>
      <c r="P6" s="304"/>
      <c r="Q6" s="304"/>
      <c r="R6" s="304"/>
      <c r="S6" s="304"/>
      <c r="T6" s="304"/>
      <c r="U6" s="304"/>
      <c r="V6" s="304"/>
      <c r="W6" s="305"/>
      <c r="Y6" s="181"/>
      <c r="Z6" s="182"/>
      <c r="AA6" s="350" t="str">
        <f ca="1">IFERROR(INDEX(INDIRECT("'" &amp; E$4 &amp; " Troops'!D$2:D$200"), MATCH(AA2, INDIRECT("'" &amp; E$4 &amp; " Troops'!C$2:C$200"), 0)), "")</f>
        <v/>
      </c>
      <c r="AB6" s="351"/>
      <c r="AC6" s="52"/>
      <c r="AD6" s="352" t="str">
        <f ca="1">IFERROR(INDEX(INDIRECT("'" &amp; E$4 &amp; " Troops'!E$2:E$200"), MATCH(AA2, INDIRECT("'" &amp; E$4 &amp; " Troops'!C$2:C$200"), 0)), "")</f>
        <v/>
      </c>
      <c r="AE6" s="353"/>
      <c r="AF6" s="52"/>
      <c r="AG6" s="354" t="str">
        <f ca="1">IFERROR(INDEX(INDIRECT("'" &amp; E$4 &amp; " Troops'!F$2:F$200"), MATCH(AA2, INDIRECT("'" &amp; E$4 &amp; " Troops'!C$2:C$200"), 0)), "")</f>
        <v/>
      </c>
      <c r="AH6" s="351"/>
      <c r="AI6" s="52"/>
      <c r="AJ6" s="354" t="str">
        <f ca="1">IFERROR(INDEX(INDIRECT("'" &amp; E$4 &amp; " Troops'!G$2:G$200"), MATCH(AA2, INDIRECT("'" &amp; E$4 &amp; " Troops'!C$2:C$200"), 0)), "")</f>
        <v/>
      </c>
      <c r="AK6" s="351"/>
      <c r="AL6" s="52"/>
      <c r="AM6" s="354" t="str">
        <f ca="1">IFERROR(INDEX(INDIRECT("'" &amp; E$4 &amp; " Troops'!A$2:A$200"), MATCH(AA2, INDIRECT("'" &amp; E$4 &amp; " Troops'!C$2:C$200"), 0)), "")</f>
        <v/>
      </c>
      <c r="AN6" s="351"/>
      <c r="AO6" s="186" t="str">
        <f ca="1">IFERROR(INDEX(INDIRECT("'" &amp; E$4 &amp; " Troops'!B$2:B$200"), MATCH(AA2, INDIRECT("'" &amp; E$4 &amp; " Troops'!C$2:C$200"), 0)), "")</f>
        <v/>
      </c>
      <c r="AP6" s="55"/>
      <c r="AQ6" s="50"/>
      <c r="AR6" s="50"/>
      <c r="AS6" s="54"/>
      <c r="BJ6" s="179" t="s">
        <v>822</v>
      </c>
    </row>
    <row r="7" spans="1:62" ht="21.75" customHeight="1" thickBot="1" x14ac:dyDescent="0.3">
      <c r="C7" s="283"/>
      <c r="D7" s="284"/>
      <c r="E7" s="317" t="s">
        <v>870</v>
      </c>
      <c r="F7" s="317"/>
      <c r="G7" s="317"/>
      <c r="H7" s="317" t="s">
        <v>3</v>
      </c>
      <c r="I7" s="317"/>
      <c r="J7" s="318"/>
      <c r="M7" s="197"/>
      <c r="N7" s="198" t="s">
        <v>424</v>
      </c>
      <c r="O7" s="201" t="s">
        <v>2</v>
      </c>
      <c r="P7" s="201" t="s">
        <v>3</v>
      </c>
      <c r="Q7" s="202" t="s">
        <v>425</v>
      </c>
      <c r="R7" s="324" t="s">
        <v>426</v>
      </c>
      <c r="S7" s="325"/>
      <c r="T7" s="325"/>
      <c r="U7" s="325"/>
      <c r="V7" s="325"/>
      <c r="W7" s="326"/>
      <c r="Y7" s="328" t="s">
        <v>823</v>
      </c>
      <c r="Z7" s="329"/>
      <c r="AA7" s="329"/>
      <c r="AB7" s="45"/>
      <c r="AC7" s="166"/>
      <c r="AD7" s="45"/>
      <c r="AE7" s="166"/>
      <c r="AF7" s="45"/>
      <c r="AG7" s="45"/>
      <c r="AH7" s="166"/>
      <c r="AI7" s="45"/>
      <c r="AJ7" s="45"/>
      <c r="AK7" s="166"/>
      <c r="AL7" s="45"/>
      <c r="AM7" s="45"/>
      <c r="AN7" s="45"/>
      <c r="AO7" s="166"/>
      <c r="AP7" s="45"/>
      <c r="AQ7" s="45"/>
      <c r="AR7" s="45"/>
      <c r="AS7" s="167"/>
      <c r="BJ7" s="179" t="s">
        <v>821</v>
      </c>
    </row>
    <row r="8" spans="1:62" ht="21.75" customHeight="1" x14ac:dyDescent="0.25">
      <c r="C8" s="313" t="s">
        <v>868</v>
      </c>
      <c r="D8" s="314"/>
      <c r="E8" s="281">
        <f>SUM(O8:O20)</f>
        <v>700</v>
      </c>
      <c r="F8" s="281"/>
      <c r="G8" s="281"/>
      <c r="H8" s="319">
        <f>SUM(P7:P20)</f>
        <v>0</v>
      </c>
      <c r="I8" s="319"/>
      <c r="J8" s="320"/>
      <c r="M8" s="199"/>
      <c r="N8" s="200" t="s">
        <v>2</v>
      </c>
      <c r="O8" s="189">
        <v>700</v>
      </c>
      <c r="P8" s="190">
        <v>0</v>
      </c>
      <c r="Q8" s="191"/>
      <c r="R8" s="229"/>
      <c r="S8" s="229"/>
      <c r="T8" s="229"/>
      <c r="U8" s="229"/>
      <c r="V8" s="229"/>
      <c r="W8" s="230"/>
      <c r="Y8" s="57" t="s">
        <v>12</v>
      </c>
      <c r="Z8" s="58" t="s">
        <v>3</v>
      </c>
      <c r="AA8" s="339" t="s">
        <v>867</v>
      </c>
      <c r="AB8" s="339"/>
      <c r="AC8" s="339"/>
      <c r="AD8" s="339"/>
      <c r="AE8" s="339" t="s">
        <v>5</v>
      </c>
      <c r="AF8" s="339"/>
      <c r="AG8" s="339" t="s">
        <v>13</v>
      </c>
      <c r="AH8" s="339"/>
      <c r="AI8" s="339" t="s">
        <v>14</v>
      </c>
      <c r="AJ8" s="339"/>
      <c r="AK8" s="339"/>
      <c r="AL8" s="339"/>
      <c r="AM8" s="339"/>
      <c r="AN8" s="339"/>
      <c r="AO8" s="339"/>
      <c r="AP8" s="183"/>
      <c r="AQ8" s="184" t="s">
        <v>6</v>
      </c>
      <c r="AR8" s="184"/>
      <c r="AS8" s="185"/>
      <c r="BJ8" s="178" t="s">
        <v>817</v>
      </c>
    </row>
    <row r="9" spans="1:62" ht="21.75" customHeight="1" thickBot="1" x14ac:dyDescent="0.3">
      <c r="C9" s="315" t="s">
        <v>869</v>
      </c>
      <c r="D9" s="316"/>
      <c r="E9" s="282">
        <f ca="1">IFERROR(SUM(E8-E11),0)</f>
        <v>700</v>
      </c>
      <c r="F9" s="282"/>
      <c r="G9" s="282"/>
      <c r="H9" s="282" cm="1">
        <f t="array" aca="1" ref="H9" ca="1">IFERROR(SUM(H8-(B:B)),0)</f>
        <v>0</v>
      </c>
      <c r="I9" s="282"/>
      <c r="J9" s="321"/>
      <c r="M9" s="299" t="s">
        <v>20</v>
      </c>
      <c r="N9" s="300"/>
      <c r="O9" s="193"/>
      <c r="P9" s="192"/>
      <c r="Q9" s="191"/>
      <c r="R9" s="229"/>
      <c r="S9" s="229"/>
      <c r="T9" s="229"/>
      <c r="U9" s="229"/>
      <c r="V9" s="229"/>
      <c r="W9" s="230"/>
      <c r="Y9" s="72" t="str">
        <f ca="1">IFERROR(INDEX(INDIRECT("'" &amp; E$4 &amp; " Equipment'!A$2:A$200"), MATCH(AA9, INDIRECT("'" &amp; E$4 &amp; " Equipment'!C$2:C$200"), 0)), "")</f>
        <v/>
      </c>
      <c r="Z9" s="73" t="str">
        <f ca="1">IFERROR(INDEX(INDIRECT("'" &amp; E$4 &amp; " Equipment'!B$2:B$200"), MATCH(AA9, INDIRECT("'" &amp; E$4 &amp; " Equipment'!C$2:C$200"), 0)), "")</f>
        <v/>
      </c>
      <c r="AA9" s="236"/>
      <c r="AB9" s="236"/>
      <c r="AC9" s="236"/>
      <c r="AD9" s="236"/>
      <c r="AE9" s="237" t="str">
        <f ca="1">IFERROR(INDEX(INDIRECT("'" &amp; E$4 &amp; " Equipment'!D$2:D$200"), MATCH(AA9, INDIRECT("'" &amp; E$4 &amp; " Equipment'!C$2:C$200"), 0)), "")</f>
        <v/>
      </c>
      <c r="AF9" s="237"/>
      <c r="AG9" s="238" t="str">
        <f ca="1">IFERROR(INDEX(INDIRECT("'" &amp; E$4 &amp; " Equipment'!E$2:E$200"), MATCH(AA9, INDIRECT("'" &amp; E$4 &amp; " Equipment'!C$2:C$200"), 0)), "")</f>
        <v/>
      </c>
      <c r="AH9" s="239"/>
      <c r="AI9" s="245" t="str">
        <f ca="1">IFERROR(INDEX(INDIRECT("'" &amp; E$4 &amp; " Equipment'!F$2:F$200"), MATCH(AA9, INDIRECT("'" &amp; E$4 &amp; " Equipment'!C$2:C$200"), 0)), "")</f>
        <v/>
      </c>
      <c r="AJ9" s="246"/>
      <c r="AK9" s="246"/>
      <c r="AL9" s="246"/>
      <c r="AM9" s="246"/>
      <c r="AN9" s="246"/>
      <c r="AO9" s="247"/>
      <c r="AP9" s="253" t="str">
        <f ca="1">IFERROR(INDEX(INDIRECT("'" &amp; E$4 &amp; " Equipment'!G$2:G$200"), MATCH(AA9, INDIRECT("'" &amp; E$4 &amp; " Equipment'!C$2:C$200"), 0)), "")</f>
        <v/>
      </c>
      <c r="AQ9" s="254"/>
      <c r="AR9" s="254"/>
      <c r="AS9" s="255"/>
      <c r="BJ9" s="179" t="s">
        <v>818</v>
      </c>
    </row>
    <row r="10" spans="1:62" ht="21.75" customHeight="1" thickBot="1" x14ac:dyDescent="0.3">
      <c r="C10" s="232"/>
      <c r="D10" s="232"/>
      <c r="E10" s="232"/>
      <c r="G10" s="30"/>
      <c r="H10" s="30"/>
      <c r="I10" s="30"/>
      <c r="M10" s="299" t="s">
        <v>392</v>
      </c>
      <c r="N10" s="300"/>
      <c r="O10" s="193"/>
      <c r="P10" s="193"/>
      <c r="Q10" s="191"/>
      <c r="R10" s="229"/>
      <c r="S10" s="229"/>
      <c r="T10" s="229"/>
      <c r="U10" s="229"/>
      <c r="V10" s="229"/>
      <c r="W10" s="230"/>
      <c r="X10" s="28"/>
      <c r="Y10" s="72" t="str">
        <f t="shared" ref="Y10:Y15" ca="1" si="0">IFERROR(INDEX(INDIRECT("'" &amp; E$4 &amp; " Equipment'!A$2:A$200"), MATCH(AA10, INDIRECT("'" &amp; E$4 &amp; " Equipment'!C$2:C$200"), 0)), "")</f>
        <v/>
      </c>
      <c r="Z10" s="73" t="str">
        <f t="shared" ref="Z10:Z15" ca="1" si="1">IFERROR(INDEX(INDIRECT("'" &amp; E$4 &amp; " Equipment'!B$2:B$200"), MATCH(AA10, INDIRECT("'" &amp; E$4 &amp; " Equipment'!C$2:C$200"), 0)), "")</f>
        <v/>
      </c>
      <c r="AA10" s="236"/>
      <c r="AB10" s="236"/>
      <c r="AC10" s="236"/>
      <c r="AD10" s="236"/>
      <c r="AE10" s="237" t="str">
        <f t="shared" ref="AE10:AE15" ca="1" si="2">IFERROR(INDEX(INDIRECT("'" &amp; E$4 &amp; " Equipment'!D$2:D$200"), MATCH(AA10, INDIRECT("'" &amp; E$4 &amp; " Equipment'!C$2:C$200"), 0)), "")</f>
        <v/>
      </c>
      <c r="AF10" s="237"/>
      <c r="AG10" s="238" t="str">
        <f t="shared" ref="AG10:AG15" ca="1" si="3">IFERROR(INDEX(INDIRECT("'" &amp; E$4 &amp; " Equipment'!E$2:E$200"), MATCH(AA10, INDIRECT("'" &amp; E$4 &amp; " Equipment'!C$2:C$200"), 0)), "")</f>
        <v/>
      </c>
      <c r="AH10" s="239"/>
      <c r="AI10" s="245" t="str">
        <f t="shared" ref="AI10:AI15" ca="1" si="4">IFERROR(INDEX(INDIRECT("'" &amp; E$4 &amp; " Equipment'!F$2:F$200"), MATCH(AA10, INDIRECT("'" &amp; E$4 &amp; " Equipment'!C$2:C$200"), 0)), "")</f>
        <v/>
      </c>
      <c r="AJ10" s="246"/>
      <c r="AK10" s="246"/>
      <c r="AL10" s="246"/>
      <c r="AM10" s="246"/>
      <c r="AN10" s="246"/>
      <c r="AO10" s="247"/>
      <c r="AP10" s="253" t="str">
        <f t="shared" ref="AP10:AP15" ca="1" si="5">IFERROR(INDEX(INDIRECT("'" &amp; E$4 &amp; " Equipment'!G$2:G$200"), MATCH(AA10, INDIRECT("'" &amp; E$4 &amp; " Equipment'!C$2:C$200"), 0)), "")</f>
        <v/>
      </c>
      <c r="AQ10" s="254"/>
      <c r="AR10" s="254"/>
      <c r="AS10" s="255"/>
      <c r="BJ10" s="179" t="s">
        <v>819</v>
      </c>
    </row>
    <row r="11" spans="1:62" ht="21.75" customHeight="1" x14ac:dyDescent="0.25">
      <c r="C11" s="225" t="s">
        <v>731</v>
      </c>
      <c r="D11" s="226"/>
      <c r="E11" s="306">
        <f ca="1">IFERROR(SUM(A:A),0)</f>
        <v>0</v>
      </c>
      <c r="F11" s="306"/>
      <c r="G11" s="306"/>
      <c r="H11" s="306"/>
      <c r="I11" s="306"/>
      <c r="J11" s="307"/>
      <c r="M11" s="299" t="s">
        <v>393</v>
      </c>
      <c r="N11" s="300"/>
      <c r="O11" s="193"/>
      <c r="P11" s="193"/>
      <c r="Q11" s="194"/>
      <c r="R11" s="229"/>
      <c r="S11" s="229"/>
      <c r="T11" s="229"/>
      <c r="U11" s="229"/>
      <c r="V11" s="229"/>
      <c r="W11" s="230"/>
      <c r="X11" s="28"/>
      <c r="Y11" s="72" t="str">
        <f t="shared" ca="1" si="0"/>
        <v/>
      </c>
      <c r="Z11" s="73" t="str">
        <f t="shared" ca="1" si="1"/>
        <v/>
      </c>
      <c r="AA11" s="236"/>
      <c r="AB11" s="236"/>
      <c r="AC11" s="236"/>
      <c r="AD11" s="236"/>
      <c r="AE11" s="237" t="str">
        <f t="shared" ca="1" si="2"/>
        <v/>
      </c>
      <c r="AF11" s="237"/>
      <c r="AG11" s="238" t="str">
        <f t="shared" ca="1" si="3"/>
        <v/>
      </c>
      <c r="AH11" s="239"/>
      <c r="AI11" s="245" t="str">
        <f t="shared" ca="1" si="4"/>
        <v/>
      </c>
      <c r="AJ11" s="246"/>
      <c r="AK11" s="246"/>
      <c r="AL11" s="246"/>
      <c r="AM11" s="246"/>
      <c r="AN11" s="246"/>
      <c r="AO11" s="247"/>
      <c r="AP11" s="253" t="str">
        <f t="shared" ca="1" si="5"/>
        <v/>
      </c>
      <c r="AQ11" s="254"/>
      <c r="AR11" s="254"/>
      <c r="AS11" s="255"/>
    </row>
    <row r="12" spans="1:62" ht="21.75" customHeight="1" thickBot="1" x14ac:dyDescent="0.3">
      <c r="C12" s="227" t="s">
        <v>732</v>
      </c>
      <c r="D12" s="228"/>
      <c r="E12" s="308">
        <f>(COUNT(O9:O20)*100)+700</f>
        <v>700</v>
      </c>
      <c r="F12" s="308"/>
      <c r="G12" s="308"/>
      <c r="H12" s="308"/>
      <c r="I12" s="308"/>
      <c r="J12" s="309"/>
      <c r="M12" s="299" t="s">
        <v>394</v>
      </c>
      <c r="N12" s="300"/>
      <c r="O12" s="193"/>
      <c r="P12" s="193"/>
      <c r="Q12" s="194"/>
      <c r="R12" s="229"/>
      <c r="S12" s="229"/>
      <c r="T12" s="229"/>
      <c r="U12" s="229"/>
      <c r="V12" s="229"/>
      <c r="W12" s="230"/>
      <c r="X12" s="28"/>
      <c r="Y12" s="72" t="str">
        <f t="shared" ca="1" si="0"/>
        <v/>
      </c>
      <c r="Z12" s="73" t="str">
        <f t="shared" ca="1" si="1"/>
        <v/>
      </c>
      <c r="AA12" s="236"/>
      <c r="AB12" s="236"/>
      <c r="AC12" s="236"/>
      <c r="AD12" s="236"/>
      <c r="AE12" s="237" t="str">
        <f t="shared" ca="1" si="2"/>
        <v/>
      </c>
      <c r="AF12" s="237"/>
      <c r="AG12" s="238" t="str">
        <f t="shared" ca="1" si="3"/>
        <v/>
      </c>
      <c r="AH12" s="239"/>
      <c r="AI12" s="245" t="str">
        <f t="shared" ca="1" si="4"/>
        <v/>
      </c>
      <c r="AJ12" s="246"/>
      <c r="AK12" s="246"/>
      <c r="AL12" s="246"/>
      <c r="AM12" s="246"/>
      <c r="AN12" s="246"/>
      <c r="AO12" s="247"/>
      <c r="AP12" s="253" t="str">
        <f t="shared" ca="1" si="5"/>
        <v/>
      </c>
      <c r="AQ12" s="254"/>
      <c r="AR12" s="254"/>
      <c r="AS12" s="255"/>
    </row>
    <row r="13" spans="1:62" ht="21.75" customHeight="1" thickBot="1" x14ac:dyDescent="0.3">
      <c r="M13" s="299" t="s">
        <v>395</v>
      </c>
      <c r="N13" s="300"/>
      <c r="O13" s="193"/>
      <c r="P13" s="193"/>
      <c r="Q13" s="194"/>
      <c r="R13" s="229"/>
      <c r="S13" s="229"/>
      <c r="T13" s="229"/>
      <c r="U13" s="229"/>
      <c r="V13" s="229"/>
      <c r="W13" s="230"/>
      <c r="X13" s="28"/>
      <c r="Y13" s="72" t="str">
        <f t="shared" ca="1" si="0"/>
        <v/>
      </c>
      <c r="Z13" s="73" t="str">
        <f t="shared" ca="1" si="1"/>
        <v/>
      </c>
      <c r="AA13" s="236"/>
      <c r="AB13" s="236"/>
      <c r="AC13" s="236"/>
      <c r="AD13" s="236"/>
      <c r="AE13" s="237" t="str">
        <f t="shared" ca="1" si="2"/>
        <v/>
      </c>
      <c r="AF13" s="237"/>
      <c r="AG13" s="238" t="str">
        <f t="shared" ca="1" si="3"/>
        <v/>
      </c>
      <c r="AH13" s="239"/>
      <c r="AI13" s="245" t="str">
        <f t="shared" ca="1" si="4"/>
        <v/>
      </c>
      <c r="AJ13" s="246"/>
      <c r="AK13" s="246"/>
      <c r="AL13" s="246"/>
      <c r="AM13" s="246"/>
      <c r="AN13" s="246"/>
      <c r="AO13" s="247"/>
      <c r="AP13" s="253" t="str">
        <f t="shared" ca="1" si="5"/>
        <v/>
      </c>
      <c r="AQ13" s="254"/>
      <c r="AR13" s="254"/>
      <c r="AS13" s="255"/>
    </row>
    <row r="14" spans="1:62" ht="21.75" customHeight="1" x14ac:dyDescent="0.25">
      <c r="C14" s="287" t="s">
        <v>871</v>
      </c>
      <c r="D14" s="288"/>
      <c r="E14" s="288"/>
      <c r="F14" s="288"/>
      <c r="G14" s="288"/>
      <c r="H14" s="288"/>
      <c r="I14" s="288"/>
      <c r="J14" s="289"/>
      <c r="K14" s="24"/>
      <c r="M14" s="299" t="s">
        <v>396</v>
      </c>
      <c r="N14" s="300"/>
      <c r="O14" s="193"/>
      <c r="P14" s="193"/>
      <c r="Q14" s="194"/>
      <c r="R14" s="229"/>
      <c r="S14" s="229"/>
      <c r="T14" s="229"/>
      <c r="U14" s="229"/>
      <c r="V14" s="229"/>
      <c r="W14" s="230"/>
      <c r="X14" s="28"/>
      <c r="Y14" s="72" t="str">
        <f t="shared" ca="1" si="0"/>
        <v/>
      </c>
      <c r="Z14" s="73" t="str">
        <f t="shared" ca="1" si="1"/>
        <v/>
      </c>
      <c r="AA14" s="236"/>
      <c r="AB14" s="236"/>
      <c r="AC14" s="236"/>
      <c r="AD14" s="236"/>
      <c r="AE14" s="237" t="str">
        <f t="shared" ca="1" si="2"/>
        <v/>
      </c>
      <c r="AF14" s="237"/>
      <c r="AG14" s="238" t="str">
        <f t="shared" ca="1" si="3"/>
        <v/>
      </c>
      <c r="AH14" s="239"/>
      <c r="AI14" s="245" t="str">
        <f t="shared" ca="1" si="4"/>
        <v/>
      </c>
      <c r="AJ14" s="246"/>
      <c r="AK14" s="246"/>
      <c r="AL14" s="246"/>
      <c r="AM14" s="246"/>
      <c r="AN14" s="246"/>
      <c r="AO14" s="247"/>
      <c r="AP14" s="253" t="str">
        <f t="shared" ca="1" si="5"/>
        <v/>
      </c>
      <c r="AQ14" s="254"/>
      <c r="AR14" s="254"/>
      <c r="AS14" s="255"/>
    </row>
    <row r="15" spans="1:62" ht="21.75" customHeight="1" thickBot="1" x14ac:dyDescent="0.3">
      <c r="C15" s="290"/>
      <c r="D15" s="291"/>
      <c r="E15" s="291"/>
      <c r="F15" s="291"/>
      <c r="G15" s="291"/>
      <c r="H15" s="291"/>
      <c r="I15" s="291"/>
      <c r="J15" s="292"/>
      <c r="K15" s="24"/>
      <c r="M15" s="299" t="s">
        <v>397</v>
      </c>
      <c r="N15" s="300"/>
      <c r="O15" s="193"/>
      <c r="P15" s="193"/>
      <c r="Q15" s="194"/>
      <c r="R15" s="229"/>
      <c r="S15" s="229"/>
      <c r="T15" s="229"/>
      <c r="U15" s="229"/>
      <c r="V15" s="229"/>
      <c r="W15" s="230"/>
      <c r="X15" s="28"/>
      <c r="Y15" s="74" t="str">
        <f t="shared" ca="1" si="0"/>
        <v/>
      </c>
      <c r="Z15" s="75" t="str">
        <f t="shared" ca="1" si="1"/>
        <v/>
      </c>
      <c r="AA15" s="262"/>
      <c r="AB15" s="262"/>
      <c r="AC15" s="262"/>
      <c r="AD15" s="262"/>
      <c r="AE15" s="263" t="str">
        <f t="shared" ca="1" si="2"/>
        <v/>
      </c>
      <c r="AF15" s="263"/>
      <c r="AG15" s="264" t="str">
        <f t="shared" ca="1" si="3"/>
        <v/>
      </c>
      <c r="AH15" s="265"/>
      <c r="AI15" s="256" t="str">
        <f t="shared" ca="1" si="4"/>
        <v/>
      </c>
      <c r="AJ15" s="257"/>
      <c r="AK15" s="257"/>
      <c r="AL15" s="257"/>
      <c r="AM15" s="257"/>
      <c r="AN15" s="257"/>
      <c r="AO15" s="258"/>
      <c r="AP15" s="259" t="str">
        <f t="shared" ca="1" si="5"/>
        <v/>
      </c>
      <c r="AQ15" s="260"/>
      <c r="AR15" s="260"/>
      <c r="AS15" s="261"/>
    </row>
    <row r="16" spans="1:62" ht="21.75" customHeight="1" x14ac:dyDescent="0.25">
      <c r="C16" s="290"/>
      <c r="D16" s="291"/>
      <c r="E16" s="291"/>
      <c r="F16" s="291"/>
      <c r="G16" s="291"/>
      <c r="H16" s="291"/>
      <c r="I16" s="291"/>
      <c r="J16" s="292"/>
      <c r="K16" s="24"/>
      <c r="M16" s="299" t="s">
        <v>398</v>
      </c>
      <c r="N16" s="300"/>
      <c r="O16" s="193"/>
      <c r="P16" s="193"/>
      <c r="Q16" s="194"/>
      <c r="R16" s="229"/>
      <c r="S16" s="229"/>
      <c r="T16" s="229"/>
      <c r="U16" s="229"/>
      <c r="V16" s="229"/>
      <c r="W16" s="230"/>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290"/>
      <c r="D17" s="291"/>
      <c r="E17" s="291"/>
      <c r="F17" s="291"/>
      <c r="G17" s="291"/>
      <c r="H17" s="291"/>
      <c r="I17" s="291"/>
      <c r="J17" s="292"/>
      <c r="K17" s="24"/>
      <c r="M17" s="299" t="s">
        <v>399</v>
      </c>
      <c r="N17" s="300"/>
      <c r="O17" s="193"/>
      <c r="P17" s="193"/>
      <c r="Q17" s="194"/>
      <c r="R17" s="229"/>
      <c r="S17" s="229"/>
      <c r="T17" s="229"/>
      <c r="U17" s="229"/>
      <c r="V17" s="229"/>
      <c r="W17" s="230"/>
      <c r="X17" s="28"/>
      <c r="Y17" s="271" t="str">
        <f ca="1">IFERROR(INDEX(INDIRECT("'" &amp; E$4 &amp; " Troops'!J$2:J$200"), MATCH(AA2, INDIRECT("'" &amp; E$4 &amp; " Troops'!C$2:C$200"), 0)), "")</f>
        <v/>
      </c>
      <c r="Z17" s="272"/>
      <c r="AA17" s="272"/>
      <c r="AB17" s="272"/>
      <c r="AC17" s="272"/>
      <c r="AD17" s="272"/>
      <c r="AE17" s="272"/>
      <c r="AF17" s="272"/>
      <c r="AG17" s="272"/>
      <c r="AH17" s="272"/>
      <c r="AI17" s="272"/>
      <c r="AJ17" s="272"/>
      <c r="AK17" s="272"/>
      <c r="AL17" s="272"/>
      <c r="AM17" s="272"/>
      <c r="AN17" s="272"/>
      <c r="AO17" s="272"/>
      <c r="AP17" s="272"/>
      <c r="AQ17" s="272"/>
      <c r="AR17" s="272"/>
      <c r="AS17" s="273"/>
    </row>
    <row r="18" spans="1:45" ht="21.75" customHeight="1" x14ac:dyDescent="0.25">
      <c r="C18" s="290"/>
      <c r="D18" s="291"/>
      <c r="E18" s="291"/>
      <c r="F18" s="291"/>
      <c r="G18" s="291"/>
      <c r="H18" s="291"/>
      <c r="I18" s="291"/>
      <c r="J18" s="292"/>
      <c r="K18" s="24"/>
      <c r="M18" s="299" t="s">
        <v>400</v>
      </c>
      <c r="N18" s="300"/>
      <c r="O18" s="193"/>
      <c r="P18" s="193"/>
      <c r="Q18" s="194"/>
      <c r="R18" s="229"/>
      <c r="S18" s="229"/>
      <c r="T18" s="229"/>
      <c r="U18" s="229"/>
      <c r="V18" s="229"/>
      <c r="W18" s="230"/>
      <c r="X18" s="28"/>
      <c r="Y18" s="271"/>
      <c r="Z18" s="272"/>
      <c r="AA18" s="272"/>
      <c r="AB18" s="272"/>
      <c r="AC18" s="272"/>
      <c r="AD18" s="272"/>
      <c r="AE18" s="272"/>
      <c r="AF18" s="272"/>
      <c r="AG18" s="272"/>
      <c r="AH18" s="272"/>
      <c r="AI18" s="272"/>
      <c r="AJ18" s="272"/>
      <c r="AK18" s="272"/>
      <c r="AL18" s="272"/>
      <c r="AM18" s="272"/>
      <c r="AN18" s="272"/>
      <c r="AO18" s="272"/>
      <c r="AP18" s="272"/>
      <c r="AQ18" s="272"/>
      <c r="AR18" s="272"/>
      <c r="AS18" s="273"/>
    </row>
    <row r="19" spans="1:45" ht="21.75" customHeight="1" x14ac:dyDescent="0.25">
      <c r="C19" s="290"/>
      <c r="D19" s="291"/>
      <c r="E19" s="291"/>
      <c r="F19" s="291"/>
      <c r="G19" s="291"/>
      <c r="H19" s="291"/>
      <c r="I19" s="291"/>
      <c r="J19" s="292"/>
      <c r="K19" s="24"/>
      <c r="M19" s="299" t="s">
        <v>401</v>
      </c>
      <c r="N19" s="300"/>
      <c r="O19" s="193"/>
      <c r="P19" s="193"/>
      <c r="Q19" s="194"/>
      <c r="R19" s="229"/>
      <c r="S19" s="229"/>
      <c r="T19" s="229"/>
      <c r="U19" s="229"/>
      <c r="V19" s="229"/>
      <c r="W19" s="230"/>
      <c r="X19" s="28"/>
      <c r="Y19" s="271"/>
      <c r="Z19" s="272"/>
      <c r="AA19" s="272"/>
      <c r="AB19" s="272"/>
      <c r="AC19" s="272"/>
      <c r="AD19" s="272"/>
      <c r="AE19" s="272"/>
      <c r="AF19" s="272"/>
      <c r="AG19" s="272"/>
      <c r="AH19" s="272"/>
      <c r="AI19" s="272"/>
      <c r="AJ19" s="272"/>
      <c r="AK19" s="272"/>
      <c r="AL19" s="272"/>
      <c r="AM19" s="272"/>
      <c r="AN19" s="272"/>
      <c r="AO19" s="272"/>
      <c r="AP19" s="272"/>
      <c r="AQ19" s="272"/>
      <c r="AR19" s="272"/>
      <c r="AS19" s="273"/>
    </row>
    <row r="20" spans="1:45" ht="21.75" customHeight="1" x14ac:dyDescent="0.25">
      <c r="C20" s="290"/>
      <c r="D20" s="291"/>
      <c r="E20" s="291"/>
      <c r="F20" s="291"/>
      <c r="G20" s="291"/>
      <c r="H20" s="291"/>
      <c r="I20" s="291"/>
      <c r="J20" s="292"/>
      <c r="K20" s="24"/>
      <c r="M20" s="301" t="s">
        <v>402</v>
      </c>
      <c r="N20" s="302"/>
      <c r="O20" s="195"/>
      <c r="P20" s="195"/>
      <c r="Q20" s="196"/>
      <c r="R20" s="296"/>
      <c r="S20" s="296"/>
      <c r="T20" s="296"/>
      <c r="U20" s="296"/>
      <c r="V20" s="296"/>
      <c r="W20" s="297"/>
      <c r="X20" s="28"/>
      <c r="Y20" s="271"/>
      <c r="Z20" s="272"/>
      <c r="AA20" s="272"/>
      <c r="AB20" s="272"/>
      <c r="AC20" s="272"/>
      <c r="AD20" s="272"/>
      <c r="AE20" s="272"/>
      <c r="AF20" s="272"/>
      <c r="AG20" s="272"/>
      <c r="AH20" s="272"/>
      <c r="AI20" s="272"/>
      <c r="AJ20" s="272"/>
      <c r="AK20" s="272"/>
      <c r="AL20" s="272"/>
      <c r="AM20" s="272"/>
      <c r="AN20" s="272"/>
      <c r="AO20" s="272"/>
      <c r="AP20" s="272"/>
      <c r="AQ20" s="272"/>
      <c r="AR20" s="272"/>
      <c r="AS20" s="273"/>
    </row>
    <row r="21" spans="1:45" ht="21.75" customHeight="1" thickBot="1" x14ac:dyDescent="0.25">
      <c r="C21" s="290"/>
      <c r="D21" s="291"/>
      <c r="E21" s="291"/>
      <c r="F21" s="291"/>
      <c r="G21" s="291"/>
      <c r="H21" s="291"/>
      <c r="I21" s="291"/>
      <c r="J21" s="292"/>
      <c r="K21" s="24"/>
      <c r="R21" s="298"/>
      <c r="S21" s="298"/>
      <c r="T21" s="298"/>
      <c r="U21" s="298"/>
      <c r="V21" s="298"/>
      <c r="W21" s="298"/>
      <c r="X21" s="28"/>
      <c r="Y21" s="274"/>
      <c r="Z21" s="275"/>
      <c r="AA21" s="275"/>
      <c r="AB21" s="275"/>
      <c r="AC21" s="275"/>
      <c r="AD21" s="275"/>
      <c r="AE21" s="275"/>
      <c r="AF21" s="275"/>
      <c r="AG21" s="275"/>
      <c r="AH21" s="275"/>
      <c r="AI21" s="275"/>
      <c r="AJ21" s="275"/>
      <c r="AK21" s="275"/>
      <c r="AL21" s="275"/>
      <c r="AM21" s="275"/>
      <c r="AN21" s="275"/>
      <c r="AO21" s="275"/>
      <c r="AP21" s="275"/>
      <c r="AQ21" s="275"/>
      <c r="AR21" s="275"/>
      <c r="AS21" s="276"/>
    </row>
    <row r="22" spans="1:45" ht="21.75" customHeight="1" x14ac:dyDescent="0.2">
      <c r="C22" s="290"/>
      <c r="D22" s="291"/>
      <c r="E22" s="291"/>
      <c r="F22" s="291"/>
      <c r="G22" s="291"/>
      <c r="H22" s="291"/>
      <c r="I22" s="291"/>
      <c r="J22" s="292"/>
      <c r="K22" s="24"/>
      <c r="L22" s="29"/>
      <c r="M22" s="327" t="s">
        <v>747</v>
      </c>
      <c r="N22" s="327"/>
      <c r="O22" s="38">
        <f ca="1">COUNT(A26:A56)</f>
        <v>1</v>
      </c>
      <c r="P22" s="39" t="s">
        <v>748</v>
      </c>
      <c r="Q22" s="39">
        <v>6</v>
      </c>
      <c r="R22" s="40"/>
      <c r="S22" s="38">
        <f ca="1">COUNT(A:A)</f>
        <v>3</v>
      </c>
      <c r="T22" s="39" t="s">
        <v>748</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293"/>
      <c r="D23" s="294"/>
      <c r="E23" s="294"/>
      <c r="F23" s="294"/>
      <c r="G23" s="294"/>
      <c r="H23" s="294"/>
      <c r="I23" s="294"/>
      <c r="J23" s="295"/>
      <c r="K23" s="24"/>
      <c r="L23" s="27"/>
      <c r="M23" s="36"/>
      <c r="N23" s="37"/>
      <c r="O23" s="231" t="s">
        <v>749</v>
      </c>
      <c r="P23" s="231"/>
      <c r="Q23" s="231"/>
      <c r="R23" s="41"/>
      <c r="S23" s="231" t="s">
        <v>750</v>
      </c>
      <c r="T23" s="231"/>
      <c r="U23" s="231"/>
      <c r="V23" s="25"/>
      <c r="Y23" s="269"/>
      <c r="Z23" s="251"/>
      <c r="AA23" s="251"/>
      <c r="AB23" s="251"/>
      <c r="AC23" s="270"/>
      <c r="AD23" s="269"/>
      <c r="AE23" s="251"/>
      <c r="AF23" s="251"/>
      <c r="AG23" s="251"/>
      <c r="AH23" s="270"/>
      <c r="AI23" s="269"/>
      <c r="AJ23" s="251"/>
      <c r="AK23" s="251"/>
      <c r="AL23" s="251"/>
      <c r="AM23" s="270"/>
      <c r="AN23" s="251"/>
      <c r="AO23" s="251"/>
      <c r="AP23" s="251"/>
      <c r="AQ23" s="251"/>
      <c r="AR23" s="251"/>
      <c r="AS23" s="43"/>
    </row>
    <row r="24" spans="1:45" ht="21.75" customHeight="1" thickBot="1" x14ac:dyDescent="0.25">
      <c r="C24" s="24"/>
      <c r="D24" s="24"/>
      <c r="E24" s="24"/>
      <c r="F24" s="24"/>
      <c r="G24" s="24"/>
      <c r="H24" s="24"/>
      <c r="I24" s="24"/>
      <c r="J24" s="24"/>
      <c r="K24" s="24"/>
      <c r="N24" s="25"/>
      <c r="O24" s="26"/>
      <c r="P24" s="26"/>
      <c r="Q24" s="26"/>
      <c r="R24" s="26"/>
      <c r="Y24" s="269"/>
      <c r="Z24" s="251"/>
      <c r="AA24" s="251"/>
      <c r="AB24" s="251"/>
      <c r="AC24" s="270"/>
      <c r="AD24" s="269"/>
      <c r="AE24" s="251"/>
      <c r="AF24" s="251"/>
      <c r="AG24" s="251"/>
      <c r="AH24" s="270"/>
      <c r="AI24" s="269"/>
      <c r="AJ24" s="251"/>
      <c r="AK24" s="251"/>
      <c r="AL24" s="251"/>
      <c r="AM24" s="270"/>
      <c r="AN24" s="251"/>
      <c r="AO24" s="251"/>
      <c r="AP24" s="251"/>
      <c r="AQ24" s="251"/>
      <c r="AR24" s="251"/>
      <c r="AS24" s="43"/>
    </row>
    <row r="25" spans="1:45" ht="21.75" customHeight="1" thickBot="1" x14ac:dyDescent="0.25">
      <c r="N25" s="25"/>
      <c r="O25" s="26"/>
      <c r="P25" s="26"/>
      <c r="Q25" s="26"/>
      <c r="R25" s="26"/>
      <c r="U25" s="180"/>
      <c r="Y25" s="285"/>
      <c r="Z25" s="252"/>
      <c r="AA25" s="252"/>
      <c r="AB25" s="252"/>
      <c r="AC25" s="286"/>
      <c r="AD25" s="285"/>
      <c r="AE25" s="252"/>
      <c r="AF25" s="252"/>
      <c r="AG25" s="252"/>
      <c r="AH25" s="286"/>
      <c r="AI25" s="285"/>
      <c r="AJ25" s="252"/>
      <c r="AK25" s="252"/>
      <c r="AL25" s="252"/>
      <c r="AM25" s="286"/>
      <c r="AN25" s="252"/>
      <c r="AO25" s="252"/>
      <c r="AP25" s="252"/>
      <c r="AQ25" s="252"/>
      <c r="AR25" s="252"/>
      <c r="AS25" s="44"/>
    </row>
    <row r="26" spans="1:45" ht="21.75" customHeight="1" thickBot="1" x14ac:dyDescent="0.35">
      <c r="C26" s="335" t="s">
        <v>825</v>
      </c>
      <c r="D26" s="336"/>
      <c r="E26" s="337"/>
      <c r="F26" s="337"/>
      <c r="G26" s="337"/>
      <c r="H26" s="337"/>
      <c r="I26" s="337"/>
      <c r="J26" s="337"/>
      <c r="K26" s="337"/>
      <c r="L26" s="337"/>
      <c r="M26" s="337"/>
      <c r="N26" s="337"/>
      <c r="O26" s="337"/>
      <c r="P26" s="337"/>
      <c r="Q26" s="337"/>
      <c r="R26" s="337"/>
      <c r="S26" s="337"/>
      <c r="T26" s="337"/>
      <c r="U26" s="337"/>
      <c r="V26" s="337"/>
      <c r="W26" s="338"/>
      <c r="Y26" s="335" t="s">
        <v>825</v>
      </c>
      <c r="Z26" s="336"/>
      <c r="AA26" s="337"/>
      <c r="AB26" s="337"/>
      <c r="AC26" s="337"/>
      <c r="AD26" s="337"/>
      <c r="AE26" s="337"/>
      <c r="AF26" s="337"/>
      <c r="AG26" s="337"/>
      <c r="AH26" s="337"/>
      <c r="AI26" s="337"/>
      <c r="AJ26" s="337"/>
      <c r="AK26" s="337"/>
      <c r="AL26" s="337"/>
      <c r="AM26" s="337"/>
      <c r="AN26" s="337"/>
      <c r="AO26" s="337"/>
      <c r="AP26" s="337"/>
      <c r="AQ26" s="337"/>
      <c r="AR26" s="337"/>
      <c r="AS26" s="338"/>
    </row>
    <row r="27" spans="1:45" ht="21.75" customHeight="1" x14ac:dyDescent="0.3">
      <c r="A27" s="172"/>
      <c r="B27" s="172"/>
      <c r="C27" s="234" t="s">
        <v>4</v>
      </c>
      <c r="D27" s="235"/>
      <c r="E27" s="240"/>
      <c r="F27" s="241"/>
      <c r="G27" s="241"/>
      <c r="H27" s="241"/>
      <c r="I27" s="241"/>
      <c r="J27" s="241"/>
      <c r="K27" s="241"/>
      <c r="L27" s="241"/>
      <c r="M27" s="241"/>
      <c r="N27" s="241"/>
      <c r="O27" s="241"/>
      <c r="P27" s="241"/>
      <c r="Q27" s="241"/>
      <c r="R27" s="241"/>
      <c r="S27" s="241"/>
      <c r="T27" s="241"/>
      <c r="U27" s="241"/>
      <c r="V27" s="241"/>
      <c r="W27" s="242"/>
      <c r="Y27" s="234" t="s">
        <v>4</v>
      </c>
      <c r="Z27" s="235"/>
      <c r="AA27" s="240"/>
      <c r="AB27" s="241"/>
      <c r="AC27" s="241"/>
      <c r="AD27" s="241"/>
      <c r="AE27" s="241"/>
      <c r="AF27" s="241"/>
      <c r="AG27" s="241"/>
      <c r="AH27" s="241"/>
      <c r="AI27" s="241"/>
      <c r="AJ27" s="241"/>
      <c r="AK27" s="241"/>
      <c r="AL27" s="241"/>
      <c r="AM27" s="241"/>
      <c r="AN27" s="241"/>
      <c r="AO27" s="241"/>
      <c r="AP27" s="241"/>
      <c r="AQ27" s="241"/>
      <c r="AR27" s="241"/>
      <c r="AS27" s="241"/>
    </row>
    <row r="28" spans="1:45" ht="21.75" customHeight="1" x14ac:dyDescent="0.2">
      <c r="A28" s="173"/>
      <c r="B28" s="173"/>
      <c r="C28" s="216" t="s">
        <v>5</v>
      </c>
      <c r="D28" s="217"/>
      <c r="E28" s="218" t="str">
        <f ca="1">IFERROR(INDEX(INDIRECT("'" &amp; E$4 &amp; " Troops'!M$2:M$200"), MATCH(E27, INDIRECT("'" &amp; E$4 &amp; " Troops'!C$2:C$200"), 0)), "")</f>
        <v/>
      </c>
      <c r="F28" s="219"/>
      <c r="G28" s="219"/>
      <c r="H28" s="219"/>
      <c r="I28" s="219"/>
      <c r="J28" s="219"/>
      <c r="K28" s="219"/>
      <c r="L28" s="219"/>
      <c r="M28" s="219"/>
      <c r="N28" s="219"/>
      <c r="O28" s="219"/>
      <c r="P28" s="219"/>
      <c r="Q28" s="219"/>
      <c r="R28" s="219"/>
      <c r="S28" s="219"/>
      <c r="T28" s="219"/>
      <c r="U28" s="219"/>
      <c r="V28" s="219"/>
      <c r="W28" s="220"/>
      <c r="Y28" s="216" t="s">
        <v>5</v>
      </c>
      <c r="Z28" s="217"/>
      <c r="AA28" s="218" t="str">
        <f ca="1">IFERROR(INDEX(INDIRECT("'" &amp; E$4 &amp; " Troops'!M$2:M$200"), MATCH(AA27, INDIRECT("'" &amp; E$4 &amp; " Troops'!C$2:C$200"), 0)), "")</f>
        <v/>
      </c>
      <c r="AB28" s="219"/>
      <c r="AC28" s="219"/>
      <c r="AD28" s="219"/>
      <c r="AE28" s="219"/>
      <c r="AF28" s="219"/>
      <c r="AG28" s="219"/>
      <c r="AH28" s="219"/>
      <c r="AI28" s="219"/>
      <c r="AJ28" s="219"/>
      <c r="AK28" s="219"/>
      <c r="AL28" s="219"/>
      <c r="AM28" s="219"/>
      <c r="AN28" s="219"/>
      <c r="AO28" s="219"/>
      <c r="AP28" s="219"/>
      <c r="AQ28" s="219"/>
      <c r="AR28" s="219"/>
      <c r="AS28" s="219"/>
    </row>
    <row r="29" spans="1:45" ht="21.75" customHeight="1" thickBot="1" x14ac:dyDescent="0.25">
      <c r="A29" s="173"/>
      <c r="B29" s="173"/>
      <c r="C29" s="216" t="s">
        <v>6</v>
      </c>
      <c r="D29" s="217"/>
      <c r="E29" s="221" t="str">
        <f ca="1">IFERROR(INDEX(INDIRECT("'" &amp; E$4 &amp; " Troops'!K$2:K$200"), MATCH(E27, INDIRECT("'" &amp; E$4 &amp; " Troops'!C$2:C$200"), 0)), "")</f>
        <v/>
      </c>
      <c r="F29" s="222"/>
      <c r="G29" s="219"/>
      <c r="H29" s="222"/>
      <c r="I29" s="222"/>
      <c r="J29" s="219"/>
      <c r="K29" s="222"/>
      <c r="L29" s="222"/>
      <c r="M29" s="219"/>
      <c r="N29" s="222"/>
      <c r="O29" s="222"/>
      <c r="P29" s="219"/>
      <c r="Q29" s="222"/>
      <c r="R29" s="222"/>
      <c r="S29" s="222"/>
      <c r="T29" s="219"/>
      <c r="U29" s="219"/>
      <c r="V29" s="219"/>
      <c r="W29" s="220"/>
      <c r="Y29" s="216" t="s">
        <v>6</v>
      </c>
      <c r="Z29" s="217"/>
      <c r="AA29" s="221" t="str">
        <f ca="1">IFERROR(INDEX(INDIRECT("'" &amp; E$4 &amp; " Troops'!K$2:K$200"), MATCH(AA27, INDIRECT("'" &amp; E$4 &amp; " Troops'!C$2:C$200"), 0)), "")</f>
        <v/>
      </c>
      <c r="AB29" s="222"/>
      <c r="AC29" s="219"/>
      <c r="AD29" s="222"/>
      <c r="AE29" s="222"/>
      <c r="AF29" s="219"/>
      <c r="AG29" s="222"/>
      <c r="AH29" s="222"/>
      <c r="AI29" s="219"/>
      <c r="AJ29" s="222"/>
      <c r="AK29" s="222"/>
      <c r="AL29" s="219"/>
      <c r="AM29" s="222"/>
      <c r="AN29" s="222"/>
      <c r="AO29" s="222"/>
      <c r="AP29" s="219"/>
      <c r="AQ29" s="219"/>
      <c r="AR29" s="219"/>
      <c r="AS29" s="219"/>
    </row>
    <row r="30" spans="1:45" ht="21.75" customHeight="1" x14ac:dyDescent="0.2">
      <c r="C30" s="49"/>
      <c r="D30" s="54"/>
      <c r="E30" s="223" t="s">
        <v>7</v>
      </c>
      <c r="F30" s="224"/>
      <c r="G30" s="51"/>
      <c r="H30" s="233" t="s">
        <v>8</v>
      </c>
      <c r="I30" s="224"/>
      <c r="J30" s="51"/>
      <c r="K30" s="233" t="s">
        <v>9</v>
      </c>
      <c r="L30" s="224"/>
      <c r="M30" s="51"/>
      <c r="N30" s="233" t="s">
        <v>10</v>
      </c>
      <c r="O30" s="224"/>
      <c r="P30" s="51"/>
      <c r="Q30" s="233" t="s">
        <v>11</v>
      </c>
      <c r="R30" s="224"/>
      <c r="S30" s="56" t="s">
        <v>3</v>
      </c>
      <c r="T30" s="53"/>
      <c r="U30" s="50"/>
      <c r="V30" s="50"/>
      <c r="W30" s="54"/>
      <c r="Y30" s="49"/>
      <c r="Z30" s="54"/>
      <c r="AA30" s="223" t="s">
        <v>7</v>
      </c>
      <c r="AB30" s="224"/>
      <c r="AC30" s="51"/>
      <c r="AD30" s="233" t="s">
        <v>8</v>
      </c>
      <c r="AE30" s="224"/>
      <c r="AF30" s="51"/>
      <c r="AG30" s="233" t="s">
        <v>9</v>
      </c>
      <c r="AH30" s="224"/>
      <c r="AI30" s="51"/>
      <c r="AJ30" s="233" t="s">
        <v>10</v>
      </c>
      <c r="AK30" s="224"/>
      <c r="AL30" s="51"/>
      <c r="AM30" s="233" t="s">
        <v>11</v>
      </c>
      <c r="AN30" s="224"/>
      <c r="AO30" s="56" t="s">
        <v>3</v>
      </c>
      <c r="AP30" s="53"/>
      <c r="AQ30" s="50"/>
      <c r="AR30" s="50"/>
      <c r="AS30" s="54"/>
    </row>
    <row r="31" spans="1:45" ht="21.75" customHeight="1" thickBot="1" x14ac:dyDescent="0.25">
      <c r="C31" s="181"/>
      <c r="D31" s="182"/>
      <c r="E31" s="248" t="str">
        <f ca="1">IFERROR(INDEX(INDIRECT("'" &amp; E$4 &amp; " Troops'!D$2:D$200"), MATCH(E27, INDIRECT("'" &amp; E$4 &amp; " Troops'!C$2:C$200"), 0)), "")</f>
        <v/>
      </c>
      <c r="F31" s="244"/>
      <c r="G31" s="52"/>
      <c r="H31" s="249" t="str">
        <f ca="1">IFERROR(INDEX(INDIRECT("'" &amp; E$4 &amp; " Troops'!E$2:E$200"), MATCH(E27, INDIRECT("'" &amp; E$4 &amp; " Troops'!C$2:C$200"), 0)), "")</f>
        <v/>
      </c>
      <c r="I31" s="250"/>
      <c r="J31" s="52"/>
      <c r="K31" s="243" t="str">
        <f ca="1">IFERROR(INDEX(INDIRECT("'" &amp; E$4 &amp; " Troops'!F$2:F$200"), MATCH(E27, INDIRECT("'" &amp; E$4 &amp; " Troops'!C$2:C$200"), 0)), "")</f>
        <v/>
      </c>
      <c r="L31" s="244"/>
      <c r="M31" s="52"/>
      <c r="N31" s="243" t="str">
        <f ca="1">IFERROR(INDEX(INDIRECT("'" &amp; E$4 &amp; " Troops'!G$2:G$200"), MATCH(E27, INDIRECT("'" &amp; E$4 &amp; " Troops'!C$2:C$200"), 0)), "")</f>
        <v/>
      </c>
      <c r="O31" s="244"/>
      <c r="P31" s="52"/>
      <c r="Q31" s="243" t="str">
        <f ca="1">IFERROR(INDEX(INDIRECT("'" &amp; E$4 &amp; " Troops'!A$2:A$200"), MATCH(E27, INDIRECT("'" &amp; E$4 &amp; " Troops'!C$2:C$200"), 0)), "")</f>
        <v/>
      </c>
      <c r="R31" s="244"/>
      <c r="S31" s="48" t="str">
        <f ca="1">IFERROR(INDEX(INDIRECT("'" &amp; E$4 &amp; " Troops'!B$2:B$200"), MATCH(E27, INDIRECT("'" &amp; E$4 &amp; " Troops'!C$2:C$200"), 0)), "")</f>
        <v/>
      </c>
      <c r="T31" s="55"/>
      <c r="U31" s="50"/>
      <c r="V31" s="50"/>
      <c r="W31" s="54"/>
      <c r="Y31" s="181"/>
      <c r="Z31" s="182"/>
      <c r="AA31" s="248" t="str">
        <f ca="1">IFERROR(INDEX(INDIRECT("'" &amp; E$4 &amp; " Troops'!D$2:D$200"), MATCH(AA27, INDIRECT("'" &amp; E$4 &amp; " Troops'!C$2:C$200"), 0)), "")</f>
        <v/>
      </c>
      <c r="AB31" s="244"/>
      <c r="AC31" s="52"/>
      <c r="AD31" s="249" t="str">
        <f ca="1">IFERROR(INDEX(INDIRECT("'" &amp; E$4 &amp; " Troops'!E$2:E$200"), MATCH(AA27, INDIRECT("'" &amp; E$4 &amp; " Troops'!C$2:C$200"), 0)), "")</f>
        <v/>
      </c>
      <c r="AE31" s="250"/>
      <c r="AF31" s="52"/>
      <c r="AG31" s="243" t="str">
        <f ca="1">IFERROR(INDEX(INDIRECT("'" &amp; E$4 &amp; " Troops'!F$2:F$200"), MATCH(AA27, INDIRECT("'" &amp; E$4 &amp; " Troops'!C$2:C$200"), 0)), "")</f>
        <v/>
      </c>
      <c r="AH31" s="244"/>
      <c r="AI31" s="52"/>
      <c r="AJ31" s="243" t="str">
        <f ca="1">IFERROR(INDEX(INDIRECT("'" &amp; E$4 &amp; " Troops'!G$2:G$200"), MATCH(AA27, INDIRECT("'" &amp; E$4 &amp; " Troops'!C$2:C$200"), 0)), "")</f>
        <v/>
      </c>
      <c r="AK31" s="244"/>
      <c r="AL31" s="52"/>
      <c r="AM31" s="243" t="str">
        <f ca="1">IFERROR(INDEX(INDIRECT("'" &amp; E$4 &amp; " Troops'!A$2:A$200"), MATCH(AA27, INDIRECT("'" &amp; E$4 &amp; " Troops'!C$2:C$200"), 0)), "")</f>
        <v/>
      </c>
      <c r="AN31" s="244"/>
      <c r="AO31" s="48" t="str">
        <f ca="1">IFERROR(INDEX(INDIRECT("'" &amp; E$4 &amp; " Troops'!B$2:B$200"), MATCH(AA27, INDIRECT("'" &amp; E$4 &amp; " Troops'!C$2:C$200"), 0)), "")</f>
        <v/>
      </c>
      <c r="AP31" s="55"/>
      <c r="AQ31" s="50"/>
      <c r="AR31" s="50"/>
      <c r="AS31" s="54"/>
    </row>
    <row r="32" spans="1:45" ht="21.75" customHeight="1" thickBot="1" x14ac:dyDescent="0.25">
      <c r="A32" s="172">
        <f ca="1">SUM(C34:C40, Q31, Y34:Y40,AM31,AM6,Y9:Y15)</f>
        <v>0</v>
      </c>
      <c r="B32" s="172">
        <f ca="1">SUM(S31, D34:D40, Z34:Z40, AO31, AO6, Z9:Z15)</f>
        <v>0</v>
      </c>
      <c r="C32" s="328" t="s">
        <v>823</v>
      </c>
      <c r="D32" s="329"/>
      <c r="E32" s="329"/>
      <c r="F32" s="45"/>
      <c r="G32" s="166"/>
      <c r="H32" s="45"/>
      <c r="I32" s="166"/>
      <c r="J32" s="45"/>
      <c r="K32" s="45"/>
      <c r="L32" s="166"/>
      <c r="M32" s="45"/>
      <c r="N32" s="45"/>
      <c r="O32" s="166"/>
      <c r="P32" s="45"/>
      <c r="Q32" s="45"/>
      <c r="R32" s="45"/>
      <c r="S32" s="166"/>
      <c r="T32" s="45"/>
      <c r="U32" s="45"/>
      <c r="V32" s="45"/>
      <c r="W32" s="167"/>
      <c r="Y32" s="328" t="s">
        <v>823</v>
      </c>
      <c r="Z32" s="329"/>
      <c r="AA32" s="329"/>
      <c r="AB32" s="45"/>
      <c r="AC32" s="166"/>
      <c r="AD32" s="45"/>
      <c r="AE32" s="166"/>
      <c r="AF32" s="45"/>
      <c r="AG32" s="45"/>
      <c r="AH32" s="166"/>
      <c r="AI32" s="45"/>
      <c r="AJ32" s="45"/>
      <c r="AK32" s="166"/>
      <c r="AL32" s="45"/>
      <c r="AM32" s="45"/>
      <c r="AN32" s="45"/>
      <c r="AO32" s="166"/>
      <c r="AP32" s="45"/>
      <c r="AQ32" s="45"/>
      <c r="AR32" s="45"/>
      <c r="AS32" s="167"/>
    </row>
    <row r="33" spans="1:45" ht="21.75" customHeight="1" x14ac:dyDescent="0.2">
      <c r="A33" s="173"/>
      <c r="B33" s="173"/>
      <c r="C33" s="57" t="s">
        <v>12</v>
      </c>
      <c r="D33" s="58" t="s">
        <v>3</v>
      </c>
      <c r="E33" s="339" t="s">
        <v>867</v>
      </c>
      <c r="F33" s="339"/>
      <c r="G33" s="339"/>
      <c r="H33" s="339"/>
      <c r="I33" s="339" t="s">
        <v>5</v>
      </c>
      <c r="J33" s="339"/>
      <c r="K33" s="339" t="s">
        <v>13</v>
      </c>
      <c r="L33" s="339"/>
      <c r="M33" s="339" t="s">
        <v>14</v>
      </c>
      <c r="N33" s="339"/>
      <c r="O33" s="339"/>
      <c r="P33" s="339"/>
      <c r="Q33" s="339"/>
      <c r="R33" s="339"/>
      <c r="S33" s="339"/>
      <c r="T33" s="183"/>
      <c r="U33" s="184" t="s">
        <v>6</v>
      </c>
      <c r="V33" s="184"/>
      <c r="W33" s="185"/>
      <c r="Y33" s="57" t="s">
        <v>12</v>
      </c>
      <c r="Z33" s="58" t="s">
        <v>3</v>
      </c>
      <c r="AA33" s="339" t="s">
        <v>867</v>
      </c>
      <c r="AB33" s="339"/>
      <c r="AC33" s="339"/>
      <c r="AD33" s="339"/>
      <c r="AE33" s="339" t="s">
        <v>5</v>
      </c>
      <c r="AF33" s="339"/>
      <c r="AG33" s="339" t="s">
        <v>13</v>
      </c>
      <c r="AH33" s="339"/>
      <c r="AI33" s="339" t="s">
        <v>14</v>
      </c>
      <c r="AJ33" s="339"/>
      <c r="AK33" s="339"/>
      <c r="AL33" s="339"/>
      <c r="AM33" s="339"/>
      <c r="AN33" s="339"/>
      <c r="AO33" s="339"/>
      <c r="AP33" s="183"/>
      <c r="AQ33" s="184" t="s">
        <v>6</v>
      </c>
      <c r="AR33" s="184"/>
      <c r="AS33" s="185"/>
    </row>
    <row r="34" spans="1:45" ht="21.75" customHeight="1" x14ac:dyDescent="0.2">
      <c r="A34" s="175"/>
      <c r="B34" s="175"/>
      <c r="C34" s="72" t="str">
        <f t="shared" ref="C34:C40" ca="1" si="6">IFERROR(INDEX(INDIRECT("'" &amp; E$4 &amp; " Equipment'!A$2:A$200"), MATCH(E34, INDIRECT("'" &amp; E$4 &amp; " Equipment'!C$2:C$200"), 0)), "")</f>
        <v/>
      </c>
      <c r="D34" s="73" t="str">
        <f t="shared" ref="D34:D40" ca="1" si="7">IFERROR(INDEX(INDIRECT("'" &amp; E$4 &amp; " Equipment'!B$2:B$200"), MATCH(E34, INDIRECT("'" &amp; E$4 &amp; " Equipment'!C$2:C$200"), 0)), "")</f>
        <v/>
      </c>
      <c r="E34" s="236"/>
      <c r="F34" s="236"/>
      <c r="G34" s="236"/>
      <c r="H34" s="236"/>
      <c r="I34" s="237" t="str">
        <f t="shared" ref="I34:I40" ca="1" si="8">IFERROR(INDEX(INDIRECT("'" &amp; E$4 &amp; " Equipment'!D$2:D$200"), MATCH(E34, INDIRECT("'" &amp; E$4 &amp; " Equipment'!C$2:C$200"), 0)), "")</f>
        <v/>
      </c>
      <c r="J34" s="237"/>
      <c r="K34" s="238" t="str">
        <f t="shared" ref="K34:K40" ca="1" si="9">IFERROR(INDEX(INDIRECT("'" &amp; E$4 &amp; " Equipment'!E$2:E$200"), MATCH(E34, INDIRECT("'" &amp; E$4 &amp; " Equipment'!C$2:C$200"), 0)), "")</f>
        <v/>
      </c>
      <c r="L34" s="239"/>
      <c r="M34" s="245" t="str">
        <f t="shared" ref="M34:M40" ca="1" si="10">IFERROR(INDEX(INDIRECT("'" &amp; E$4 &amp; " Equipment'!F$2:F$200"), MATCH(E34, INDIRECT("'" &amp; E$4 &amp; " Equipment'!C$2:C$200"), 0)), "")</f>
        <v/>
      </c>
      <c r="N34" s="246"/>
      <c r="O34" s="246"/>
      <c r="P34" s="246"/>
      <c r="Q34" s="246"/>
      <c r="R34" s="246"/>
      <c r="S34" s="247"/>
      <c r="T34" s="253" t="str">
        <f t="shared" ref="T34:T40" ca="1" si="11">IFERROR(INDEX(INDIRECT("'" &amp; E$4 &amp; " Equipment'!G$2:G$200"), MATCH(E34, INDIRECT("'" &amp; E$4 &amp; " Equipment'!C$2:C$200"), 0)), "")</f>
        <v/>
      </c>
      <c r="U34" s="254"/>
      <c r="V34" s="254"/>
      <c r="W34" s="255"/>
      <c r="Y34" s="72" t="str">
        <f ca="1">IFERROR(INDEX(INDIRECT("'" &amp;E$4 &amp; " Equipment'!A$2:A$200"), MATCH(AA34, INDIRECT("'" &amp;E$4 &amp; " Equipment'!C$2:C$200"), 0)), "")</f>
        <v/>
      </c>
      <c r="Z34" s="73" t="str">
        <f ca="1">IFERROR(INDEX(INDIRECT("'" &amp;E$4 &amp; " Equipment'!B$2:B$200"), MATCH(AA34, INDIRECT("'" &amp;E$4 &amp; " Equipment'!C$2:C$200"), 0)), "")</f>
        <v/>
      </c>
      <c r="AA34" s="236"/>
      <c r="AB34" s="236"/>
      <c r="AC34" s="236"/>
      <c r="AD34" s="236"/>
      <c r="AE34" s="237" t="str">
        <f ca="1">IFERROR(INDEX(INDIRECT("'" &amp;E$4 &amp; " Equipment'!D$2:D$200"), MATCH(AA34, INDIRECT("'" &amp;E$4 &amp; " Equipment'!C$2:C$200"), 0)), "")</f>
        <v/>
      </c>
      <c r="AF34" s="237"/>
      <c r="AG34" s="238" t="str">
        <f ca="1">IFERROR(INDEX(INDIRECT("'" &amp;E$4 &amp; " Equipment'!E$2:E$200"), MATCH(AA34, INDIRECT("'" &amp;E$4 &amp; " Equipment'!C$2:C$200"), 0)), "")</f>
        <v/>
      </c>
      <c r="AH34" s="239"/>
      <c r="AI34" s="245" t="str">
        <f ca="1">IFERROR(INDEX(INDIRECT("'" &amp;E$4 &amp; " Equipment'!F$2:F$200"), MATCH(AA34, INDIRECT("'" &amp;E$4 &amp; " Equipment'!C$2:C$200"), 0)), "")</f>
        <v/>
      </c>
      <c r="AJ34" s="246"/>
      <c r="AK34" s="246"/>
      <c r="AL34" s="246"/>
      <c r="AM34" s="246"/>
      <c r="AN34" s="246"/>
      <c r="AO34" s="247"/>
      <c r="AP34" s="253" t="str">
        <f ca="1">IFERROR(INDEX(INDIRECT("'" &amp;E$4 &amp; " Equipment'!G$2:G$200"), MATCH(AA34, INDIRECT("'" &amp;E$4 &amp; " Equipment'!C$2:C$200"), 0)), "")</f>
        <v/>
      </c>
      <c r="AQ34" s="254"/>
      <c r="AR34" s="254"/>
      <c r="AS34" s="255"/>
    </row>
    <row r="35" spans="1:45" ht="21.75" customHeight="1" x14ac:dyDescent="0.2">
      <c r="A35" s="176"/>
      <c r="B35" s="176"/>
      <c r="C35" s="72" t="str">
        <f t="shared" ca="1" si="6"/>
        <v/>
      </c>
      <c r="D35" s="73" t="str">
        <f t="shared" ca="1" si="7"/>
        <v/>
      </c>
      <c r="E35" s="236"/>
      <c r="F35" s="236"/>
      <c r="G35" s="236"/>
      <c r="H35" s="236"/>
      <c r="I35" s="237" t="str">
        <f t="shared" ca="1" si="8"/>
        <v/>
      </c>
      <c r="J35" s="237"/>
      <c r="K35" s="238" t="str">
        <f t="shared" ca="1" si="9"/>
        <v/>
      </c>
      <c r="L35" s="239"/>
      <c r="M35" s="245" t="str">
        <f t="shared" ca="1" si="10"/>
        <v/>
      </c>
      <c r="N35" s="246"/>
      <c r="O35" s="246"/>
      <c r="P35" s="246"/>
      <c r="Q35" s="246"/>
      <c r="R35" s="246"/>
      <c r="S35" s="247"/>
      <c r="T35" s="253" t="str">
        <f t="shared" ca="1" si="11"/>
        <v/>
      </c>
      <c r="U35" s="254"/>
      <c r="V35" s="254"/>
      <c r="W35" s="255"/>
      <c r="Y35" s="72" t="str">
        <f t="shared" ref="Y35:Y40" ca="1" si="12">IFERROR(INDEX(INDIRECT("'" &amp;E$4 &amp; " Equipment'!A$2:A$200"), MATCH(AA35, INDIRECT("'" &amp;E$4 &amp; " Equipment'!C$2:C$200"), 0)), "")</f>
        <v/>
      </c>
      <c r="Z35" s="73" t="str">
        <f t="shared" ref="Z35:Z40" ca="1" si="13">IFERROR(INDEX(INDIRECT("'" &amp;E$4 &amp; " Equipment'!B$2:B$200"), MATCH(AA35, INDIRECT("'" &amp;E$4 &amp; " Equipment'!C$2:C$200"), 0)), "")</f>
        <v/>
      </c>
      <c r="AA35" s="236"/>
      <c r="AB35" s="236"/>
      <c r="AC35" s="236"/>
      <c r="AD35" s="236"/>
      <c r="AE35" s="237" t="str">
        <f t="shared" ref="AE35:AE40" ca="1" si="14">IFERROR(INDEX(INDIRECT("'" &amp;E$4 &amp; " Equipment'!D$2:D$200"), MATCH(AA35, INDIRECT("'" &amp;E$4 &amp; " Equipment'!C$2:C$200"), 0)), "")</f>
        <v/>
      </c>
      <c r="AF35" s="237"/>
      <c r="AG35" s="238" t="str">
        <f t="shared" ref="AG35:AG40" ca="1" si="15">IFERROR(INDEX(INDIRECT("'" &amp;E$4 &amp; " Equipment'!E$2:E$200"), MATCH(AA35, INDIRECT("'" &amp;E$4 &amp; " Equipment'!C$2:C$200"), 0)), "")</f>
        <v/>
      </c>
      <c r="AH35" s="239"/>
      <c r="AI35" s="245" t="str">
        <f t="shared" ref="AI35:AI40" ca="1" si="16">IFERROR(INDEX(INDIRECT("'" &amp;E$4 &amp; " Equipment'!F$2:F$200"), MATCH(AA35, INDIRECT("'" &amp;E$4 &amp; " Equipment'!C$2:C$200"), 0)), "")</f>
        <v/>
      </c>
      <c r="AJ35" s="246"/>
      <c r="AK35" s="246"/>
      <c r="AL35" s="246"/>
      <c r="AM35" s="246"/>
      <c r="AN35" s="246"/>
      <c r="AO35" s="247"/>
      <c r="AP35" s="253" t="str">
        <f t="shared" ref="AP35:AP40" ca="1" si="17">IFERROR(INDEX(INDIRECT("'" &amp;E$4 &amp; " Equipment'!G$2:G$200"), MATCH(AA35, INDIRECT("'" &amp;E$4 &amp; " Equipment'!C$2:C$200"), 0)), "")</f>
        <v/>
      </c>
      <c r="AQ35" s="254"/>
      <c r="AR35" s="254"/>
      <c r="AS35" s="255"/>
    </row>
    <row r="36" spans="1:45" ht="21.75" customHeight="1" x14ac:dyDescent="0.2">
      <c r="C36" s="72" t="str">
        <f ca="1">IFERROR(INDEX(INDIRECT("'" &amp; E$4 &amp; " Equipment'!A$2:A$200"), MATCH(E36, INDIRECT("'" &amp; E$4 &amp; " Equipment'!C$2:C$200"), 0)), "")</f>
        <v/>
      </c>
      <c r="D36" s="73" t="str">
        <f ca="1">IFERROR(INDEX(INDIRECT("'" &amp; E$4 &amp; " Equipment'!B$2:B$200"), MATCH(E36, INDIRECT("'" &amp; E$4 &amp; " Equipment'!C$2:C$200"), 0)), "")</f>
        <v/>
      </c>
      <c r="E36" s="245"/>
      <c r="F36" s="246"/>
      <c r="G36" s="246"/>
      <c r="H36" s="247"/>
      <c r="I36" s="237" t="str">
        <f ca="1">IFERROR(INDEX(INDIRECT("'" &amp; E$4 &amp; " Equipment'!D$2:D$200"), MATCH(E36, INDIRECT("'" &amp; E$4 &amp; " Equipment'!C$2:C$200"), 0)), "")</f>
        <v/>
      </c>
      <c r="J36" s="237"/>
      <c r="K36" s="238" t="str">
        <f ca="1">IFERROR(INDEX(INDIRECT("'" &amp; E$4 &amp; " Equipment'!E$2:E$200"), MATCH(E36, INDIRECT("'" &amp; E$4 &amp; " Equipment'!C$2:C$200"), 0)), "")</f>
        <v/>
      </c>
      <c r="L36" s="239"/>
      <c r="M36" s="245" t="str">
        <f ca="1">IFERROR(INDEX(INDIRECT("'" &amp; E$4 &amp; " Equipment'!F$2:F$200"), MATCH(E36, INDIRECT("'" &amp; E$4 &amp; " Equipment'!C$2:C$200"), 0)), "")</f>
        <v/>
      </c>
      <c r="N36" s="246"/>
      <c r="O36" s="246"/>
      <c r="P36" s="246"/>
      <c r="Q36" s="246"/>
      <c r="R36" s="246"/>
      <c r="S36" s="247"/>
      <c r="T36" s="253" t="str">
        <f ca="1">IFERROR(INDEX(INDIRECT("'" &amp; E$4 &amp; " Equipment'!G$2:G$200"), MATCH(E36, INDIRECT("'" &amp; E$4 &amp; " Equipment'!C$2:C$200"), 0)), "")</f>
        <v/>
      </c>
      <c r="U36" s="254"/>
      <c r="V36" s="254"/>
      <c r="W36" s="255"/>
      <c r="Y36" s="72" t="str">
        <f t="shared" ca="1" si="12"/>
        <v/>
      </c>
      <c r="Z36" s="73" t="str">
        <f t="shared" ca="1" si="13"/>
        <v/>
      </c>
      <c r="AA36" s="236"/>
      <c r="AB36" s="236"/>
      <c r="AC36" s="236"/>
      <c r="AD36" s="236"/>
      <c r="AE36" s="237" t="str">
        <f t="shared" ca="1" si="14"/>
        <v/>
      </c>
      <c r="AF36" s="237"/>
      <c r="AG36" s="238" t="str">
        <f t="shared" ca="1" si="15"/>
        <v/>
      </c>
      <c r="AH36" s="239"/>
      <c r="AI36" s="245" t="str">
        <f t="shared" ca="1" si="16"/>
        <v/>
      </c>
      <c r="AJ36" s="246"/>
      <c r="AK36" s="246"/>
      <c r="AL36" s="246"/>
      <c r="AM36" s="246"/>
      <c r="AN36" s="246"/>
      <c r="AO36" s="247"/>
      <c r="AP36" s="253" t="str">
        <f t="shared" ca="1" si="17"/>
        <v/>
      </c>
      <c r="AQ36" s="254"/>
      <c r="AR36" s="254"/>
      <c r="AS36" s="255"/>
    </row>
    <row r="37" spans="1:45" ht="21.75" customHeight="1" x14ac:dyDescent="0.2">
      <c r="C37" s="72" t="str">
        <f ca="1">IFERROR(INDEX(INDIRECT("'" &amp; E$4 &amp; " Equipment'!A$2:A$200"), MATCH(E37, INDIRECT("'" &amp; E$4 &amp; " Equipment'!C$2:C$200"), 0)), "")</f>
        <v/>
      </c>
      <c r="D37" s="73" t="str">
        <f ca="1">IFERROR(INDEX(INDIRECT("'" &amp; E$4 &amp; " Equipment'!B$2:B$200"), MATCH(E37, INDIRECT("'" &amp; E$4 &amp; " Equipment'!C$2:C$200"), 0)), "")</f>
        <v/>
      </c>
      <c r="E37" s="236"/>
      <c r="F37" s="236"/>
      <c r="G37" s="236"/>
      <c r="H37" s="236"/>
      <c r="I37" s="237" t="str">
        <f ca="1">IFERROR(INDEX(INDIRECT("'" &amp; E$4 &amp; " Equipment'!D$2:D$200"), MATCH(E37, INDIRECT("'" &amp; E$4 &amp; " Equipment'!C$2:C$200"), 0)), "")</f>
        <v/>
      </c>
      <c r="J37" s="237"/>
      <c r="K37" s="238" t="str">
        <f ca="1">IFERROR(INDEX(INDIRECT("'" &amp; E$4 &amp; " Equipment'!E$2:E$200"), MATCH(E37, INDIRECT("'" &amp; E$4 &amp; " Equipment'!C$2:C$200"), 0)), "")</f>
        <v/>
      </c>
      <c r="L37" s="239"/>
      <c r="M37" s="245" t="str">
        <f ca="1">IFERROR(INDEX(INDIRECT("'" &amp; E$4 &amp; " Equipment'!F$2:F$200"), MATCH(E37, INDIRECT("'" &amp; E$4 &amp; " Equipment'!C$2:C$200"), 0)), "")</f>
        <v/>
      </c>
      <c r="N37" s="246"/>
      <c r="O37" s="246"/>
      <c r="P37" s="246"/>
      <c r="Q37" s="246"/>
      <c r="R37" s="246"/>
      <c r="S37" s="247"/>
      <c r="T37" s="253" t="str">
        <f ca="1">IFERROR(INDEX(INDIRECT("'" &amp; E$4 &amp; " Equipment'!G$2:G$200"), MATCH(E37, INDIRECT("'" &amp; E$4 &amp; " Equipment'!C$2:C$200"), 0)), "")</f>
        <v/>
      </c>
      <c r="U37" s="254"/>
      <c r="V37" s="254"/>
      <c r="W37" s="255"/>
      <c r="Y37" s="72" t="str">
        <f t="shared" ca="1" si="12"/>
        <v/>
      </c>
      <c r="Z37" s="73" t="str">
        <f t="shared" ca="1" si="13"/>
        <v/>
      </c>
      <c r="AA37" s="236"/>
      <c r="AB37" s="236"/>
      <c r="AC37" s="236"/>
      <c r="AD37" s="236"/>
      <c r="AE37" s="237" t="str">
        <f t="shared" ca="1" si="14"/>
        <v/>
      </c>
      <c r="AF37" s="237"/>
      <c r="AG37" s="238" t="str">
        <f t="shared" ca="1" si="15"/>
        <v/>
      </c>
      <c r="AH37" s="239"/>
      <c r="AI37" s="245" t="str">
        <f t="shared" ca="1" si="16"/>
        <v/>
      </c>
      <c r="AJ37" s="246"/>
      <c r="AK37" s="246"/>
      <c r="AL37" s="246"/>
      <c r="AM37" s="246"/>
      <c r="AN37" s="246"/>
      <c r="AO37" s="247"/>
      <c r="AP37" s="253" t="str">
        <f t="shared" ca="1" si="17"/>
        <v/>
      </c>
      <c r="AQ37" s="254"/>
      <c r="AR37" s="254"/>
      <c r="AS37" s="255"/>
    </row>
    <row r="38" spans="1:45" ht="21.75" customHeight="1" x14ac:dyDescent="0.2">
      <c r="A38" s="177"/>
      <c r="B38" s="177"/>
      <c r="C38" s="72" t="str">
        <f t="shared" ca="1" si="6"/>
        <v/>
      </c>
      <c r="D38" s="73" t="str">
        <f t="shared" ca="1" si="7"/>
        <v/>
      </c>
      <c r="E38" s="236"/>
      <c r="F38" s="236"/>
      <c r="G38" s="236"/>
      <c r="H38" s="236"/>
      <c r="I38" s="237" t="str">
        <f t="shared" ca="1" si="8"/>
        <v/>
      </c>
      <c r="J38" s="237"/>
      <c r="K38" s="238" t="str">
        <f t="shared" ca="1" si="9"/>
        <v/>
      </c>
      <c r="L38" s="239"/>
      <c r="M38" s="245" t="str">
        <f t="shared" ca="1" si="10"/>
        <v/>
      </c>
      <c r="N38" s="246"/>
      <c r="O38" s="246"/>
      <c r="P38" s="246"/>
      <c r="Q38" s="246"/>
      <c r="R38" s="246"/>
      <c r="S38" s="247"/>
      <c r="T38" s="253" t="str">
        <f t="shared" ca="1" si="11"/>
        <v/>
      </c>
      <c r="U38" s="254"/>
      <c r="V38" s="254"/>
      <c r="W38" s="255"/>
      <c r="Y38" s="72" t="str">
        <f t="shared" ca="1" si="12"/>
        <v/>
      </c>
      <c r="Z38" s="73" t="str">
        <f t="shared" ca="1" si="13"/>
        <v/>
      </c>
      <c r="AA38" s="236"/>
      <c r="AB38" s="236"/>
      <c r="AC38" s="236"/>
      <c r="AD38" s="236"/>
      <c r="AE38" s="237" t="str">
        <f t="shared" ca="1" si="14"/>
        <v/>
      </c>
      <c r="AF38" s="237"/>
      <c r="AG38" s="238" t="str">
        <f t="shared" ca="1" si="15"/>
        <v/>
      </c>
      <c r="AH38" s="239"/>
      <c r="AI38" s="245" t="str">
        <f t="shared" ca="1" si="16"/>
        <v/>
      </c>
      <c r="AJ38" s="246"/>
      <c r="AK38" s="246"/>
      <c r="AL38" s="246"/>
      <c r="AM38" s="246"/>
      <c r="AN38" s="246"/>
      <c r="AO38" s="247"/>
      <c r="AP38" s="253" t="str">
        <f t="shared" ca="1" si="17"/>
        <v/>
      </c>
      <c r="AQ38" s="254"/>
      <c r="AR38" s="254"/>
      <c r="AS38" s="255"/>
    </row>
    <row r="39" spans="1:45" ht="21.75" customHeight="1" x14ac:dyDescent="0.2">
      <c r="A39" s="177"/>
      <c r="B39" s="177"/>
      <c r="C39" s="72" t="str">
        <f t="shared" ca="1" si="6"/>
        <v/>
      </c>
      <c r="D39" s="73" t="str">
        <f t="shared" ca="1" si="7"/>
        <v/>
      </c>
      <c r="E39" s="236"/>
      <c r="F39" s="236"/>
      <c r="G39" s="236"/>
      <c r="H39" s="236"/>
      <c r="I39" s="237" t="str">
        <f t="shared" ca="1" si="8"/>
        <v/>
      </c>
      <c r="J39" s="237"/>
      <c r="K39" s="238" t="str">
        <f t="shared" ca="1" si="9"/>
        <v/>
      </c>
      <c r="L39" s="239"/>
      <c r="M39" s="245" t="str">
        <f t="shared" ca="1" si="10"/>
        <v/>
      </c>
      <c r="N39" s="246"/>
      <c r="O39" s="246"/>
      <c r="P39" s="246"/>
      <c r="Q39" s="246"/>
      <c r="R39" s="246"/>
      <c r="S39" s="247"/>
      <c r="T39" s="253" t="str">
        <f t="shared" ca="1" si="11"/>
        <v/>
      </c>
      <c r="U39" s="254"/>
      <c r="V39" s="254"/>
      <c r="W39" s="255"/>
      <c r="Y39" s="72" t="str">
        <f t="shared" ca="1" si="12"/>
        <v/>
      </c>
      <c r="Z39" s="73" t="str">
        <f t="shared" ca="1" si="13"/>
        <v/>
      </c>
      <c r="AA39" s="236"/>
      <c r="AB39" s="236"/>
      <c r="AC39" s="236"/>
      <c r="AD39" s="236"/>
      <c r="AE39" s="237" t="str">
        <f t="shared" ca="1" si="14"/>
        <v/>
      </c>
      <c r="AF39" s="237"/>
      <c r="AG39" s="238" t="str">
        <f t="shared" ca="1" si="15"/>
        <v/>
      </c>
      <c r="AH39" s="239"/>
      <c r="AI39" s="245" t="str">
        <f t="shared" ca="1" si="16"/>
        <v/>
      </c>
      <c r="AJ39" s="246"/>
      <c r="AK39" s="246"/>
      <c r="AL39" s="246"/>
      <c r="AM39" s="246"/>
      <c r="AN39" s="246"/>
      <c r="AO39" s="247"/>
      <c r="AP39" s="253" t="str">
        <f t="shared" ca="1" si="17"/>
        <v/>
      </c>
      <c r="AQ39" s="254"/>
      <c r="AR39" s="254"/>
      <c r="AS39" s="255"/>
    </row>
    <row r="40" spans="1:45" ht="21.75" customHeight="1" thickBot="1" x14ac:dyDescent="0.25">
      <c r="C40" s="74" t="str">
        <f t="shared" ca="1" si="6"/>
        <v/>
      </c>
      <c r="D40" s="75" t="str">
        <f t="shared" ca="1" si="7"/>
        <v/>
      </c>
      <c r="E40" s="262"/>
      <c r="F40" s="262"/>
      <c r="G40" s="262"/>
      <c r="H40" s="262"/>
      <c r="I40" s="263" t="str">
        <f t="shared" ca="1" si="8"/>
        <v/>
      </c>
      <c r="J40" s="263"/>
      <c r="K40" s="264" t="str">
        <f t="shared" ca="1" si="9"/>
        <v/>
      </c>
      <c r="L40" s="265"/>
      <c r="M40" s="256" t="str">
        <f t="shared" ca="1" si="10"/>
        <v/>
      </c>
      <c r="N40" s="257"/>
      <c r="O40" s="257"/>
      <c r="P40" s="257"/>
      <c r="Q40" s="257"/>
      <c r="R40" s="257"/>
      <c r="S40" s="258"/>
      <c r="T40" s="259" t="str">
        <f t="shared" ca="1" si="11"/>
        <v/>
      </c>
      <c r="U40" s="260"/>
      <c r="V40" s="260"/>
      <c r="W40" s="261"/>
      <c r="Y40" s="74" t="str">
        <f t="shared" ca="1" si="12"/>
        <v/>
      </c>
      <c r="Z40" s="75" t="str">
        <f t="shared" ca="1" si="13"/>
        <v/>
      </c>
      <c r="AA40" s="262"/>
      <c r="AB40" s="262"/>
      <c r="AC40" s="262"/>
      <c r="AD40" s="262"/>
      <c r="AE40" s="263" t="str">
        <f t="shared" ca="1" si="14"/>
        <v/>
      </c>
      <c r="AF40" s="263"/>
      <c r="AG40" s="264" t="str">
        <f t="shared" ca="1" si="15"/>
        <v/>
      </c>
      <c r="AH40" s="265"/>
      <c r="AI40" s="256" t="str">
        <f t="shared" ca="1" si="16"/>
        <v/>
      </c>
      <c r="AJ40" s="257"/>
      <c r="AK40" s="257"/>
      <c r="AL40" s="257"/>
      <c r="AM40" s="257"/>
      <c r="AN40" s="257"/>
      <c r="AO40" s="258"/>
      <c r="AP40" s="259" t="str">
        <f t="shared" ca="1" si="17"/>
        <v/>
      </c>
      <c r="AQ40" s="260"/>
      <c r="AR40" s="260"/>
      <c r="AS40" s="261"/>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271" t="str">
        <f ca="1">IFERROR(INDEX(INDIRECT("'" &amp; E$4 &amp; " Troops'!J$2:J$200"), MATCH(E27, INDIRECT("'" &amp; E$4 &amp; " Troops'!C$2:C$200"), 0)), "")</f>
        <v/>
      </c>
      <c r="D42" s="272"/>
      <c r="E42" s="272"/>
      <c r="F42" s="272"/>
      <c r="G42" s="272"/>
      <c r="H42" s="272"/>
      <c r="I42" s="272"/>
      <c r="J42" s="272"/>
      <c r="K42" s="272"/>
      <c r="L42" s="272"/>
      <c r="M42" s="272"/>
      <c r="N42" s="272"/>
      <c r="O42" s="272"/>
      <c r="P42" s="272"/>
      <c r="Q42" s="272"/>
      <c r="R42" s="272"/>
      <c r="S42" s="272"/>
      <c r="T42" s="272"/>
      <c r="U42" s="272"/>
      <c r="V42" s="272"/>
      <c r="W42" s="273"/>
      <c r="Y42" s="271" t="str">
        <f ca="1">IFERROR(INDEX(INDIRECT("'" &amp; E$4 &amp; " Troops'!J$2:J$200"), MATCH(AA27, INDIRECT("'" &amp; E$4 &amp; " Troops'!C$2:C$200"), 0)), "")</f>
        <v/>
      </c>
      <c r="Z42" s="272"/>
      <c r="AA42" s="272"/>
      <c r="AB42" s="272"/>
      <c r="AC42" s="272"/>
      <c r="AD42" s="272"/>
      <c r="AE42" s="272"/>
      <c r="AF42" s="272"/>
      <c r="AG42" s="272"/>
      <c r="AH42" s="272"/>
      <c r="AI42" s="272"/>
      <c r="AJ42" s="272"/>
      <c r="AK42" s="272"/>
      <c r="AL42" s="272"/>
      <c r="AM42" s="272"/>
      <c r="AN42" s="272"/>
      <c r="AO42" s="272"/>
      <c r="AP42" s="272"/>
      <c r="AQ42" s="272"/>
      <c r="AR42" s="272"/>
      <c r="AS42" s="273"/>
    </row>
    <row r="43" spans="1:45" ht="21.75" customHeight="1" x14ac:dyDescent="0.2">
      <c r="C43" s="271"/>
      <c r="D43" s="272"/>
      <c r="E43" s="272"/>
      <c r="F43" s="272"/>
      <c r="G43" s="272"/>
      <c r="H43" s="272"/>
      <c r="I43" s="272"/>
      <c r="J43" s="272"/>
      <c r="K43" s="272"/>
      <c r="L43" s="272"/>
      <c r="M43" s="272"/>
      <c r="N43" s="272"/>
      <c r="O43" s="272"/>
      <c r="P43" s="272"/>
      <c r="Q43" s="272"/>
      <c r="R43" s="272"/>
      <c r="S43" s="272"/>
      <c r="T43" s="272"/>
      <c r="U43" s="272"/>
      <c r="V43" s="272"/>
      <c r="W43" s="273"/>
      <c r="Y43" s="271"/>
      <c r="Z43" s="272"/>
      <c r="AA43" s="272"/>
      <c r="AB43" s="272"/>
      <c r="AC43" s="272"/>
      <c r="AD43" s="272"/>
      <c r="AE43" s="272"/>
      <c r="AF43" s="272"/>
      <c r="AG43" s="272"/>
      <c r="AH43" s="272"/>
      <c r="AI43" s="272"/>
      <c r="AJ43" s="272"/>
      <c r="AK43" s="272"/>
      <c r="AL43" s="272"/>
      <c r="AM43" s="272"/>
      <c r="AN43" s="272"/>
      <c r="AO43" s="272"/>
      <c r="AP43" s="272"/>
      <c r="AQ43" s="272"/>
      <c r="AR43" s="272"/>
      <c r="AS43" s="273"/>
    </row>
    <row r="44" spans="1:45" ht="21.75" customHeight="1" x14ac:dyDescent="0.2">
      <c r="C44" s="271"/>
      <c r="D44" s="272"/>
      <c r="E44" s="272"/>
      <c r="F44" s="272"/>
      <c r="G44" s="272"/>
      <c r="H44" s="272"/>
      <c r="I44" s="272"/>
      <c r="J44" s="272"/>
      <c r="K44" s="272"/>
      <c r="L44" s="272"/>
      <c r="M44" s="272"/>
      <c r="N44" s="272"/>
      <c r="O44" s="272"/>
      <c r="P44" s="272"/>
      <c r="Q44" s="272"/>
      <c r="R44" s="272"/>
      <c r="S44" s="272"/>
      <c r="T44" s="272"/>
      <c r="U44" s="272"/>
      <c r="V44" s="272"/>
      <c r="W44" s="273"/>
      <c r="Y44" s="271"/>
      <c r="Z44" s="272"/>
      <c r="AA44" s="272"/>
      <c r="AB44" s="272"/>
      <c r="AC44" s="272"/>
      <c r="AD44" s="272"/>
      <c r="AE44" s="272"/>
      <c r="AF44" s="272"/>
      <c r="AG44" s="272"/>
      <c r="AH44" s="272"/>
      <c r="AI44" s="272"/>
      <c r="AJ44" s="272"/>
      <c r="AK44" s="272"/>
      <c r="AL44" s="272"/>
      <c r="AM44" s="272"/>
      <c r="AN44" s="272"/>
      <c r="AO44" s="272"/>
      <c r="AP44" s="272"/>
      <c r="AQ44" s="272"/>
      <c r="AR44" s="272"/>
      <c r="AS44" s="273"/>
    </row>
    <row r="45" spans="1:45" ht="21.75" customHeight="1" x14ac:dyDescent="0.2">
      <c r="A45" s="177"/>
      <c r="B45" s="177"/>
      <c r="C45" s="271"/>
      <c r="D45" s="272"/>
      <c r="E45" s="272"/>
      <c r="F45" s="272"/>
      <c r="G45" s="272"/>
      <c r="H45" s="272"/>
      <c r="I45" s="272"/>
      <c r="J45" s="272"/>
      <c r="K45" s="272"/>
      <c r="L45" s="272"/>
      <c r="M45" s="272"/>
      <c r="N45" s="272"/>
      <c r="O45" s="272"/>
      <c r="P45" s="272"/>
      <c r="Q45" s="272"/>
      <c r="R45" s="272"/>
      <c r="S45" s="272"/>
      <c r="T45" s="272"/>
      <c r="U45" s="272"/>
      <c r="V45" s="272"/>
      <c r="W45" s="273"/>
      <c r="Y45" s="271"/>
      <c r="Z45" s="272"/>
      <c r="AA45" s="272"/>
      <c r="AB45" s="272"/>
      <c r="AC45" s="272"/>
      <c r="AD45" s="272"/>
      <c r="AE45" s="272"/>
      <c r="AF45" s="272"/>
      <c r="AG45" s="272"/>
      <c r="AH45" s="272"/>
      <c r="AI45" s="272"/>
      <c r="AJ45" s="272"/>
      <c r="AK45" s="272"/>
      <c r="AL45" s="272"/>
      <c r="AM45" s="272"/>
      <c r="AN45" s="272"/>
      <c r="AO45" s="272"/>
      <c r="AP45" s="272"/>
      <c r="AQ45" s="272"/>
      <c r="AR45" s="272"/>
      <c r="AS45" s="273"/>
    </row>
    <row r="46" spans="1:45" ht="21.75" customHeight="1" thickBot="1" x14ac:dyDescent="0.25">
      <c r="A46" s="177"/>
      <c r="B46" s="177"/>
      <c r="C46" s="274"/>
      <c r="D46" s="275"/>
      <c r="E46" s="275"/>
      <c r="F46" s="275"/>
      <c r="G46" s="275"/>
      <c r="H46" s="275"/>
      <c r="I46" s="275"/>
      <c r="J46" s="275"/>
      <c r="K46" s="275"/>
      <c r="L46" s="275"/>
      <c r="M46" s="275"/>
      <c r="N46" s="275"/>
      <c r="O46" s="275"/>
      <c r="P46" s="275"/>
      <c r="Q46" s="275"/>
      <c r="R46" s="275"/>
      <c r="S46" s="275"/>
      <c r="T46" s="275"/>
      <c r="U46" s="275"/>
      <c r="V46" s="275"/>
      <c r="W46" s="276"/>
      <c r="Y46" s="274"/>
      <c r="Z46" s="275"/>
      <c r="AA46" s="275"/>
      <c r="AB46" s="275"/>
      <c r="AC46" s="275"/>
      <c r="AD46" s="275"/>
      <c r="AE46" s="275"/>
      <c r="AF46" s="275"/>
      <c r="AG46" s="275"/>
      <c r="AH46" s="275"/>
      <c r="AI46" s="275"/>
      <c r="AJ46" s="275"/>
      <c r="AK46" s="275"/>
      <c r="AL46" s="275"/>
      <c r="AM46" s="275"/>
      <c r="AN46" s="275"/>
      <c r="AO46" s="275"/>
      <c r="AP46" s="275"/>
      <c r="AQ46" s="275"/>
      <c r="AR46" s="275"/>
      <c r="AS46" s="276"/>
    </row>
    <row r="47" spans="1:45" ht="21.75" customHeight="1" x14ac:dyDescent="0.2">
      <c r="A47" s="177"/>
      <c r="B47" s="177"/>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77"/>
      <c r="B48" s="177"/>
      <c r="C48" s="269"/>
      <c r="D48" s="251"/>
      <c r="E48" s="251"/>
      <c r="F48" s="251"/>
      <c r="G48" s="270"/>
      <c r="H48" s="269"/>
      <c r="I48" s="251"/>
      <c r="J48" s="251"/>
      <c r="K48" s="251"/>
      <c r="L48" s="270"/>
      <c r="M48" s="269"/>
      <c r="N48" s="251"/>
      <c r="O48" s="251"/>
      <c r="P48" s="251"/>
      <c r="Q48" s="270"/>
      <c r="R48" s="251"/>
      <c r="S48" s="251"/>
      <c r="T48" s="251"/>
      <c r="U48" s="251"/>
      <c r="V48" s="251"/>
      <c r="W48" s="43"/>
      <c r="Y48" s="269"/>
      <c r="Z48" s="251"/>
      <c r="AA48" s="251"/>
      <c r="AB48" s="251"/>
      <c r="AC48" s="270"/>
      <c r="AD48" s="269"/>
      <c r="AE48" s="251"/>
      <c r="AF48" s="251"/>
      <c r="AG48" s="251"/>
      <c r="AH48" s="270"/>
      <c r="AI48" s="269"/>
      <c r="AJ48" s="251"/>
      <c r="AK48" s="251"/>
      <c r="AL48" s="251"/>
      <c r="AM48" s="270"/>
      <c r="AN48" s="251"/>
      <c r="AO48" s="251"/>
      <c r="AP48" s="251"/>
      <c r="AQ48" s="251"/>
      <c r="AR48" s="251"/>
      <c r="AS48" s="43"/>
    </row>
    <row r="49" spans="1:45" ht="21.75" customHeight="1" x14ac:dyDescent="0.2">
      <c r="C49" s="269"/>
      <c r="D49" s="251"/>
      <c r="E49" s="251"/>
      <c r="F49" s="251"/>
      <c r="G49" s="270"/>
      <c r="H49" s="269"/>
      <c r="I49" s="251"/>
      <c r="J49" s="251"/>
      <c r="K49" s="251"/>
      <c r="L49" s="270"/>
      <c r="M49" s="269"/>
      <c r="N49" s="251"/>
      <c r="O49" s="251"/>
      <c r="P49" s="251"/>
      <c r="Q49" s="270"/>
      <c r="R49" s="251"/>
      <c r="S49" s="251"/>
      <c r="T49" s="251"/>
      <c r="U49" s="251"/>
      <c r="V49" s="251"/>
      <c r="W49" s="43"/>
      <c r="Y49" s="269"/>
      <c r="Z49" s="251"/>
      <c r="AA49" s="251"/>
      <c r="AB49" s="251"/>
      <c r="AC49" s="270"/>
      <c r="AD49" s="269"/>
      <c r="AE49" s="251"/>
      <c r="AF49" s="251"/>
      <c r="AG49" s="251"/>
      <c r="AH49" s="270"/>
      <c r="AI49" s="269"/>
      <c r="AJ49" s="251"/>
      <c r="AK49" s="251"/>
      <c r="AL49" s="251"/>
      <c r="AM49" s="270"/>
      <c r="AN49" s="251"/>
      <c r="AO49" s="251"/>
      <c r="AP49" s="251"/>
      <c r="AQ49" s="251"/>
      <c r="AR49" s="251"/>
      <c r="AS49" s="43"/>
    </row>
    <row r="50" spans="1:45" ht="21.75" customHeight="1" thickBot="1" x14ac:dyDescent="0.25">
      <c r="C50" s="285"/>
      <c r="D50" s="252"/>
      <c r="E50" s="252"/>
      <c r="F50" s="252"/>
      <c r="G50" s="286"/>
      <c r="H50" s="285"/>
      <c r="I50" s="252"/>
      <c r="J50" s="252"/>
      <c r="K50" s="252"/>
      <c r="L50" s="286"/>
      <c r="M50" s="285"/>
      <c r="N50" s="252"/>
      <c r="O50" s="252"/>
      <c r="P50" s="252"/>
      <c r="Q50" s="286"/>
      <c r="R50" s="252"/>
      <c r="S50" s="252"/>
      <c r="T50" s="252"/>
      <c r="U50" s="252"/>
      <c r="V50" s="252"/>
      <c r="W50" s="44"/>
      <c r="Y50" s="285"/>
      <c r="Z50" s="252"/>
      <c r="AA50" s="252"/>
      <c r="AB50" s="252"/>
      <c r="AC50" s="286"/>
      <c r="AD50" s="285"/>
      <c r="AE50" s="252"/>
      <c r="AF50" s="252"/>
      <c r="AG50" s="252"/>
      <c r="AH50" s="286"/>
      <c r="AI50" s="285"/>
      <c r="AJ50" s="252"/>
      <c r="AK50" s="252"/>
      <c r="AL50" s="252"/>
      <c r="AM50" s="286"/>
      <c r="AN50" s="252"/>
      <c r="AO50" s="252"/>
      <c r="AP50" s="252"/>
      <c r="AQ50" s="252"/>
      <c r="AR50" s="252"/>
      <c r="AS50" s="44"/>
    </row>
    <row r="51" spans="1:45" ht="21.75" customHeight="1" thickBot="1" x14ac:dyDescent="0.25"/>
    <row r="52" spans="1:45" ht="21.75" customHeight="1" thickBot="1" x14ac:dyDescent="0.35">
      <c r="C52" s="331" t="s">
        <v>824</v>
      </c>
      <c r="D52" s="332"/>
      <c r="E52" s="333"/>
      <c r="F52" s="333"/>
      <c r="G52" s="333"/>
      <c r="H52" s="333"/>
      <c r="I52" s="333"/>
      <c r="J52" s="333"/>
      <c r="K52" s="333"/>
      <c r="L52" s="333"/>
      <c r="M52" s="333"/>
      <c r="N52" s="333"/>
      <c r="O52" s="333"/>
      <c r="P52" s="333"/>
      <c r="Q52" s="333"/>
      <c r="R52" s="333"/>
      <c r="S52" s="333"/>
      <c r="T52" s="333"/>
      <c r="U52" s="333"/>
      <c r="V52" s="333"/>
      <c r="W52" s="334"/>
      <c r="Y52" s="331" t="s">
        <v>824</v>
      </c>
      <c r="Z52" s="332"/>
      <c r="AA52" s="333"/>
      <c r="AB52" s="333"/>
      <c r="AC52" s="333"/>
      <c r="AD52" s="333"/>
      <c r="AE52" s="333"/>
      <c r="AF52" s="333"/>
      <c r="AG52" s="333"/>
      <c r="AH52" s="333"/>
      <c r="AI52" s="333"/>
      <c r="AJ52" s="333"/>
      <c r="AK52" s="333"/>
      <c r="AL52" s="333"/>
      <c r="AM52" s="333"/>
      <c r="AN52" s="333"/>
      <c r="AO52" s="333"/>
      <c r="AP52" s="333"/>
      <c r="AQ52" s="333"/>
      <c r="AR52" s="333"/>
      <c r="AS52" s="334"/>
    </row>
    <row r="53" spans="1:45" ht="21.75" customHeight="1" x14ac:dyDescent="0.3">
      <c r="C53" s="234" t="s">
        <v>4</v>
      </c>
      <c r="D53" s="235"/>
      <c r="E53" s="266"/>
      <c r="F53" s="267"/>
      <c r="G53" s="267"/>
      <c r="H53" s="267"/>
      <c r="I53" s="267"/>
      <c r="J53" s="267"/>
      <c r="K53" s="267"/>
      <c r="L53" s="267"/>
      <c r="M53" s="267"/>
      <c r="N53" s="267"/>
      <c r="O53" s="267"/>
      <c r="P53" s="267"/>
      <c r="Q53" s="267"/>
      <c r="R53" s="267"/>
      <c r="S53" s="267"/>
      <c r="T53" s="267"/>
      <c r="U53" s="267"/>
      <c r="V53" s="267"/>
      <c r="W53" s="268"/>
      <c r="Y53" s="234" t="s">
        <v>4</v>
      </c>
      <c r="Z53" s="235"/>
      <c r="AA53" s="266"/>
      <c r="AB53" s="267"/>
      <c r="AC53" s="267"/>
      <c r="AD53" s="267"/>
      <c r="AE53" s="267"/>
      <c r="AF53" s="267"/>
      <c r="AG53" s="267"/>
      <c r="AH53" s="267"/>
      <c r="AI53" s="267"/>
      <c r="AJ53" s="267"/>
      <c r="AK53" s="267"/>
      <c r="AL53" s="267"/>
      <c r="AM53" s="267"/>
      <c r="AN53" s="267"/>
      <c r="AO53" s="267"/>
      <c r="AP53" s="267"/>
      <c r="AQ53" s="267"/>
      <c r="AR53" s="267"/>
      <c r="AS53" s="268"/>
    </row>
    <row r="54" spans="1:45" ht="21.75" customHeight="1" x14ac:dyDescent="0.2">
      <c r="C54" s="216" t="s">
        <v>5</v>
      </c>
      <c r="D54" s="217"/>
      <c r="E54" s="218" t="str">
        <f ca="1">IFERROR(INDEX(INDIRECT("'" &amp; E$4 &amp; " Troops'!M$2:M$200"), MATCH(E53, INDIRECT("'" &amp; E$4 &amp; " Troops'!C$2:C$200"), 0)), "")</f>
        <v/>
      </c>
      <c r="F54" s="219"/>
      <c r="G54" s="219"/>
      <c r="H54" s="219"/>
      <c r="I54" s="219"/>
      <c r="J54" s="219"/>
      <c r="K54" s="219"/>
      <c r="L54" s="219"/>
      <c r="M54" s="219"/>
      <c r="N54" s="219"/>
      <c r="O54" s="219"/>
      <c r="P54" s="219"/>
      <c r="Q54" s="219"/>
      <c r="R54" s="219"/>
      <c r="S54" s="219"/>
      <c r="T54" s="219"/>
      <c r="U54" s="219"/>
      <c r="V54" s="219"/>
      <c r="W54" s="220"/>
      <c r="Y54" s="216" t="s">
        <v>5</v>
      </c>
      <c r="Z54" s="217"/>
      <c r="AA54" s="218" t="str">
        <f ca="1">IFERROR(INDEX(INDIRECT("'" &amp; E$4 &amp; " Troops'!M$2:M$200"), MATCH(AA53, INDIRECT("'" &amp; E$4 &amp; " Troops'!C$2:C$200"), 0)), "")</f>
        <v/>
      </c>
      <c r="AB54" s="219"/>
      <c r="AC54" s="219"/>
      <c r="AD54" s="219"/>
      <c r="AE54" s="219"/>
      <c r="AF54" s="219"/>
      <c r="AG54" s="219"/>
      <c r="AH54" s="219"/>
      <c r="AI54" s="219"/>
      <c r="AJ54" s="219"/>
      <c r="AK54" s="219"/>
      <c r="AL54" s="219"/>
      <c r="AM54" s="219"/>
      <c r="AN54" s="219"/>
      <c r="AO54" s="219"/>
      <c r="AP54" s="219"/>
      <c r="AQ54" s="219"/>
      <c r="AR54" s="219"/>
      <c r="AS54" s="219"/>
    </row>
    <row r="55" spans="1:45" ht="21.75" customHeight="1" thickBot="1" x14ac:dyDescent="0.25">
      <c r="C55" s="216" t="s">
        <v>6</v>
      </c>
      <c r="D55" s="217"/>
      <c r="E55" s="221" t="str">
        <f ca="1">IFERROR(INDEX(INDIRECT("'" &amp; E$4 &amp; " Troops'!K$2:K$200"), MATCH(E53, INDIRECT("'" &amp; E$4 &amp; " Troops'!C$2:C$200"), 0)), "")</f>
        <v/>
      </c>
      <c r="F55" s="222"/>
      <c r="G55" s="219"/>
      <c r="H55" s="222"/>
      <c r="I55" s="222"/>
      <c r="J55" s="219"/>
      <c r="K55" s="222"/>
      <c r="L55" s="222"/>
      <c r="M55" s="219"/>
      <c r="N55" s="222"/>
      <c r="O55" s="222"/>
      <c r="P55" s="219"/>
      <c r="Q55" s="222"/>
      <c r="R55" s="222"/>
      <c r="S55" s="222"/>
      <c r="T55" s="219"/>
      <c r="U55" s="219"/>
      <c r="V55" s="219"/>
      <c r="W55" s="220"/>
      <c r="Y55" s="216" t="s">
        <v>6</v>
      </c>
      <c r="Z55" s="217"/>
      <c r="AA55" s="221" t="str">
        <f ca="1">IFERROR(INDEX(INDIRECT("'" &amp; E$4 &amp; " Troops'!K$2:K$200"), MATCH(AA53, INDIRECT("'" &amp; E$4 &amp; " Troops'!C$2:C$200"), 0)), "")</f>
        <v/>
      </c>
      <c r="AB55" s="222"/>
      <c r="AC55" s="219"/>
      <c r="AD55" s="222"/>
      <c r="AE55" s="222"/>
      <c r="AF55" s="219"/>
      <c r="AG55" s="222"/>
      <c r="AH55" s="222"/>
      <c r="AI55" s="219"/>
      <c r="AJ55" s="222"/>
      <c r="AK55" s="222"/>
      <c r="AL55" s="219"/>
      <c r="AM55" s="222"/>
      <c r="AN55" s="222"/>
      <c r="AO55" s="222"/>
      <c r="AP55" s="219"/>
      <c r="AQ55" s="219"/>
      <c r="AR55" s="219"/>
      <c r="AS55" s="219"/>
    </row>
    <row r="56" spans="1:45" ht="21.75" customHeight="1" x14ac:dyDescent="0.2">
      <c r="C56" s="49"/>
      <c r="D56" s="54"/>
      <c r="E56" s="223" t="s">
        <v>7</v>
      </c>
      <c r="F56" s="224"/>
      <c r="G56" s="51"/>
      <c r="H56" s="233" t="s">
        <v>8</v>
      </c>
      <c r="I56" s="224"/>
      <c r="J56" s="51"/>
      <c r="K56" s="233" t="s">
        <v>9</v>
      </c>
      <c r="L56" s="224"/>
      <c r="M56" s="51"/>
      <c r="N56" s="233" t="s">
        <v>10</v>
      </c>
      <c r="O56" s="224"/>
      <c r="P56" s="51"/>
      <c r="Q56" s="233" t="s">
        <v>11</v>
      </c>
      <c r="R56" s="224"/>
      <c r="S56" s="56" t="s">
        <v>3</v>
      </c>
      <c r="T56" s="53"/>
      <c r="U56" s="50"/>
      <c r="V56" s="50"/>
      <c r="W56" s="54"/>
      <c r="Y56" s="49"/>
      <c r="Z56" s="54"/>
      <c r="AA56" s="223" t="s">
        <v>7</v>
      </c>
      <c r="AB56" s="224"/>
      <c r="AC56" s="51"/>
      <c r="AD56" s="233" t="s">
        <v>8</v>
      </c>
      <c r="AE56" s="224"/>
      <c r="AF56" s="51"/>
      <c r="AG56" s="233" t="s">
        <v>9</v>
      </c>
      <c r="AH56" s="224"/>
      <c r="AI56" s="51"/>
      <c r="AJ56" s="233" t="s">
        <v>10</v>
      </c>
      <c r="AK56" s="224"/>
      <c r="AL56" s="51"/>
      <c r="AM56" s="233" t="s">
        <v>11</v>
      </c>
      <c r="AN56" s="224"/>
      <c r="AO56" s="56" t="s">
        <v>3</v>
      </c>
      <c r="AP56" s="53"/>
      <c r="AQ56" s="50"/>
      <c r="AR56" s="50"/>
      <c r="AS56" s="54"/>
    </row>
    <row r="57" spans="1:45" ht="18" customHeight="1" thickBot="1" x14ac:dyDescent="0.25">
      <c r="C57" s="181"/>
      <c r="D57" s="182"/>
      <c r="E57" s="248" t="str">
        <f ca="1">IFERROR(INDEX(INDIRECT("'" &amp; E$4 &amp; " Troops'!D$2:D$200"), MATCH(E53, INDIRECT("'" &amp; E$4 &amp; " Troops'!C$2:C$200"), 0)), "")</f>
        <v/>
      </c>
      <c r="F57" s="244"/>
      <c r="G57" s="52"/>
      <c r="H57" s="249" t="str">
        <f ca="1">IFERROR(INDEX(INDIRECT("'" &amp; E$4 &amp; " Troops'!E$2:E$200"), MATCH(E53, INDIRECT("'" &amp; E$4 &amp; " Troops'!C$2:C$200"), 0)), "")</f>
        <v/>
      </c>
      <c r="I57" s="250"/>
      <c r="J57" s="52"/>
      <c r="K57" s="243" t="str">
        <f ca="1">IFERROR(INDEX(INDIRECT("'" &amp; E$4 &amp; " Troops'!F$2:F$200"), MATCH(E53, INDIRECT("'" &amp; E$4 &amp; " Troops'!C$2:C$200"), 0)), "")</f>
        <v/>
      </c>
      <c r="L57" s="244"/>
      <c r="M57" s="52"/>
      <c r="N57" s="243" t="str">
        <f ca="1">IFERROR(INDEX(INDIRECT("'" &amp; E$4 &amp; " Troops'!G$2:G$200"), MATCH(E53, INDIRECT("'" &amp; E$4 &amp; " Troops'!C$2:C$200"), 0)), "")</f>
        <v/>
      </c>
      <c r="O57" s="244"/>
      <c r="P57" s="52"/>
      <c r="Q57" s="243" t="str">
        <f ca="1">IFERROR(INDEX(INDIRECT("'" &amp; E$4 &amp; " Troops'!A$2:A$200"), MATCH(E53, INDIRECT("'" &amp; E$4 &amp; " Troops'!C$2:C$200"), 0)), "")</f>
        <v/>
      </c>
      <c r="R57" s="244"/>
      <c r="S57" s="48" t="str">
        <f ca="1">IFERROR(INDEX(INDIRECT("'" &amp; E$4 &amp; " Troops'!B$2:B$200"), MATCH(E53, INDIRECT("'" &amp; E$4 &amp; " Troops'!C$2:C$200"), 0)), "")</f>
        <v/>
      </c>
      <c r="T57" s="55"/>
      <c r="U57" s="50"/>
      <c r="V57" s="50"/>
      <c r="W57" s="54"/>
      <c r="Y57" s="181"/>
      <c r="Z57" s="182"/>
      <c r="AA57" s="248" t="str">
        <f ca="1">IFERROR(INDEX(INDIRECT("'" &amp; E$4 &amp; " Troops'!D$2:D$200"), MATCH(AA53, INDIRECT("'" &amp; E$4 &amp; " Troops'!C$2:C$200"), 0)), "")</f>
        <v/>
      </c>
      <c r="AB57" s="244"/>
      <c r="AC57" s="52"/>
      <c r="AD57" s="249" t="str">
        <f ca="1">IFERROR(INDEX(INDIRECT("'" &amp; E$4 &amp; " Troops'!E$2:E$200"), MATCH(AA53, INDIRECT("'" &amp; E$4 &amp; " Troops'!C$2:C$200"), 0)), "")</f>
        <v/>
      </c>
      <c r="AE57" s="250"/>
      <c r="AF57" s="52"/>
      <c r="AG57" s="243" t="str">
        <f ca="1">IFERROR(INDEX(INDIRECT("'" &amp; E$4 &amp; " Troops'!F$2:F$200"), MATCH(AA53, INDIRECT("'" &amp; E$4 &amp; " Troops'!C$2:C$200"), 0)), "")</f>
        <v/>
      </c>
      <c r="AH57" s="244"/>
      <c r="AI57" s="52"/>
      <c r="AJ57" s="243" t="str">
        <f ca="1">IFERROR(INDEX(INDIRECT("'" &amp; E$4 &amp; " Troops'!G$2:G$200"), MATCH(AA53, INDIRECT("'" &amp; E$4 &amp; " Troops'!C$2:C$200"), 0)), "")</f>
        <v/>
      </c>
      <c r="AK57" s="244"/>
      <c r="AL57" s="52"/>
      <c r="AM57" s="243" t="str">
        <f ca="1">IFERROR(INDEX(INDIRECT("'" &amp; E$4 &amp; " Troops'!A$2:A$200"), MATCH(AA53, INDIRECT("'" &amp; E$4 &amp; " Troops'!C$2:C$200"), 0)), "")</f>
        <v/>
      </c>
      <c r="AN57" s="244"/>
      <c r="AO57" s="48" t="str">
        <f ca="1">IFERROR(INDEX(INDIRECT("'" &amp; E$4 &amp; " Troops'!B$2:B$200"), MATCH(AA53, INDIRECT("'" &amp; E$4 &amp; " Troops'!C$2:C$200"), 0)), "")</f>
        <v/>
      </c>
      <c r="AP57" s="55"/>
      <c r="AQ57" s="50"/>
      <c r="AR57" s="50"/>
      <c r="AS57" s="54"/>
    </row>
    <row r="58" spans="1:45" ht="21.75" customHeight="1" thickBot="1" x14ac:dyDescent="0.25">
      <c r="A58" s="172">
        <f ca="1">SUM(C60:C66, Q57, Y60:Y66,AM57,AM32,Y35:Y41)</f>
        <v>0</v>
      </c>
      <c r="B58" s="172">
        <f ca="1">SUM(S57, D60:D66, Z60:Z66, AO57, AO32, Z35:Z41)</f>
        <v>0</v>
      </c>
      <c r="C58" s="328" t="s">
        <v>823</v>
      </c>
      <c r="D58" s="329"/>
      <c r="E58" s="330"/>
      <c r="F58" s="47"/>
      <c r="G58" s="166"/>
      <c r="H58" s="47"/>
      <c r="I58" s="168"/>
      <c r="J58" s="45"/>
      <c r="K58" s="47"/>
      <c r="L58" s="168"/>
      <c r="M58" s="45"/>
      <c r="N58" s="47"/>
      <c r="O58" s="168"/>
      <c r="P58" s="45"/>
      <c r="Q58" s="47"/>
      <c r="R58" s="47"/>
      <c r="S58" s="168"/>
      <c r="T58" s="45"/>
      <c r="U58" s="45"/>
      <c r="V58" s="45"/>
      <c r="W58" s="167"/>
      <c r="Y58" s="328" t="s">
        <v>823</v>
      </c>
      <c r="Z58" s="329"/>
      <c r="AA58" s="330"/>
      <c r="AB58" s="47"/>
      <c r="AC58" s="166"/>
      <c r="AD58" s="47"/>
      <c r="AE58" s="168"/>
      <c r="AF58" s="45"/>
      <c r="AG58" s="47"/>
      <c r="AH58" s="168"/>
      <c r="AI58" s="45"/>
      <c r="AJ58" s="47"/>
      <c r="AK58" s="168"/>
      <c r="AL58" s="45"/>
      <c r="AM58" s="47"/>
      <c r="AN58" s="47"/>
      <c r="AO58" s="168"/>
      <c r="AP58" s="45"/>
      <c r="AQ58" s="45"/>
      <c r="AR58" s="45"/>
      <c r="AS58" s="167"/>
    </row>
    <row r="59" spans="1:45" ht="21.75" customHeight="1" x14ac:dyDescent="0.2">
      <c r="A59" s="175"/>
      <c r="B59" s="175"/>
      <c r="C59" s="57" t="s">
        <v>12</v>
      </c>
      <c r="D59" s="58" t="s">
        <v>3</v>
      </c>
      <c r="E59" s="339" t="s">
        <v>867</v>
      </c>
      <c r="F59" s="339"/>
      <c r="G59" s="339"/>
      <c r="H59" s="339"/>
      <c r="I59" s="339" t="s">
        <v>5</v>
      </c>
      <c r="J59" s="339"/>
      <c r="K59" s="339" t="s">
        <v>13</v>
      </c>
      <c r="L59" s="339"/>
      <c r="M59" s="339" t="s">
        <v>14</v>
      </c>
      <c r="N59" s="339"/>
      <c r="O59" s="339"/>
      <c r="P59" s="339"/>
      <c r="Q59" s="339"/>
      <c r="R59" s="339"/>
      <c r="S59" s="339"/>
      <c r="T59" s="183"/>
      <c r="U59" s="184" t="s">
        <v>6</v>
      </c>
      <c r="V59" s="184"/>
      <c r="W59" s="185"/>
      <c r="Y59" s="57" t="s">
        <v>12</v>
      </c>
      <c r="Z59" s="58" t="s">
        <v>3</v>
      </c>
      <c r="AA59" s="339" t="s">
        <v>867</v>
      </c>
      <c r="AB59" s="339"/>
      <c r="AC59" s="339"/>
      <c r="AD59" s="339"/>
      <c r="AE59" s="339" t="s">
        <v>5</v>
      </c>
      <c r="AF59" s="339"/>
      <c r="AG59" s="339" t="s">
        <v>13</v>
      </c>
      <c r="AH59" s="339"/>
      <c r="AI59" s="339" t="s">
        <v>14</v>
      </c>
      <c r="AJ59" s="339"/>
      <c r="AK59" s="339"/>
      <c r="AL59" s="339"/>
      <c r="AM59" s="339"/>
      <c r="AN59" s="339"/>
      <c r="AO59" s="339"/>
      <c r="AP59" s="355" t="s">
        <v>6</v>
      </c>
      <c r="AQ59" s="355"/>
      <c r="AR59" s="355"/>
      <c r="AS59" s="356"/>
    </row>
    <row r="60" spans="1:45" ht="21.75" customHeight="1" x14ac:dyDescent="0.2">
      <c r="A60" s="176"/>
      <c r="B60" s="176"/>
      <c r="C60" s="72" t="str">
        <f t="shared" ref="C60:C66" ca="1" si="18">IFERROR(INDEX(INDIRECT("'" &amp; E$4 &amp; " Equipment'!A$2:A$200"), MATCH(E60, INDIRECT("'" &amp; E$4 &amp; " Equipment'!C$2:C$200"), 0)), "")</f>
        <v/>
      </c>
      <c r="D60" s="73" t="str">
        <f t="shared" ref="D60:D66" ca="1" si="19">IFERROR(INDEX(INDIRECT("'" &amp; E$4 &amp; " Equipment'!B$2:B$200"), MATCH(E60, INDIRECT("'" &amp; E$4 &amp; " Equipment'!C$2:C$200"), 0)), "")</f>
        <v/>
      </c>
      <c r="E60" s="236"/>
      <c r="F60" s="236"/>
      <c r="G60" s="236"/>
      <c r="H60" s="236"/>
      <c r="I60" s="237" t="str">
        <f t="shared" ref="I60:I66" ca="1" si="20">IFERROR(INDEX(INDIRECT("'" &amp; E$4 &amp; " Equipment'!D$2:D$200"), MATCH(E60, INDIRECT("'" &amp; E$4 &amp; " Equipment'!C$2:C$200"), 0)), "")</f>
        <v/>
      </c>
      <c r="J60" s="237"/>
      <c r="K60" s="238" t="str">
        <f t="shared" ref="K60:K66" ca="1" si="21">IFERROR(INDEX(INDIRECT("'" &amp; E$4 &amp; " Equipment'!E$2:E$200"), MATCH(E60, INDIRECT("'" &amp; E$4 &amp; " Equipment'!C$2:C$200"), 0)), "")</f>
        <v/>
      </c>
      <c r="L60" s="239"/>
      <c r="M60" s="245" t="str">
        <f t="shared" ref="M60:M66" ca="1" si="22">IFERROR(INDEX(INDIRECT("'" &amp; E$4 &amp; " Equipment'!F$2:F$200"), MATCH(E60, INDIRECT("'" &amp; E$4 &amp; " Equipment'!C$2:C$200"), 0)), "")</f>
        <v/>
      </c>
      <c r="N60" s="246"/>
      <c r="O60" s="246"/>
      <c r="P60" s="246"/>
      <c r="Q60" s="246"/>
      <c r="R60" s="246"/>
      <c r="S60" s="247"/>
      <c r="T60" s="253" t="str">
        <f t="shared" ref="T60:T66" ca="1" si="23">IFERROR(INDEX(INDIRECT("'" &amp; E$4 &amp; " Equipment'!G$2:G$200"), MATCH(E60, INDIRECT("'" &amp; E$4 &amp; " Equipment'!C$2:C$200"), 0)), "")</f>
        <v/>
      </c>
      <c r="U60" s="254"/>
      <c r="V60" s="254"/>
      <c r="W60" s="255"/>
      <c r="Y60" s="72" t="str">
        <f ca="1">IFERROR(INDEX(INDIRECT("'" &amp;E$4&amp; " Equipment'!A$2:A$200"), MATCH(AA60, INDIRECT("'" &amp;E$4 &amp; " Equipment'!C$2:C$200"), 0)), "")</f>
        <v/>
      </c>
      <c r="Z60" s="73" t="str">
        <f ca="1">IFERROR(INDEX(INDIRECT("'" &amp;E$4 &amp; " Equipment'!B$2:B$200"), MATCH(AA60, INDIRECT("'" &amp;E$4 &amp; " Equipment'!C$2:C$200"), 0)), "")</f>
        <v/>
      </c>
      <c r="AA60" s="236"/>
      <c r="AB60" s="236"/>
      <c r="AC60" s="236"/>
      <c r="AD60" s="236"/>
      <c r="AE60" s="237" t="str">
        <f ca="1">IFERROR(INDEX(INDIRECT("'" &amp;E$4 &amp; " Equipment'!D$2:D$200"), MATCH(AA60, INDIRECT("'" &amp;E$4 &amp; " Equipment'!C$2:C$200"), 0)), "")</f>
        <v/>
      </c>
      <c r="AF60" s="237"/>
      <c r="AG60" s="238" t="str">
        <f ca="1">IFERROR(INDEX(INDIRECT("'" &amp;E$4 &amp; " Equipment'!E$2:E$200"), MATCH(AA60, INDIRECT("'" &amp;E$4 &amp; " Equipment'!C$2:C$200"), 0)), "")</f>
        <v/>
      </c>
      <c r="AH60" s="239"/>
      <c r="AI60" s="245" t="str">
        <f ca="1">IFERROR(INDEX(INDIRECT("'" &amp;E$4 &amp; " Equipment'!F$2:F$200"), MATCH(AA60, INDIRECT("'" &amp;E$4 &amp; " Equipment'!C$2:C$200"), 0)), "")</f>
        <v/>
      </c>
      <c r="AJ60" s="246"/>
      <c r="AK60" s="246"/>
      <c r="AL60" s="246"/>
      <c r="AM60" s="246"/>
      <c r="AN60" s="246"/>
      <c r="AO60" s="247"/>
      <c r="AP60" s="253" t="str">
        <f ca="1">IFERROR(INDEX(INDIRECT("'" &amp;E$4 &amp; " Equipment'!G$2:G$200"), MATCH(AA60, INDIRECT("'" &amp;E$4 &amp; " Equipment'!C$2:C$200"), 0)), "")</f>
        <v/>
      </c>
      <c r="AQ60" s="254"/>
      <c r="AR60" s="254"/>
      <c r="AS60" s="255"/>
    </row>
    <row r="61" spans="1:45" ht="21.75" customHeight="1" x14ac:dyDescent="0.2">
      <c r="C61" s="72" t="str">
        <f t="shared" ca="1" si="18"/>
        <v/>
      </c>
      <c r="D61" s="73" t="str">
        <f t="shared" ca="1" si="19"/>
        <v/>
      </c>
      <c r="E61" s="236"/>
      <c r="F61" s="236"/>
      <c r="G61" s="236"/>
      <c r="H61" s="236"/>
      <c r="I61" s="237" t="str">
        <f t="shared" ca="1" si="20"/>
        <v/>
      </c>
      <c r="J61" s="237"/>
      <c r="K61" s="238" t="str">
        <f t="shared" ca="1" si="21"/>
        <v/>
      </c>
      <c r="L61" s="239"/>
      <c r="M61" s="245" t="str">
        <f t="shared" ca="1" si="22"/>
        <v/>
      </c>
      <c r="N61" s="246"/>
      <c r="O61" s="246"/>
      <c r="P61" s="246"/>
      <c r="Q61" s="246"/>
      <c r="R61" s="246"/>
      <c r="S61" s="247"/>
      <c r="T61" s="253" t="str">
        <f t="shared" ca="1" si="23"/>
        <v/>
      </c>
      <c r="U61" s="254"/>
      <c r="V61" s="254"/>
      <c r="W61" s="255"/>
      <c r="Y61" s="72" t="str">
        <f t="shared" ref="Y61:Y66" ca="1" si="24">IFERROR(INDEX(INDIRECT("'" &amp;E$4&amp; " Equipment'!A$2:A$200"), MATCH(AA61, INDIRECT("'" &amp;E$4 &amp; " Equipment'!C$2:C$200"), 0)), "")</f>
        <v/>
      </c>
      <c r="Z61" s="73" t="str">
        <f t="shared" ref="Z61:Z66" ca="1" si="25">IFERROR(INDEX(INDIRECT("'" &amp;E$4 &amp; " Equipment'!B$2:B$200"), MATCH(AA61, INDIRECT("'" &amp;E$4 &amp; " Equipment'!C$2:C$200"), 0)), "")</f>
        <v/>
      </c>
      <c r="AA61" s="236"/>
      <c r="AB61" s="236"/>
      <c r="AC61" s="236"/>
      <c r="AD61" s="236"/>
      <c r="AE61" s="237" t="str">
        <f t="shared" ref="AE61:AE66" ca="1" si="26">IFERROR(INDEX(INDIRECT("'" &amp;E$4 &amp; " Equipment'!D$2:D$200"), MATCH(AA61, INDIRECT("'" &amp;E$4 &amp; " Equipment'!C$2:C$200"), 0)), "")</f>
        <v/>
      </c>
      <c r="AF61" s="237"/>
      <c r="AG61" s="238" t="str">
        <f t="shared" ref="AG61:AG66" ca="1" si="27">IFERROR(INDEX(INDIRECT("'" &amp;E$4 &amp; " Equipment'!E$2:E$200"), MATCH(AA61, INDIRECT("'" &amp;E$4 &amp; " Equipment'!C$2:C$200"), 0)), "")</f>
        <v/>
      </c>
      <c r="AH61" s="239"/>
      <c r="AI61" s="245" t="str">
        <f t="shared" ref="AI61:AI66" ca="1" si="28">IFERROR(INDEX(INDIRECT("'" &amp;E$4 &amp; " Equipment'!F$2:F$200"), MATCH(AA61, INDIRECT("'" &amp;E$4 &amp; " Equipment'!C$2:C$200"), 0)), "")</f>
        <v/>
      </c>
      <c r="AJ61" s="246"/>
      <c r="AK61" s="246"/>
      <c r="AL61" s="246"/>
      <c r="AM61" s="246"/>
      <c r="AN61" s="246"/>
      <c r="AO61" s="247"/>
      <c r="AP61" s="253" t="str">
        <f t="shared" ref="AP61:AP66" ca="1" si="29">IFERROR(INDEX(INDIRECT("'" &amp;E$4 &amp; " Equipment'!G$2:G$200"), MATCH(AA61, INDIRECT("'" &amp;E$4 &amp; " Equipment'!C$2:C$200"), 0)), "")</f>
        <v/>
      </c>
      <c r="AQ61" s="254"/>
      <c r="AR61" s="254"/>
      <c r="AS61" s="255"/>
    </row>
    <row r="62" spans="1:45" ht="21.75" customHeight="1" x14ac:dyDescent="0.2">
      <c r="C62" s="72" t="str">
        <f t="shared" ca="1" si="18"/>
        <v/>
      </c>
      <c r="D62" s="73" t="str">
        <f t="shared" ca="1" si="19"/>
        <v/>
      </c>
      <c r="E62" s="236"/>
      <c r="F62" s="236"/>
      <c r="G62" s="236"/>
      <c r="H62" s="236"/>
      <c r="I62" s="237" t="str">
        <f t="shared" ca="1" si="20"/>
        <v/>
      </c>
      <c r="J62" s="237"/>
      <c r="K62" s="238" t="str">
        <f t="shared" ca="1" si="21"/>
        <v/>
      </c>
      <c r="L62" s="239"/>
      <c r="M62" s="245" t="str">
        <f t="shared" ca="1" si="22"/>
        <v/>
      </c>
      <c r="N62" s="246"/>
      <c r="O62" s="246"/>
      <c r="P62" s="246"/>
      <c r="Q62" s="246"/>
      <c r="R62" s="246"/>
      <c r="S62" s="247"/>
      <c r="T62" s="253" t="str">
        <f t="shared" ca="1" si="23"/>
        <v/>
      </c>
      <c r="U62" s="254"/>
      <c r="V62" s="254"/>
      <c r="W62" s="255"/>
      <c r="Y62" s="72" t="str">
        <f t="shared" ca="1" si="24"/>
        <v/>
      </c>
      <c r="Z62" s="73" t="str">
        <f t="shared" ca="1" si="25"/>
        <v/>
      </c>
      <c r="AA62" s="236"/>
      <c r="AB62" s="236"/>
      <c r="AC62" s="236"/>
      <c r="AD62" s="236"/>
      <c r="AE62" s="237" t="str">
        <f t="shared" ca="1" si="26"/>
        <v/>
      </c>
      <c r="AF62" s="237"/>
      <c r="AG62" s="238" t="str">
        <f t="shared" ca="1" si="27"/>
        <v/>
      </c>
      <c r="AH62" s="239"/>
      <c r="AI62" s="245" t="str">
        <f t="shared" ca="1" si="28"/>
        <v/>
      </c>
      <c r="AJ62" s="246"/>
      <c r="AK62" s="246"/>
      <c r="AL62" s="246"/>
      <c r="AM62" s="246"/>
      <c r="AN62" s="246"/>
      <c r="AO62" s="247"/>
      <c r="AP62" s="253" t="str">
        <f t="shared" ca="1" si="29"/>
        <v/>
      </c>
      <c r="AQ62" s="254"/>
      <c r="AR62" s="254"/>
      <c r="AS62" s="255"/>
    </row>
    <row r="63" spans="1:45" ht="21.75" customHeight="1" x14ac:dyDescent="0.2">
      <c r="A63" s="177"/>
      <c r="B63" s="177"/>
      <c r="C63" s="72" t="str">
        <f t="shared" ca="1" si="18"/>
        <v/>
      </c>
      <c r="D63" s="73" t="str">
        <f t="shared" ca="1" si="19"/>
        <v/>
      </c>
      <c r="E63" s="236"/>
      <c r="F63" s="236"/>
      <c r="G63" s="236"/>
      <c r="H63" s="236"/>
      <c r="I63" s="237" t="str">
        <f t="shared" ca="1" si="20"/>
        <v/>
      </c>
      <c r="J63" s="237"/>
      <c r="K63" s="238" t="str">
        <f t="shared" ca="1" si="21"/>
        <v/>
      </c>
      <c r="L63" s="239"/>
      <c r="M63" s="245" t="str">
        <f t="shared" ca="1" si="22"/>
        <v/>
      </c>
      <c r="N63" s="246"/>
      <c r="O63" s="246"/>
      <c r="P63" s="246"/>
      <c r="Q63" s="246"/>
      <c r="R63" s="246"/>
      <c r="S63" s="247"/>
      <c r="T63" s="253" t="str">
        <f t="shared" ca="1" si="23"/>
        <v/>
      </c>
      <c r="U63" s="254"/>
      <c r="V63" s="254"/>
      <c r="W63" s="255"/>
      <c r="Y63" s="72" t="str">
        <f t="shared" ca="1" si="24"/>
        <v/>
      </c>
      <c r="Z63" s="73" t="str">
        <f t="shared" ca="1" si="25"/>
        <v/>
      </c>
      <c r="AA63" s="236"/>
      <c r="AB63" s="236"/>
      <c r="AC63" s="236"/>
      <c r="AD63" s="236"/>
      <c r="AE63" s="237" t="str">
        <f t="shared" ca="1" si="26"/>
        <v/>
      </c>
      <c r="AF63" s="237"/>
      <c r="AG63" s="238" t="str">
        <f t="shared" ca="1" si="27"/>
        <v/>
      </c>
      <c r="AH63" s="239"/>
      <c r="AI63" s="245" t="str">
        <f t="shared" ca="1" si="28"/>
        <v/>
      </c>
      <c r="AJ63" s="246"/>
      <c r="AK63" s="246"/>
      <c r="AL63" s="246"/>
      <c r="AM63" s="246"/>
      <c r="AN63" s="246"/>
      <c r="AO63" s="247"/>
      <c r="AP63" s="253" t="str">
        <f t="shared" ca="1" si="29"/>
        <v/>
      </c>
      <c r="AQ63" s="254"/>
      <c r="AR63" s="254"/>
      <c r="AS63" s="255"/>
    </row>
    <row r="64" spans="1:45" ht="21.75" customHeight="1" x14ac:dyDescent="0.2">
      <c r="A64" s="177"/>
      <c r="B64" s="177"/>
      <c r="C64" s="72" t="str">
        <f t="shared" ca="1" si="18"/>
        <v/>
      </c>
      <c r="D64" s="73" t="str">
        <f t="shared" ca="1" si="19"/>
        <v/>
      </c>
      <c r="E64" s="236"/>
      <c r="F64" s="236"/>
      <c r="G64" s="236"/>
      <c r="H64" s="236"/>
      <c r="I64" s="237" t="str">
        <f t="shared" ca="1" si="20"/>
        <v/>
      </c>
      <c r="J64" s="237"/>
      <c r="K64" s="238" t="str">
        <f t="shared" ca="1" si="21"/>
        <v/>
      </c>
      <c r="L64" s="239"/>
      <c r="M64" s="245" t="str">
        <f t="shared" ca="1" si="22"/>
        <v/>
      </c>
      <c r="N64" s="246"/>
      <c r="O64" s="246"/>
      <c r="P64" s="246"/>
      <c r="Q64" s="246"/>
      <c r="R64" s="246"/>
      <c r="S64" s="247"/>
      <c r="T64" s="253" t="str">
        <f t="shared" ca="1" si="23"/>
        <v/>
      </c>
      <c r="U64" s="254"/>
      <c r="V64" s="254"/>
      <c r="W64" s="255"/>
      <c r="Y64" s="72" t="str">
        <f t="shared" ca="1" si="24"/>
        <v/>
      </c>
      <c r="Z64" s="73" t="str">
        <f t="shared" ca="1" si="25"/>
        <v/>
      </c>
      <c r="AA64" s="236"/>
      <c r="AB64" s="236"/>
      <c r="AC64" s="236"/>
      <c r="AD64" s="236"/>
      <c r="AE64" s="237" t="str">
        <f t="shared" ca="1" si="26"/>
        <v/>
      </c>
      <c r="AF64" s="237"/>
      <c r="AG64" s="238" t="str">
        <f t="shared" ca="1" si="27"/>
        <v/>
      </c>
      <c r="AH64" s="239"/>
      <c r="AI64" s="245" t="str">
        <f t="shared" ca="1" si="28"/>
        <v/>
      </c>
      <c r="AJ64" s="246"/>
      <c r="AK64" s="246"/>
      <c r="AL64" s="246"/>
      <c r="AM64" s="246"/>
      <c r="AN64" s="246"/>
      <c r="AO64" s="247"/>
      <c r="AP64" s="253" t="str">
        <f t="shared" ca="1" si="29"/>
        <v/>
      </c>
      <c r="AQ64" s="254"/>
      <c r="AR64" s="254"/>
      <c r="AS64" s="255"/>
    </row>
    <row r="65" spans="1:45" ht="21.75" customHeight="1" thickBot="1" x14ac:dyDescent="0.25">
      <c r="C65" s="72" t="str">
        <f t="shared" ca="1" si="18"/>
        <v/>
      </c>
      <c r="D65" s="73" t="str">
        <f t="shared" ca="1" si="19"/>
        <v/>
      </c>
      <c r="E65" s="236"/>
      <c r="F65" s="236"/>
      <c r="G65" s="236"/>
      <c r="H65" s="236"/>
      <c r="I65" s="237" t="str">
        <f t="shared" ca="1" si="20"/>
        <v/>
      </c>
      <c r="J65" s="237"/>
      <c r="K65" s="238" t="str">
        <f t="shared" ca="1" si="21"/>
        <v/>
      </c>
      <c r="L65" s="239"/>
      <c r="M65" s="245" t="str">
        <f t="shared" ca="1" si="22"/>
        <v/>
      </c>
      <c r="N65" s="246"/>
      <c r="O65" s="246"/>
      <c r="P65" s="246"/>
      <c r="Q65" s="246"/>
      <c r="R65" s="246"/>
      <c r="S65" s="247"/>
      <c r="T65" s="253" t="str">
        <f t="shared" ca="1" si="23"/>
        <v/>
      </c>
      <c r="U65" s="254"/>
      <c r="V65" s="254"/>
      <c r="W65" s="255"/>
      <c r="Y65" s="74" t="str">
        <f t="shared" ca="1" si="24"/>
        <v/>
      </c>
      <c r="Z65" s="75" t="str">
        <f t="shared" ca="1" si="25"/>
        <v/>
      </c>
      <c r="AA65" s="262"/>
      <c r="AB65" s="262"/>
      <c r="AC65" s="262"/>
      <c r="AD65" s="262"/>
      <c r="AE65" s="263" t="str">
        <f t="shared" ca="1" si="26"/>
        <v/>
      </c>
      <c r="AF65" s="263"/>
      <c r="AG65" s="264" t="str">
        <f t="shared" ca="1" si="27"/>
        <v/>
      </c>
      <c r="AH65" s="265"/>
      <c r="AI65" s="256" t="str">
        <f t="shared" ca="1" si="28"/>
        <v/>
      </c>
      <c r="AJ65" s="257"/>
      <c r="AK65" s="257"/>
      <c r="AL65" s="257"/>
      <c r="AM65" s="257"/>
      <c r="AN65" s="257"/>
      <c r="AO65" s="258"/>
      <c r="AP65" s="259" t="str">
        <f t="shared" ca="1" si="29"/>
        <v/>
      </c>
      <c r="AQ65" s="260"/>
      <c r="AR65" s="260"/>
      <c r="AS65" s="261"/>
    </row>
    <row r="66" spans="1:45" ht="21.75" customHeight="1" thickBot="1" x14ac:dyDescent="0.25">
      <c r="C66" s="74" t="str">
        <f t="shared" ca="1" si="18"/>
        <v/>
      </c>
      <c r="D66" s="75" t="str">
        <f t="shared" ca="1" si="19"/>
        <v/>
      </c>
      <c r="E66" s="262"/>
      <c r="F66" s="262"/>
      <c r="G66" s="262"/>
      <c r="H66" s="262"/>
      <c r="I66" s="263" t="str">
        <f t="shared" ca="1" si="20"/>
        <v/>
      </c>
      <c r="J66" s="263"/>
      <c r="K66" s="264" t="str">
        <f t="shared" ca="1" si="21"/>
        <v/>
      </c>
      <c r="L66" s="265"/>
      <c r="M66" s="256" t="str">
        <f t="shared" ca="1" si="22"/>
        <v/>
      </c>
      <c r="N66" s="257"/>
      <c r="O66" s="257"/>
      <c r="P66" s="257"/>
      <c r="Q66" s="257"/>
      <c r="R66" s="257"/>
      <c r="S66" s="258"/>
      <c r="T66" s="259" t="str">
        <f t="shared" ca="1" si="23"/>
        <v/>
      </c>
      <c r="U66" s="260"/>
      <c r="V66" s="260"/>
      <c r="W66" s="261"/>
      <c r="Y66" s="208" t="str">
        <f t="shared" ca="1" si="24"/>
        <v/>
      </c>
      <c r="Z66" s="209" t="str">
        <f t="shared" ca="1" si="25"/>
        <v/>
      </c>
      <c r="AA66" s="340"/>
      <c r="AB66" s="340"/>
      <c r="AC66" s="340"/>
      <c r="AD66" s="340"/>
      <c r="AE66" s="341" t="str">
        <f t="shared" ca="1" si="26"/>
        <v/>
      </c>
      <c r="AF66" s="341"/>
      <c r="AG66" s="342" t="str">
        <f t="shared" ca="1" si="27"/>
        <v/>
      </c>
      <c r="AH66" s="343"/>
      <c r="AI66" s="344" t="str">
        <f t="shared" ca="1" si="28"/>
        <v/>
      </c>
      <c r="AJ66" s="345"/>
      <c r="AK66" s="345"/>
      <c r="AL66" s="345"/>
      <c r="AM66" s="345"/>
      <c r="AN66" s="345"/>
      <c r="AO66" s="346"/>
      <c r="AP66" s="347" t="str">
        <f t="shared" ca="1" si="29"/>
        <v/>
      </c>
      <c r="AQ66" s="348"/>
      <c r="AR66" s="348"/>
      <c r="AS66" s="349"/>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271" t="str">
        <f ca="1">IFERROR(INDEX(INDIRECT("'" &amp; E$4 &amp; " Troops'!J$2:J$200"), MATCH(E53, INDIRECT("'" &amp; E$4 &amp; " Troops'!C$2:C$200"), 0)), "")</f>
        <v/>
      </c>
      <c r="D68" s="272"/>
      <c r="E68" s="272"/>
      <c r="F68" s="272"/>
      <c r="G68" s="272"/>
      <c r="H68" s="272"/>
      <c r="I68" s="272"/>
      <c r="J68" s="272"/>
      <c r="K68" s="272"/>
      <c r="L68" s="272"/>
      <c r="M68" s="272"/>
      <c r="N68" s="272"/>
      <c r="O68" s="272"/>
      <c r="P68" s="272"/>
      <c r="Q68" s="272"/>
      <c r="R68" s="272"/>
      <c r="S68" s="272"/>
      <c r="T68" s="272"/>
      <c r="U68" s="272"/>
      <c r="V68" s="272"/>
      <c r="W68" s="273"/>
      <c r="Y68" s="271" t="str">
        <f ca="1">IFERROR(INDEX(INDIRECT("'" &amp; E$4 &amp; " Troops'!J$2:J$200"), MATCH(AA53, INDIRECT("'" &amp; E$4 &amp; " Troops'!C$2:C$200"), 0)), "")</f>
        <v/>
      </c>
      <c r="Z68" s="272"/>
      <c r="AA68" s="272"/>
      <c r="AB68" s="272"/>
      <c r="AC68" s="272"/>
      <c r="AD68" s="272"/>
      <c r="AE68" s="272"/>
      <c r="AF68" s="272"/>
      <c r="AG68" s="272"/>
      <c r="AH68" s="272"/>
      <c r="AI68" s="272"/>
      <c r="AJ68" s="272"/>
      <c r="AK68" s="272"/>
      <c r="AL68" s="272"/>
      <c r="AM68" s="272"/>
      <c r="AN68" s="272"/>
      <c r="AO68" s="272"/>
      <c r="AP68" s="272"/>
      <c r="AQ68" s="272"/>
      <c r="AR68" s="272"/>
      <c r="AS68" s="273"/>
    </row>
    <row r="69" spans="1:45" ht="21.75" customHeight="1" x14ac:dyDescent="0.2">
      <c r="C69" s="271"/>
      <c r="D69" s="272"/>
      <c r="E69" s="272"/>
      <c r="F69" s="272"/>
      <c r="G69" s="272"/>
      <c r="H69" s="272"/>
      <c r="I69" s="272"/>
      <c r="J69" s="272"/>
      <c r="K69" s="272"/>
      <c r="L69" s="272"/>
      <c r="M69" s="272"/>
      <c r="N69" s="272"/>
      <c r="O69" s="272"/>
      <c r="P69" s="272"/>
      <c r="Q69" s="272"/>
      <c r="R69" s="272"/>
      <c r="S69" s="272"/>
      <c r="T69" s="272"/>
      <c r="U69" s="272"/>
      <c r="V69" s="272"/>
      <c r="W69" s="273"/>
      <c r="Y69" s="271"/>
      <c r="Z69" s="272"/>
      <c r="AA69" s="272"/>
      <c r="AB69" s="272"/>
      <c r="AC69" s="272"/>
      <c r="AD69" s="272"/>
      <c r="AE69" s="272"/>
      <c r="AF69" s="272"/>
      <c r="AG69" s="272"/>
      <c r="AH69" s="272"/>
      <c r="AI69" s="272"/>
      <c r="AJ69" s="272"/>
      <c r="AK69" s="272"/>
      <c r="AL69" s="272"/>
      <c r="AM69" s="272"/>
      <c r="AN69" s="272"/>
      <c r="AO69" s="272"/>
      <c r="AP69" s="272"/>
      <c r="AQ69" s="272"/>
      <c r="AR69" s="272"/>
      <c r="AS69" s="273"/>
    </row>
    <row r="70" spans="1:45" ht="21.75" customHeight="1" x14ac:dyDescent="0.2">
      <c r="C70" s="271"/>
      <c r="D70" s="272"/>
      <c r="E70" s="272"/>
      <c r="F70" s="272"/>
      <c r="G70" s="272"/>
      <c r="H70" s="272"/>
      <c r="I70" s="272"/>
      <c r="J70" s="272"/>
      <c r="K70" s="272"/>
      <c r="L70" s="272"/>
      <c r="M70" s="272"/>
      <c r="N70" s="272"/>
      <c r="O70" s="272"/>
      <c r="P70" s="272"/>
      <c r="Q70" s="272"/>
      <c r="R70" s="272"/>
      <c r="S70" s="272"/>
      <c r="T70" s="272"/>
      <c r="U70" s="272"/>
      <c r="V70" s="272"/>
      <c r="W70" s="273"/>
      <c r="Y70" s="271"/>
      <c r="Z70" s="272"/>
      <c r="AA70" s="272"/>
      <c r="AB70" s="272"/>
      <c r="AC70" s="272"/>
      <c r="AD70" s="272"/>
      <c r="AE70" s="272"/>
      <c r="AF70" s="272"/>
      <c r="AG70" s="272"/>
      <c r="AH70" s="272"/>
      <c r="AI70" s="272"/>
      <c r="AJ70" s="272"/>
      <c r="AK70" s="272"/>
      <c r="AL70" s="272"/>
      <c r="AM70" s="272"/>
      <c r="AN70" s="272"/>
      <c r="AO70" s="272"/>
      <c r="AP70" s="272"/>
      <c r="AQ70" s="272"/>
      <c r="AR70" s="272"/>
      <c r="AS70" s="273"/>
    </row>
    <row r="71" spans="1:45" ht="21.75" customHeight="1" x14ac:dyDescent="0.2">
      <c r="A71" s="177"/>
      <c r="B71" s="177"/>
      <c r="C71" s="271"/>
      <c r="D71" s="272"/>
      <c r="E71" s="272"/>
      <c r="F71" s="272"/>
      <c r="G71" s="272"/>
      <c r="H71" s="272"/>
      <c r="I71" s="272"/>
      <c r="J71" s="272"/>
      <c r="K71" s="272"/>
      <c r="L71" s="272"/>
      <c r="M71" s="272"/>
      <c r="N71" s="272"/>
      <c r="O71" s="272"/>
      <c r="P71" s="272"/>
      <c r="Q71" s="272"/>
      <c r="R71" s="272"/>
      <c r="S71" s="272"/>
      <c r="T71" s="272"/>
      <c r="U71" s="272"/>
      <c r="V71" s="272"/>
      <c r="W71" s="273"/>
      <c r="Y71" s="271"/>
      <c r="Z71" s="272"/>
      <c r="AA71" s="272"/>
      <c r="AB71" s="272"/>
      <c r="AC71" s="272"/>
      <c r="AD71" s="272"/>
      <c r="AE71" s="272"/>
      <c r="AF71" s="272"/>
      <c r="AG71" s="272"/>
      <c r="AH71" s="272"/>
      <c r="AI71" s="272"/>
      <c r="AJ71" s="272"/>
      <c r="AK71" s="272"/>
      <c r="AL71" s="272"/>
      <c r="AM71" s="272"/>
      <c r="AN71" s="272"/>
      <c r="AO71" s="272"/>
      <c r="AP71" s="272"/>
      <c r="AQ71" s="272"/>
      <c r="AR71" s="272"/>
      <c r="AS71" s="273"/>
    </row>
    <row r="72" spans="1:45" ht="21.75" customHeight="1" thickBot="1" x14ac:dyDescent="0.25">
      <c r="A72" s="177"/>
      <c r="B72" s="177"/>
      <c r="C72" s="274"/>
      <c r="D72" s="275"/>
      <c r="E72" s="275"/>
      <c r="F72" s="275"/>
      <c r="G72" s="275"/>
      <c r="H72" s="275"/>
      <c r="I72" s="275"/>
      <c r="J72" s="275"/>
      <c r="K72" s="275"/>
      <c r="L72" s="275"/>
      <c r="M72" s="275"/>
      <c r="N72" s="275"/>
      <c r="O72" s="275"/>
      <c r="P72" s="275"/>
      <c r="Q72" s="275"/>
      <c r="R72" s="275"/>
      <c r="S72" s="275"/>
      <c r="T72" s="275"/>
      <c r="U72" s="275"/>
      <c r="V72" s="275"/>
      <c r="W72" s="276"/>
      <c r="Y72" s="274"/>
      <c r="Z72" s="275"/>
      <c r="AA72" s="275"/>
      <c r="AB72" s="275"/>
      <c r="AC72" s="275"/>
      <c r="AD72" s="275"/>
      <c r="AE72" s="275"/>
      <c r="AF72" s="275"/>
      <c r="AG72" s="275"/>
      <c r="AH72" s="275"/>
      <c r="AI72" s="275"/>
      <c r="AJ72" s="275"/>
      <c r="AK72" s="275"/>
      <c r="AL72" s="275"/>
      <c r="AM72" s="275"/>
      <c r="AN72" s="275"/>
      <c r="AO72" s="275"/>
      <c r="AP72" s="275"/>
      <c r="AQ72" s="275"/>
      <c r="AR72" s="275"/>
      <c r="AS72" s="276"/>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77"/>
      <c r="B74" s="177"/>
      <c r="C74" s="269"/>
      <c r="D74" s="251"/>
      <c r="E74" s="251"/>
      <c r="F74" s="251"/>
      <c r="G74" s="270"/>
      <c r="H74" s="269"/>
      <c r="I74" s="251"/>
      <c r="J74" s="251"/>
      <c r="K74" s="251"/>
      <c r="L74" s="270"/>
      <c r="M74" s="269"/>
      <c r="N74" s="251"/>
      <c r="O74" s="251"/>
      <c r="P74" s="251"/>
      <c r="Q74" s="270"/>
      <c r="R74" s="251"/>
      <c r="S74" s="251"/>
      <c r="T74" s="251"/>
      <c r="U74" s="251"/>
      <c r="V74" s="251"/>
      <c r="W74" s="43"/>
      <c r="Y74" s="269"/>
      <c r="Z74" s="251"/>
      <c r="AA74" s="251"/>
      <c r="AB74" s="251"/>
      <c r="AC74" s="270"/>
      <c r="AD74" s="269"/>
      <c r="AE74" s="251"/>
      <c r="AF74" s="251"/>
      <c r="AG74" s="251"/>
      <c r="AH74" s="270"/>
      <c r="AI74" s="269"/>
      <c r="AJ74" s="251"/>
      <c r="AK74" s="251"/>
      <c r="AL74" s="251"/>
      <c r="AM74" s="270"/>
      <c r="AN74" s="251"/>
      <c r="AO74" s="251"/>
      <c r="AP74" s="251"/>
      <c r="AQ74" s="251"/>
      <c r="AR74" s="251"/>
      <c r="AS74" s="43"/>
    </row>
    <row r="75" spans="1:45" ht="21.75" customHeight="1" x14ac:dyDescent="0.2">
      <c r="C75" s="269"/>
      <c r="D75" s="251"/>
      <c r="E75" s="251"/>
      <c r="F75" s="251"/>
      <c r="G75" s="270"/>
      <c r="H75" s="269"/>
      <c r="I75" s="251"/>
      <c r="J75" s="251"/>
      <c r="K75" s="251"/>
      <c r="L75" s="270"/>
      <c r="M75" s="269"/>
      <c r="N75" s="251"/>
      <c r="O75" s="251"/>
      <c r="P75" s="251"/>
      <c r="Q75" s="270"/>
      <c r="R75" s="251"/>
      <c r="S75" s="251"/>
      <c r="T75" s="251"/>
      <c r="U75" s="251"/>
      <c r="V75" s="251"/>
      <c r="W75" s="43"/>
      <c r="Y75" s="269"/>
      <c r="Z75" s="251"/>
      <c r="AA75" s="251"/>
      <c r="AB75" s="251"/>
      <c r="AC75" s="270"/>
      <c r="AD75" s="269"/>
      <c r="AE75" s="251"/>
      <c r="AF75" s="251"/>
      <c r="AG75" s="251"/>
      <c r="AH75" s="270"/>
      <c r="AI75" s="269"/>
      <c r="AJ75" s="251"/>
      <c r="AK75" s="251"/>
      <c r="AL75" s="251"/>
      <c r="AM75" s="270"/>
      <c r="AN75" s="251"/>
      <c r="AO75" s="251"/>
      <c r="AP75" s="251"/>
      <c r="AQ75" s="251"/>
      <c r="AR75" s="251"/>
      <c r="AS75" s="43"/>
    </row>
    <row r="76" spans="1:45" ht="21.75" customHeight="1" thickBot="1" x14ac:dyDescent="0.25">
      <c r="A76" s="173"/>
      <c r="B76" s="173"/>
      <c r="C76" s="285"/>
      <c r="D76" s="252"/>
      <c r="E76" s="252"/>
      <c r="F76" s="252"/>
      <c r="G76" s="286"/>
      <c r="H76" s="285"/>
      <c r="I76" s="252"/>
      <c r="J76" s="252"/>
      <c r="K76" s="252"/>
      <c r="L76" s="286"/>
      <c r="M76" s="285"/>
      <c r="N76" s="252"/>
      <c r="O76" s="252"/>
      <c r="P76" s="252"/>
      <c r="Q76" s="286"/>
      <c r="R76" s="252"/>
      <c r="S76" s="252"/>
      <c r="T76" s="252"/>
      <c r="U76" s="252"/>
      <c r="V76" s="252"/>
      <c r="W76" s="44"/>
      <c r="Y76" s="285"/>
      <c r="Z76" s="252"/>
      <c r="AA76" s="252"/>
      <c r="AB76" s="252"/>
      <c r="AC76" s="286"/>
      <c r="AD76" s="285"/>
      <c r="AE76" s="252"/>
      <c r="AF76" s="252"/>
      <c r="AG76" s="252"/>
      <c r="AH76" s="286"/>
      <c r="AI76" s="285"/>
      <c r="AJ76" s="252"/>
      <c r="AK76" s="252"/>
      <c r="AL76" s="252"/>
      <c r="AM76" s="286"/>
      <c r="AN76" s="252"/>
      <c r="AO76" s="252"/>
      <c r="AP76" s="252"/>
      <c r="AQ76" s="252"/>
      <c r="AR76" s="252"/>
      <c r="AS76" s="44"/>
    </row>
    <row r="77" spans="1:45" ht="21.75" customHeight="1" thickBot="1" x14ac:dyDescent="0.25">
      <c r="A77" s="173"/>
      <c r="B77" s="173"/>
    </row>
    <row r="78" spans="1:45" ht="21.75" customHeight="1" thickBot="1" x14ac:dyDescent="0.35">
      <c r="C78" s="331" t="s">
        <v>824</v>
      </c>
      <c r="D78" s="332"/>
      <c r="E78" s="333"/>
      <c r="F78" s="333"/>
      <c r="G78" s="333"/>
      <c r="H78" s="333"/>
      <c r="I78" s="333"/>
      <c r="J78" s="333"/>
      <c r="K78" s="333"/>
      <c r="L78" s="333"/>
      <c r="M78" s="333"/>
      <c r="N78" s="333"/>
      <c r="O78" s="333"/>
      <c r="P78" s="333"/>
      <c r="Q78" s="333"/>
      <c r="R78" s="333"/>
      <c r="S78" s="333"/>
      <c r="T78" s="333"/>
      <c r="U78" s="333"/>
      <c r="V78" s="333"/>
      <c r="W78" s="334"/>
      <c r="Y78" s="331" t="s">
        <v>824</v>
      </c>
      <c r="Z78" s="332"/>
      <c r="AA78" s="333"/>
      <c r="AB78" s="333"/>
      <c r="AC78" s="333"/>
      <c r="AD78" s="333"/>
      <c r="AE78" s="333"/>
      <c r="AF78" s="333"/>
      <c r="AG78" s="333"/>
      <c r="AH78" s="333"/>
      <c r="AI78" s="333"/>
      <c r="AJ78" s="333"/>
      <c r="AK78" s="333"/>
      <c r="AL78" s="333"/>
      <c r="AM78" s="333"/>
      <c r="AN78" s="333"/>
      <c r="AO78" s="333"/>
      <c r="AP78" s="333"/>
      <c r="AQ78" s="333"/>
      <c r="AR78" s="333"/>
      <c r="AS78" s="334"/>
    </row>
    <row r="79" spans="1:45" ht="21.75" customHeight="1" x14ac:dyDescent="0.3">
      <c r="C79" s="234" t="s">
        <v>4</v>
      </c>
      <c r="D79" s="235"/>
      <c r="E79" s="266"/>
      <c r="F79" s="267"/>
      <c r="G79" s="267"/>
      <c r="H79" s="267"/>
      <c r="I79" s="267"/>
      <c r="J79" s="267"/>
      <c r="K79" s="267"/>
      <c r="L79" s="267"/>
      <c r="M79" s="267"/>
      <c r="N79" s="267"/>
      <c r="O79" s="267"/>
      <c r="P79" s="267"/>
      <c r="Q79" s="267"/>
      <c r="R79" s="267"/>
      <c r="S79" s="267"/>
      <c r="T79" s="267"/>
      <c r="U79" s="267"/>
      <c r="V79" s="267"/>
      <c r="W79" s="268"/>
      <c r="Y79" s="234" t="s">
        <v>4</v>
      </c>
      <c r="Z79" s="235"/>
      <c r="AA79" s="266"/>
      <c r="AB79" s="267"/>
      <c r="AC79" s="267"/>
      <c r="AD79" s="267"/>
      <c r="AE79" s="267"/>
      <c r="AF79" s="267"/>
      <c r="AG79" s="267"/>
      <c r="AH79" s="267"/>
      <c r="AI79" s="267"/>
      <c r="AJ79" s="267"/>
      <c r="AK79" s="267"/>
      <c r="AL79" s="267"/>
      <c r="AM79" s="267"/>
      <c r="AN79" s="267"/>
      <c r="AO79" s="267"/>
      <c r="AP79" s="267"/>
      <c r="AQ79" s="267"/>
      <c r="AR79" s="267"/>
      <c r="AS79" s="268"/>
    </row>
    <row r="80" spans="1:45" ht="21.75" customHeight="1" x14ac:dyDescent="0.2">
      <c r="C80" s="216" t="s">
        <v>5</v>
      </c>
      <c r="D80" s="217"/>
      <c r="E80" s="218" t="str">
        <f ca="1">IFERROR(INDEX(INDIRECT("'" &amp; E$4 &amp; " Troops'!M$2:M$200"), MATCH(E79, INDIRECT("'" &amp; E$4 &amp; " Troops'!C$2:C$200"), 0)), "")</f>
        <v/>
      </c>
      <c r="F80" s="219"/>
      <c r="G80" s="219"/>
      <c r="H80" s="219"/>
      <c r="I80" s="219"/>
      <c r="J80" s="219"/>
      <c r="K80" s="219"/>
      <c r="L80" s="219"/>
      <c r="M80" s="219"/>
      <c r="N80" s="219"/>
      <c r="O80" s="219"/>
      <c r="P80" s="219"/>
      <c r="Q80" s="219"/>
      <c r="R80" s="219"/>
      <c r="S80" s="219"/>
      <c r="T80" s="219"/>
      <c r="U80" s="219"/>
      <c r="V80" s="219"/>
      <c r="W80" s="220"/>
      <c r="Y80" s="216" t="s">
        <v>5</v>
      </c>
      <c r="Z80" s="217"/>
      <c r="AA80" s="218" t="str">
        <f ca="1">IFERROR(INDEX(INDIRECT("'" &amp; E$4 &amp; " Troops'!M$2:M$200"), MATCH(AA79, INDIRECT("'" &amp; E$4 &amp; " Troops'!C$2:C$200"), 0)), "")</f>
        <v/>
      </c>
      <c r="AB80" s="219"/>
      <c r="AC80" s="219"/>
      <c r="AD80" s="219"/>
      <c r="AE80" s="219"/>
      <c r="AF80" s="219"/>
      <c r="AG80" s="219"/>
      <c r="AH80" s="219"/>
      <c r="AI80" s="219"/>
      <c r="AJ80" s="219"/>
      <c r="AK80" s="219"/>
      <c r="AL80" s="219"/>
      <c r="AM80" s="219"/>
      <c r="AN80" s="219"/>
      <c r="AO80" s="219"/>
      <c r="AP80" s="219"/>
      <c r="AQ80" s="219"/>
      <c r="AR80" s="219"/>
      <c r="AS80" s="219"/>
    </row>
    <row r="81" spans="1:45" ht="21.75" customHeight="1" thickBot="1" x14ac:dyDescent="0.25">
      <c r="C81" s="216" t="s">
        <v>6</v>
      </c>
      <c r="D81" s="217"/>
      <c r="E81" s="221" t="str">
        <f ca="1">IFERROR(INDEX(INDIRECT("'" &amp; E$4 &amp; " Troops'!K$2:K$200"), MATCH(E79, INDIRECT("'" &amp; E$4 &amp; " Troops'!C$2:C$200"), 0)), "")</f>
        <v/>
      </c>
      <c r="F81" s="222"/>
      <c r="G81" s="219"/>
      <c r="H81" s="222"/>
      <c r="I81" s="222"/>
      <c r="J81" s="219"/>
      <c r="K81" s="222"/>
      <c r="L81" s="222"/>
      <c r="M81" s="219"/>
      <c r="N81" s="222"/>
      <c r="O81" s="222"/>
      <c r="P81" s="219"/>
      <c r="Q81" s="222"/>
      <c r="R81" s="222"/>
      <c r="S81" s="222"/>
      <c r="T81" s="219"/>
      <c r="U81" s="219"/>
      <c r="V81" s="219"/>
      <c r="W81" s="220"/>
      <c r="Y81" s="216" t="s">
        <v>6</v>
      </c>
      <c r="Z81" s="217"/>
      <c r="AA81" s="221" t="str">
        <f ca="1">IFERROR(INDEX(INDIRECT("'" &amp; E$4 &amp; " Troops'!K$2:K$200"), MATCH(AA79, INDIRECT("'" &amp; E$4 &amp; " Troops'!C$2:C$200"), 0)), "")</f>
        <v/>
      </c>
      <c r="AB81" s="222"/>
      <c r="AC81" s="219"/>
      <c r="AD81" s="222"/>
      <c r="AE81" s="222"/>
      <c r="AF81" s="219"/>
      <c r="AG81" s="222"/>
      <c r="AH81" s="222"/>
      <c r="AI81" s="219"/>
      <c r="AJ81" s="222"/>
      <c r="AK81" s="222"/>
      <c r="AL81" s="219"/>
      <c r="AM81" s="222"/>
      <c r="AN81" s="222"/>
      <c r="AO81" s="222"/>
      <c r="AP81" s="219"/>
      <c r="AQ81" s="219"/>
      <c r="AR81" s="219"/>
      <c r="AS81" s="219"/>
    </row>
    <row r="82" spans="1:45" ht="21.75" customHeight="1" x14ac:dyDescent="0.2">
      <c r="C82" s="49"/>
      <c r="D82" s="54"/>
      <c r="E82" s="223" t="s">
        <v>7</v>
      </c>
      <c r="F82" s="224"/>
      <c r="G82" s="51"/>
      <c r="H82" s="233" t="s">
        <v>8</v>
      </c>
      <c r="I82" s="224"/>
      <c r="J82" s="51"/>
      <c r="K82" s="233" t="s">
        <v>9</v>
      </c>
      <c r="L82" s="224"/>
      <c r="M82" s="51"/>
      <c r="N82" s="233" t="s">
        <v>10</v>
      </c>
      <c r="O82" s="224"/>
      <c r="P82" s="51"/>
      <c r="Q82" s="233" t="s">
        <v>11</v>
      </c>
      <c r="R82" s="224"/>
      <c r="S82" s="56" t="s">
        <v>3</v>
      </c>
      <c r="T82" s="53"/>
      <c r="U82" s="50"/>
      <c r="V82" s="50"/>
      <c r="W82" s="54"/>
      <c r="Y82" s="49"/>
      <c r="Z82" s="54"/>
      <c r="AA82" s="223" t="s">
        <v>7</v>
      </c>
      <c r="AB82" s="224"/>
      <c r="AC82" s="51"/>
      <c r="AD82" s="233" t="s">
        <v>8</v>
      </c>
      <c r="AE82" s="224"/>
      <c r="AF82" s="51"/>
      <c r="AG82" s="233" t="s">
        <v>9</v>
      </c>
      <c r="AH82" s="224"/>
      <c r="AI82" s="51"/>
      <c r="AJ82" s="233" t="s">
        <v>10</v>
      </c>
      <c r="AK82" s="224"/>
      <c r="AL82" s="51"/>
      <c r="AM82" s="233" t="s">
        <v>11</v>
      </c>
      <c r="AN82" s="224"/>
      <c r="AO82" s="56" t="s">
        <v>3</v>
      </c>
      <c r="AP82" s="53"/>
      <c r="AQ82" s="50"/>
      <c r="AR82" s="50"/>
      <c r="AS82" s="54"/>
    </row>
    <row r="83" spans="1:45" ht="21.75" customHeight="1" thickBot="1" x14ac:dyDescent="0.25">
      <c r="C83" s="181"/>
      <c r="D83" s="182"/>
      <c r="E83" s="248" t="str">
        <f ca="1">IFERROR(INDEX(INDIRECT("'" &amp; E$4 &amp; " Troops'!D$2:D$200"), MATCH(E79, INDIRECT("'" &amp; E$4 &amp; " Troops'!C$2:C$200"), 0)), "")</f>
        <v/>
      </c>
      <c r="F83" s="244"/>
      <c r="G83" s="52"/>
      <c r="H83" s="249" t="str">
        <f ca="1">IFERROR(INDEX(INDIRECT("'" &amp; E$4 &amp; " Troops'!E$2:E$200"), MATCH(E79, INDIRECT("'" &amp; E$4 &amp; " Troops'!C$2:C$200"), 0)), "")</f>
        <v/>
      </c>
      <c r="I83" s="250"/>
      <c r="J83" s="52"/>
      <c r="K83" s="243" t="str">
        <f ca="1">IFERROR(INDEX(INDIRECT("'" &amp; E$4 &amp; " Troops'!F$2:F$200"), MATCH(E79, INDIRECT("'" &amp; E$4 &amp; " Troops'!C$2:C$200"), 0)), "")</f>
        <v/>
      </c>
      <c r="L83" s="244"/>
      <c r="M83" s="52"/>
      <c r="N83" s="243" t="str">
        <f ca="1">IFERROR(INDEX(INDIRECT("'" &amp; E$4 &amp; " Troops'!G$2:G$200"), MATCH(E79, INDIRECT("'" &amp; E$4 &amp; " Troops'!C$2:C$200"), 0)), "")</f>
        <v/>
      </c>
      <c r="O83" s="244"/>
      <c r="P83" s="52"/>
      <c r="Q83" s="243" t="str">
        <f ca="1">IFERROR(INDEX(INDIRECT("'" &amp; E$4 &amp; " Troops'!A$2:A$200"), MATCH(E79, INDIRECT("'" &amp; E$4 &amp; " Troops'!C$2:C$200"), 0)), "")</f>
        <v/>
      </c>
      <c r="R83" s="244"/>
      <c r="S83" s="48" t="str">
        <f ca="1">IFERROR(INDEX(INDIRECT("'" &amp; E$4 &amp; " Troops'!B$2:B$200"), MATCH(E79, INDIRECT("'" &amp; E$4 &amp; " Troops'!C$2:C$200"), 0)), "")</f>
        <v/>
      </c>
      <c r="T83" s="55"/>
      <c r="U83" s="50"/>
      <c r="V83" s="50"/>
      <c r="W83" s="54"/>
      <c r="Y83" s="181"/>
      <c r="Z83" s="182"/>
      <c r="AA83" s="248" t="str">
        <f ca="1">IFERROR(INDEX(INDIRECT("'" &amp; E$4 &amp; " Troops'!D$2:D$200"), MATCH(AA79, INDIRECT("'" &amp; E$4 &amp; " Troops'!C$2:C$200"), 0)), "")</f>
        <v/>
      </c>
      <c r="AB83" s="244"/>
      <c r="AC83" s="52"/>
      <c r="AD83" s="249" t="str">
        <f ca="1">IFERROR(INDEX(INDIRECT("'" &amp; E$4 &amp; " Troops'!E$2:E$200"), MATCH(AA79, INDIRECT("'" &amp; E$4 &amp; " Troops'!C$2:C$200"), 0)), "")</f>
        <v/>
      </c>
      <c r="AE83" s="250"/>
      <c r="AF83" s="52"/>
      <c r="AG83" s="243" t="str">
        <f ca="1">IFERROR(INDEX(INDIRECT("'" &amp; E$4 &amp; " Troops'!F$2:F$200"), MATCH(AA79, INDIRECT("'" &amp; E$4 &amp; " Troops'!C$2:C$200"), 0)), "")</f>
        <v/>
      </c>
      <c r="AH83" s="244"/>
      <c r="AI83" s="52"/>
      <c r="AJ83" s="243" t="str">
        <f ca="1">IFERROR(INDEX(INDIRECT("'" &amp; E$4 &amp; " Troops'!G$2:G$200"), MATCH(AA79, INDIRECT("'" &amp; E$4 &amp; " Troops'!C$2:C$200"), 0)), "")</f>
        <v/>
      </c>
      <c r="AK83" s="244"/>
      <c r="AL83" s="52"/>
      <c r="AM83" s="243" t="str">
        <f ca="1">IFERROR(INDEX(INDIRECT("'" &amp; E$4 &amp; " Troops'!A$2:A$200"), MATCH(AA79, INDIRECT("'" &amp; E$4 &amp; " Troops'!C$2:C$200"), 0)), "")</f>
        <v/>
      </c>
      <c r="AN83" s="244"/>
      <c r="AO83" s="48" t="str">
        <f ca="1">IFERROR(INDEX(INDIRECT("'" &amp; E$4 &amp; " Troops'!B$2:B$200"), MATCH(AA79, INDIRECT("'" &amp; E$4 &amp; " Troops'!C$2:C$200"), 0)), "")</f>
        <v/>
      </c>
      <c r="AP83" s="55"/>
      <c r="AQ83" s="50"/>
      <c r="AR83" s="50"/>
      <c r="AS83" s="54"/>
    </row>
    <row r="84" spans="1:45" ht="21.75" customHeight="1" thickBot="1" x14ac:dyDescent="0.25">
      <c r="A84" s="172">
        <f ca="1">SUM(C86:C92, Q83, Y86:Y92,AM83,AM58,Y61:Y67)</f>
        <v>0</v>
      </c>
      <c r="B84" s="172">
        <f ca="1">SUM(S83, D86:D92, Z86:Z92, AO83, AO58, Z61:Z67)</f>
        <v>0</v>
      </c>
      <c r="C84" s="328" t="s">
        <v>823</v>
      </c>
      <c r="D84" s="329"/>
      <c r="E84" s="330"/>
      <c r="F84" s="47"/>
      <c r="G84" s="166"/>
      <c r="H84" s="47"/>
      <c r="I84" s="168"/>
      <c r="J84" s="45"/>
      <c r="K84" s="47"/>
      <c r="L84" s="168"/>
      <c r="M84" s="45"/>
      <c r="N84" s="47"/>
      <c r="O84" s="168"/>
      <c r="P84" s="45"/>
      <c r="Q84" s="47"/>
      <c r="R84" s="47"/>
      <c r="S84" s="168"/>
      <c r="T84" s="45"/>
      <c r="U84" s="45"/>
      <c r="V84" s="45"/>
      <c r="W84" s="167"/>
      <c r="Y84" s="328" t="s">
        <v>823</v>
      </c>
      <c r="Z84" s="329"/>
      <c r="AA84" s="330"/>
      <c r="AB84" s="47"/>
      <c r="AC84" s="166"/>
      <c r="AD84" s="47"/>
      <c r="AE84" s="168"/>
      <c r="AF84" s="45"/>
      <c r="AG84" s="47"/>
      <c r="AH84" s="168"/>
      <c r="AI84" s="45"/>
      <c r="AJ84" s="47"/>
      <c r="AK84" s="168"/>
      <c r="AL84" s="45"/>
      <c r="AM84" s="47"/>
      <c r="AN84" s="47"/>
      <c r="AO84" s="168"/>
      <c r="AP84" s="45"/>
      <c r="AQ84" s="45"/>
      <c r="AR84" s="45"/>
      <c r="AS84" s="167"/>
    </row>
    <row r="85" spans="1:45" ht="21.75" customHeight="1" x14ac:dyDescent="0.2">
      <c r="C85" s="57" t="s">
        <v>12</v>
      </c>
      <c r="D85" s="58" t="s">
        <v>3</v>
      </c>
      <c r="E85" s="339" t="s">
        <v>867</v>
      </c>
      <c r="F85" s="339"/>
      <c r="G85" s="339"/>
      <c r="H85" s="339"/>
      <c r="I85" s="339" t="s">
        <v>5</v>
      </c>
      <c r="J85" s="339"/>
      <c r="K85" s="339" t="s">
        <v>13</v>
      </c>
      <c r="L85" s="339"/>
      <c r="M85" s="339" t="s">
        <v>14</v>
      </c>
      <c r="N85" s="339"/>
      <c r="O85" s="339"/>
      <c r="P85" s="339"/>
      <c r="Q85" s="339"/>
      <c r="R85" s="339"/>
      <c r="S85" s="339"/>
      <c r="T85" s="183"/>
      <c r="U85" s="184" t="s">
        <v>6</v>
      </c>
      <c r="V85" s="184"/>
      <c r="W85" s="185"/>
      <c r="Y85" s="57" t="s">
        <v>12</v>
      </c>
      <c r="Z85" s="58" t="s">
        <v>3</v>
      </c>
      <c r="AA85" s="339" t="s">
        <v>867</v>
      </c>
      <c r="AB85" s="339"/>
      <c r="AC85" s="339"/>
      <c r="AD85" s="339"/>
      <c r="AE85" s="339" t="s">
        <v>5</v>
      </c>
      <c r="AF85" s="339"/>
      <c r="AG85" s="339" t="s">
        <v>13</v>
      </c>
      <c r="AH85" s="339"/>
      <c r="AI85" s="339" t="s">
        <v>14</v>
      </c>
      <c r="AJ85" s="339"/>
      <c r="AK85" s="339"/>
      <c r="AL85" s="339"/>
      <c r="AM85" s="339"/>
      <c r="AN85" s="339"/>
      <c r="AO85" s="339"/>
      <c r="AP85" s="183"/>
      <c r="AQ85" s="184" t="s">
        <v>6</v>
      </c>
      <c r="AR85" s="184"/>
      <c r="AS85" s="185"/>
    </row>
    <row r="86" spans="1:45" ht="21.75" customHeight="1" x14ac:dyDescent="0.2">
      <c r="C86" s="72" t="str">
        <f t="shared" ref="C86:C92" ca="1" si="30">IFERROR(INDEX(INDIRECT("'" &amp; E$4 &amp; " Equipment'!A$2:A$200"), MATCH(E86, INDIRECT("'" &amp; E$4 &amp; " Equipment'!C$2:C$200"), 0)), "")</f>
        <v/>
      </c>
      <c r="D86" s="73" t="str">
        <f t="shared" ref="D86:D92" ca="1" si="31">IFERROR(INDEX(INDIRECT("'" &amp; E$4 &amp; " Equipment'!B$2:B$200"), MATCH(E86, INDIRECT("'" &amp; E$4 &amp; " Equipment'!C$2:C$200"), 0)), "")</f>
        <v/>
      </c>
      <c r="E86" s="236"/>
      <c r="F86" s="236"/>
      <c r="G86" s="236"/>
      <c r="H86" s="236"/>
      <c r="I86" s="237" t="str">
        <f t="shared" ref="I86:I92" ca="1" si="32">IFERROR(INDEX(INDIRECT("'" &amp; E$4 &amp; " Equipment'!D$2:D$200"), MATCH(E86, INDIRECT("'" &amp; E$4 &amp; " Equipment'!C$2:C$200"), 0)), "")</f>
        <v/>
      </c>
      <c r="J86" s="237"/>
      <c r="K86" s="238" t="str">
        <f t="shared" ref="K86:K92" ca="1" si="33">IFERROR(INDEX(INDIRECT("'" &amp; E$4 &amp; " Equipment'!E$2:E$200"), MATCH(E86, INDIRECT("'" &amp; E$4 &amp; " Equipment'!C$2:C$200"), 0)), "")</f>
        <v/>
      </c>
      <c r="L86" s="239"/>
      <c r="M86" s="245" t="str">
        <f t="shared" ref="M86:M92" ca="1" si="34">IFERROR(INDEX(INDIRECT("'" &amp; E$4 &amp; " Equipment'!F$2:F$200"), MATCH(E86, INDIRECT("'" &amp; E$4 &amp; " Equipment'!C$2:C$200"), 0)), "")</f>
        <v/>
      </c>
      <c r="N86" s="246"/>
      <c r="O86" s="246"/>
      <c r="P86" s="246"/>
      <c r="Q86" s="246"/>
      <c r="R86" s="246"/>
      <c r="S86" s="247"/>
      <c r="T86" s="253" t="str">
        <f t="shared" ref="T86:T92" ca="1" si="35">IFERROR(INDEX(INDIRECT("'" &amp; E$4 &amp; " Equipment'!G$2:G$200"), MATCH(E86, INDIRECT("'" &amp; E$4 &amp; " Equipment'!C$2:C$200"), 0)), "")</f>
        <v/>
      </c>
      <c r="U86" s="254"/>
      <c r="V86" s="254"/>
      <c r="W86" s="255"/>
      <c r="Y86" s="72" t="str">
        <f ca="1">IFERROR(INDEX(INDIRECT("'" &amp;E$4 &amp; " Equipment'!A$2:A$200"), MATCH(AA86, INDIRECT("'" &amp;E$4 &amp; " Equipment'!C$2:C$200"), 0)), "")</f>
        <v/>
      </c>
      <c r="Z86" s="73" t="str">
        <f ca="1">IFERROR(INDEX(INDIRECT("'" &amp;E$4 &amp; " Equipment'!B$2:B$200"), MATCH(AA86, INDIRECT("'" &amp;E$4 &amp; " Equipment'!C$2:C$200"), 0)), "")</f>
        <v/>
      </c>
      <c r="AA86" s="236"/>
      <c r="AB86" s="236"/>
      <c r="AC86" s="236"/>
      <c r="AD86" s="236"/>
      <c r="AE86" s="237" t="str">
        <f ca="1">IFERROR(INDEX(INDIRECT("'" &amp;E$4 &amp; " Equipment'!D$2:D$200"), MATCH(AA86, INDIRECT("'" &amp;E$4&amp; " Equipment'!C$2:C$200"), 0)), "")</f>
        <v/>
      </c>
      <c r="AF86" s="237"/>
      <c r="AG86" s="238" t="str">
        <f ca="1">IFERROR(INDEX(INDIRECT("'" &amp;E$4 &amp; " Equipment'!E$2:E$200"), MATCH(AA86, INDIRECT("'" &amp;E$4 &amp; " Equipment'!C$2:C$200"), 0)), "")</f>
        <v/>
      </c>
      <c r="AH86" s="239"/>
      <c r="AI86" s="245" t="str">
        <f ca="1">IFERROR(INDEX(INDIRECT("'" &amp;E$4 &amp; " Equipment'!F$2:F$200"), MATCH(AA86, INDIRECT("'" &amp;E$4 &amp; " Equipment'!C$2:C$200"), 0)), "")</f>
        <v/>
      </c>
      <c r="AJ86" s="246"/>
      <c r="AK86" s="246"/>
      <c r="AL86" s="246"/>
      <c r="AM86" s="246"/>
      <c r="AN86" s="246"/>
      <c r="AO86" s="247"/>
      <c r="AP86" s="253" t="str">
        <f ca="1">IFERROR(INDEX(INDIRECT("'" &amp;E$4 &amp; " Equipment'!G$2:G$200"), MATCH(AA86, INDIRECT("'" &amp;E$4 &amp; " Equipment'!C$2:C$200"), 0)), "")</f>
        <v/>
      </c>
      <c r="AQ86" s="254"/>
      <c r="AR86" s="254"/>
      <c r="AS86" s="255"/>
    </row>
    <row r="87" spans="1:45" ht="21.75" customHeight="1" x14ac:dyDescent="0.2">
      <c r="C87" s="72" t="str">
        <f t="shared" ca="1" si="30"/>
        <v/>
      </c>
      <c r="D87" s="73" t="str">
        <f t="shared" ca="1" si="31"/>
        <v/>
      </c>
      <c r="E87" s="236"/>
      <c r="F87" s="236"/>
      <c r="G87" s="236"/>
      <c r="H87" s="236"/>
      <c r="I87" s="237" t="str">
        <f t="shared" ca="1" si="32"/>
        <v/>
      </c>
      <c r="J87" s="237"/>
      <c r="K87" s="238" t="str">
        <f t="shared" ca="1" si="33"/>
        <v/>
      </c>
      <c r="L87" s="239"/>
      <c r="M87" s="245" t="str">
        <f t="shared" ca="1" si="34"/>
        <v/>
      </c>
      <c r="N87" s="246"/>
      <c r="O87" s="246"/>
      <c r="P87" s="246"/>
      <c r="Q87" s="246"/>
      <c r="R87" s="246"/>
      <c r="S87" s="247"/>
      <c r="T87" s="253" t="str">
        <f t="shared" ca="1" si="35"/>
        <v/>
      </c>
      <c r="U87" s="254"/>
      <c r="V87" s="254"/>
      <c r="W87" s="255"/>
      <c r="Y87" s="72" t="str">
        <f t="shared" ref="Y87:Y92" ca="1" si="36">IFERROR(INDEX(INDIRECT("'" &amp;E$4 &amp; " Equipment'!A$2:A$200"), MATCH(AA87, INDIRECT("'" &amp;E$4 &amp; " Equipment'!C$2:C$200"), 0)), "")</f>
        <v/>
      </c>
      <c r="Z87" s="73" t="str">
        <f t="shared" ref="Z87:Z92" ca="1" si="37">IFERROR(INDEX(INDIRECT("'" &amp;E$4 &amp; " Equipment'!B$2:B$200"), MATCH(AA87, INDIRECT("'" &amp;E$4 &amp; " Equipment'!C$2:C$200"), 0)), "")</f>
        <v/>
      </c>
      <c r="AA87" s="236"/>
      <c r="AB87" s="236"/>
      <c r="AC87" s="236"/>
      <c r="AD87" s="236"/>
      <c r="AE87" s="237" t="str">
        <f t="shared" ref="AE87:AE92" ca="1" si="38">IFERROR(INDEX(INDIRECT("'" &amp;E$4 &amp; " Equipment'!D$2:D$200"), MATCH(AA87, INDIRECT("'" &amp;E$4&amp; " Equipment'!C$2:C$200"), 0)), "")</f>
        <v/>
      </c>
      <c r="AF87" s="237"/>
      <c r="AG87" s="238" t="str">
        <f t="shared" ref="AG87:AG92" ca="1" si="39">IFERROR(INDEX(INDIRECT("'" &amp;E$4 &amp; " Equipment'!E$2:E$200"), MATCH(AA87, INDIRECT("'" &amp;E$4 &amp; " Equipment'!C$2:C$200"), 0)), "")</f>
        <v/>
      </c>
      <c r="AH87" s="239"/>
      <c r="AI87" s="245" t="str">
        <f t="shared" ref="AI87:AI92" ca="1" si="40">IFERROR(INDEX(INDIRECT("'" &amp;E$4 &amp; " Equipment'!F$2:F$200"), MATCH(AA87, INDIRECT("'" &amp;E$4 &amp; " Equipment'!C$2:C$200"), 0)), "")</f>
        <v/>
      </c>
      <c r="AJ87" s="246"/>
      <c r="AK87" s="246"/>
      <c r="AL87" s="246"/>
      <c r="AM87" s="246"/>
      <c r="AN87" s="246"/>
      <c r="AO87" s="247"/>
      <c r="AP87" s="253" t="str">
        <f t="shared" ref="AP87:AP92" ca="1" si="41">IFERROR(INDEX(INDIRECT("'" &amp;E$4 &amp; " Equipment'!G$2:G$200"), MATCH(AA87, INDIRECT("'" &amp;E$4 &amp; " Equipment'!C$2:C$200"), 0)), "")</f>
        <v/>
      </c>
      <c r="AQ87" s="254"/>
      <c r="AR87" s="254"/>
      <c r="AS87" s="255"/>
    </row>
    <row r="88" spans="1:45" ht="21.75" customHeight="1" x14ac:dyDescent="0.2">
      <c r="C88" s="72" t="str">
        <f t="shared" ca="1" si="30"/>
        <v/>
      </c>
      <c r="D88" s="73" t="str">
        <f t="shared" ca="1" si="31"/>
        <v/>
      </c>
      <c r="E88" s="236"/>
      <c r="F88" s="236"/>
      <c r="G88" s="236"/>
      <c r="H88" s="236"/>
      <c r="I88" s="237" t="str">
        <f t="shared" ca="1" si="32"/>
        <v/>
      </c>
      <c r="J88" s="237"/>
      <c r="K88" s="238" t="str">
        <f t="shared" ca="1" si="33"/>
        <v/>
      </c>
      <c r="L88" s="239"/>
      <c r="M88" s="245" t="str">
        <f t="shared" ca="1" si="34"/>
        <v/>
      </c>
      <c r="N88" s="246"/>
      <c r="O88" s="246"/>
      <c r="P88" s="246"/>
      <c r="Q88" s="246"/>
      <c r="R88" s="246"/>
      <c r="S88" s="247"/>
      <c r="T88" s="253" t="str">
        <f t="shared" ca="1" si="35"/>
        <v/>
      </c>
      <c r="U88" s="254"/>
      <c r="V88" s="254"/>
      <c r="W88" s="255"/>
      <c r="Y88" s="72" t="str">
        <f t="shared" ca="1" si="36"/>
        <v/>
      </c>
      <c r="Z88" s="73" t="str">
        <f t="shared" ca="1" si="37"/>
        <v/>
      </c>
      <c r="AA88" s="236"/>
      <c r="AB88" s="236"/>
      <c r="AC88" s="236"/>
      <c r="AD88" s="236"/>
      <c r="AE88" s="237" t="str">
        <f t="shared" ca="1" si="38"/>
        <v/>
      </c>
      <c r="AF88" s="237"/>
      <c r="AG88" s="238" t="str">
        <f t="shared" ca="1" si="39"/>
        <v/>
      </c>
      <c r="AH88" s="239"/>
      <c r="AI88" s="245" t="str">
        <f t="shared" ca="1" si="40"/>
        <v/>
      </c>
      <c r="AJ88" s="246"/>
      <c r="AK88" s="246"/>
      <c r="AL88" s="246"/>
      <c r="AM88" s="246"/>
      <c r="AN88" s="246"/>
      <c r="AO88" s="247"/>
      <c r="AP88" s="253" t="str">
        <f t="shared" ca="1" si="41"/>
        <v/>
      </c>
      <c r="AQ88" s="254"/>
      <c r="AR88" s="254"/>
      <c r="AS88" s="255"/>
    </row>
    <row r="89" spans="1:45" ht="21.75" customHeight="1" x14ac:dyDescent="0.2">
      <c r="C89" s="72" t="str">
        <f t="shared" ca="1" si="30"/>
        <v/>
      </c>
      <c r="D89" s="73" t="str">
        <f t="shared" ca="1" si="31"/>
        <v/>
      </c>
      <c r="E89" s="236"/>
      <c r="F89" s="236"/>
      <c r="G89" s="236"/>
      <c r="H89" s="236"/>
      <c r="I89" s="237" t="str">
        <f t="shared" ca="1" si="32"/>
        <v/>
      </c>
      <c r="J89" s="237"/>
      <c r="K89" s="238" t="str">
        <f t="shared" ca="1" si="33"/>
        <v/>
      </c>
      <c r="L89" s="239"/>
      <c r="M89" s="245" t="str">
        <f t="shared" ca="1" si="34"/>
        <v/>
      </c>
      <c r="N89" s="246"/>
      <c r="O89" s="246"/>
      <c r="P89" s="246"/>
      <c r="Q89" s="246"/>
      <c r="R89" s="246"/>
      <c r="S89" s="247"/>
      <c r="T89" s="253" t="str">
        <f t="shared" ca="1" si="35"/>
        <v/>
      </c>
      <c r="U89" s="254"/>
      <c r="V89" s="254"/>
      <c r="W89" s="255"/>
      <c r="Y89" s="72" t="str">
        <f t="shared" ca="1" si="36"/>
        <v/>
      </c>
      <c r="Z89" s="73" t="str">
        <f t="shared" ca="1" si="37"/>
        <v/>
      </c>
      <c r="AA89" s="236"/>
      <c r="AB89" s="236"/>
      <c r="AC89" s="236"/>
      <c r="AD89" s="236"/>
      <c r="AE89" s="237" t="str">
        <f t="shared" ca="1" si="38"/>
        <v/>
      </c>
      <c r="AF89" s="237"/>
      <c r="AG89" s="238" t="str">
        <f t="shared" ca="1" si="39"/>
        <v/>
      </c>
      <c r="AH89" s="239"/>
      <c r="AI89" s="245" t="str">
        <f t="shared" ca="1" si="40"/>
        <v/>
      </c>
      <c r="AJ89" s="246"/>
      <c r="AK89" s="246"/>
      <c r="AL89" s="246"/>
      <c r="AM89" s="246"/>
      <c r="AN89" s="246"/>
      <c r="AO89" s="247"/>
      <c r="AP89" s="253" t="str">
        <f t="shared" ca="1" si="41"/>
        <v/>
      </c>
      <c r="AQ89" s="254"/>
      <c r="AR89" s="254"/>
      <c r="AS89" s="255"/>
    </row>
    <row r="90" spans="1:45" ht="21.75" customHeight="1" x14ac:dyDescent="0.2">
      <c r="C90" s="72" t="str">
        <f t="shared" ca="1" si="30"/>
        <v/>
      </c>
      <c r="D90" s="73" t="str">
        <f t="shared" ca="1" si="31"/>
        <v/>
      </c>
      <c r="E90" s="236"/>
      <c r="F90" s="236"/>
      <c r="G90" s="236"/>
      <c r="H90" s="236"/>
      <c r="I90" s="237" t="str">
        <f t="shared" ca="1" si="32"/>
        <v/>
      </c>
      <c r="J90" s="237"/>
      <c r="K90" s="238" t="str">
        <f t="shared" ca="1" si="33"/>
        <v/>
      </c>
      <c r="L90" s="239"/>
      <c r="M90" s="245" t="str">
        <f t="shared" ca="1" si="34"/>
        <v/>
      </c>
      <c r="N90" s="246"/>
      <c r="O90" s="246"/>
      <c r="P90" s="246"/>
      <c r="Q90" s="246"/>
      <c r="R90" s="246"/>
      <c r="S90" s="247"/>
      <c r="T90" s="253" t="str">
        <f t="shared" ca="1" si="35"/>
        <v/>
      </c>
      <c r="U90" s="254"/>
      <c r="V90" s="254"/>
      <c r="W90" s="255"/>
      <c r="Y90" s="72" t="str">
        <f t="shared" ca="1" si="36"/>
        <v/>
      </c>
      <c r="Z90" s="73" t="str">
        <f t="shared" ca="1" si="37"/>
        <v/>
      </c>
      <c r="AA90" s="236"/>
      <c r="AB90" s="236"/>
      <c r="AC90" s="236"/>
      <c r="AD90" s="236"/>
      <c r="AE90" s="237" t="str">
        <f t="shared" ca="1" si="38"/>
        <v/>
      </c>
      <c r="AF90" s="237"/>
      <c r="AG90" s="238" t="str">
        <f t="shared" ca="1" si="39"/>
        <v/>
      </c>
      <c r="AH90" s="239"/>
      <c r="AI90" s="245" t="str">
        <f t="shared" ca="1" si="40"/>
        <v/>
      </c>
      <c r="AJ90" s="246"/>
      <c r="AK90" s="246"/>
      <c r="AL90" s="246"/>
      <c r="AM90" s="246"/>
      <c r="AN90" s="246"/>
      <c r="AO90" s="247"/>
      <c r="AP90" s="253" t="str">
        <f t="shared" ca="1" si="41"/>
        <v/>
      </c>
      <c r="AQ90" s="254"/>
      <c r="AR90" s="254"/>
      <c r="AS90" s="255"/>
    </row>
    <row r="91" spans="1:45" ht="21.75" customHeight="1" x14ac:dyDescent="0.2">
      <c r="C91" s="72" t="str">
        <f t="shared" ca="1" si="30"/>
        <v/>
      </c>
      <c r="D91" s="73" t="str">
        <f t="shared" ca="1" si="31"/>
        <v/>
      </c>
      <c r="E91" s="236"/>
      <c r="F91" s="236"/>
      <c r="G91" s="236"/>
      <c r="H91" s="236"/>
      <c r="I91" s="237" t="str">
        <f t="shared" ca="1" si="32"/>
        <v/>
      </c>
      <c r="J91" s="237"/>
      <c r="K91" s="238" t="str">
        <f t="shared" ca="1" si="33"/>
        <v/>
      </c>
      <c r="L91" s="239"/>
      <c r="M91" s="245" t="str">
        <f t="shared" ca="1" si="34"/>
        <v/>
      </c>
      <c r="N91" s="246"/>
      <c r="O91" s="246"/>
      <c r="P91" s="246"/>
      <c r="Q91" s="246"/>
      <c r="R91" s="246"/>
      <c r="S91" s="247"/>
      <c r="T91" s="253" t="str">
        <f t="shared" ca="1" si="35"/>
        <v/>
      </c>
      <c r="U91" s="254"/>
      <c r="V91" s="254"/>
      <c r="W91" s="255"/>
      <c r="Y91" s="72" t="str">
        <f t="shared" ca="1" si="36"/>
        <v/>
      </c>
      <c r="Z91" s="73" t="str">
        <f t="shared" ca="1" si="37"/>
        <v/>
      </c>
      <c r="AA91" s="236"/>
      <c r="AB91" s="236"/>
      <c r="AC91" s="236"/>
      <c r="AD91" s="236"/>
      <c r="AE91" s="237" t="str">
        <f t="shared" ca="1" si="38"/>
        <v/>
      </c>
      <c r="AF91" s="237"/>
      <c r="AG91" s="238" t="str">
        <f t="shared" ca="1" si="39"/>
        <v/>
      </c>
      <c r="AH91" s="239"/>
      <c r="AI91" s="245" t="str">
        <f t="shared" ca="1" si="40"/>
        <v/>
      </c>
      <c r="AJ91" s="246"/>
      <c r="AK91" s="246"/>
      <c r="AL91" s="246"/>
      <c r="AM91" s="246"/>
      <c r="AN91" s="246"/>
      <c r="AO91" s="247"/>
      <c r="AP91" s="253" t="str">
        <f t="shared" ca="1" si="41"/>
        <v/>
      </c>
      <c r="AQ91" s="254"/>
      <c r="AR91" s="254"/>
      <c r="AS91" s="255"/>
    </row>
    <row r="92" spans="1:45" ht="21.75" customHeight="1" thickBot="1" x14ac:dyDescent="0.25">
      <c r="C92" s="74" t="str">
        <f t="shared" ca="1" si="30"/>
        <v/>
      </c>
      <c r="D92" s="75" t="str">
        <f t="shared" ca="1" si="31"/>
        <v/>
      </c>
      <c r="E92" s="262"/>
      <c r="F92" s="262"/>
      <c r="G92" s="262"/>
      <c r="H92" s="262"/>
      <c r="I92" s="263" t="str">
        <f t="shared" ca="1" si="32"/>
        <v/>
      </c>
      <c r="J92" s="263"/>
      <c r="K92" s="264" t="str">
        <f t="shared" ca="1" si="33"/>
        <v/>
      </c>
      <c r="L92" s="265"/>
      <c r="M92" s="256" t="str">
        <f t="shared" ca="1" si="34"/>
        <v/>
      </c>
      <c r="N92" s="257"/>
      <c r="O92" s="257"/>
      <c r="P92" s="257"/>
      <c r="Q92" s="257"/>
      <c r="R92" s="257"/>
      <c r="S92" s="258"/>
      <c r="T92" s="259" t="str">
        <f t="shared" ca="1" si="35"/>
        <v/>
      </c>
      <c r="U92" s="260"/>
      <c r="V92" s="260"/>
      <c r="W92" s="261"/>
      <c r="Y92" s="74" t="str">
        <f t="shared" ca="1" si="36"/>
        <v/>
      </c>
      <c r="Z92" s="75" t="str">
        <f t="shared" ca="1" si="37"/>
        <v/>
      </c>
      <c r="AA92" s="262"/>
      <c r="AB92" s="262"/>
      <c r="AC92" s="262"/>
      <c r="AD92" s="262"/>
      <c r="AE92" s="263" t="str">
        <f t="shared" ca="1" si="38"/>
        <v/>
      </c>
      <c r="AF92" s="263"/>
      <c r="AG92" s="264" t="str">
        <f t="shared" ca="1" si="39"/>
        <v/>
      </c>
      <c r="AH92" s="265"/>
      <c r="AI92" s="256" t="str">
        <f t="shared" ca="1" si="40"/>
        <v/>
      </c>
      <c r="AJ92" s="257"/>
      <c r="AK92" s="257"/>
      <c r="AL92" s="257"/>
      <c r="AM92" s="257"/>
      <c r="AN92" s="257"/>
      <c r="AO92" s="258"/>
      <c r="AP92" s="259" t="str">
        <f t="shared" ca="1" si="41"/>
        <v/>
      </c>
      <c r="AQ92" s="260"/>
      <c r="AR92" s="260"/>
      <c r="AS92" s="261"/>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271" t="str">
        <f ca="1">IFERROR(INDEX(INDIRECT("'" &amp; E$4 &amp; " Troops'!J$2:J$200"), MATCH(E79, INDIRECT("'" &amp; E$4 &amp; " Troops'!C$2:C$200"), 0)), "")</f>
        <v/>
      </c>
      <c r="D94" s="272"/>
      <c r="E94" s="272"/>
      <c r="F94" s="272"/>
      <c r="G94" s="272"/>
      <c r="H94" s="272"/>
      <c r="I94" s="272"/>
      <c r="J94" s="272"/>
      <c r="K94" s="272"/>
      <c r="L94" s="272"/>
      <c r="M94" s="272"/>
      <c r="N94" s="272"/>
      <c r="O94" s="272"/>
      <c r="P94" s="272"/>
      <c r="Q94" s="272"/>
      <c r="R94" s="272"/>
      <c r="S94" s="272"/>
      <c r="T94" s="272"/>
      <c r="U94" s="272"/>
      <c r="V94" s="272"/>
      <c r="W94" s="273"/>
      <c r="Y94" s="271" t="str">
        <f ca="1">IFERROR(INDEX(INDIRECT("'" &amp; E$4 &amp; " Troops'!J$2:J$200"), MATCH(AA79, INDIRECT("'" &amp; E$4 &amp; " Troops'!C$2:C$200"), 0)), "")</f>
        <v/>
      </c>
      <c r="Z94" s="272"/>
      <c r="AA94" s="272"/>
      <c r="AB94" s="272"/>
      <c r="AC94" s="272"/>
      <c r="AD94" s="272"/>
      <c r="AE94" s="272"/>
      <c r="AF94" s="272"/>
      <c r="AG94" s="272"/>
      <c r="AH94" s="272"/>
      <c r="AI94" s="272"/>
      <c r="AJ94" s="272"/>
      <c r="AK94" s="272"/>
      <c r="AL94" s="272"/>
      <c r="AM94" s="272"/>
      <c r="AN94" s="272"/>
      <c r="AO94" s="272"/>
      <c r="AP94" s="272"/>
      <c r="AQ94" s="272"/>
      <c r="AR94" s="272"/>
      <c r="AS94" s="273"/>
    </row>
    <row r="95" spans="1:45" ht="21.75" customHeight="1" x14ac:dyDescent="0.2">
      <c r="C95" s="271"/>
      <c r="D95" s="272"/>
      <c r="E95" s="272"/>
      <c r="F95" s="272"/>
      <c r="G95" s="272"/>
      <c r="H95" s="272"/>
      <c r="I95" s="272"/>
      <c r="J95" s="272"/>
      <c r="K95" s="272"/>
      <c r="L95" s="272"/>
      <c r="M95" s="272"/>
      <c r="N95" s="272"/>
      <c r="O95" s="272"/>
      <c r="P95" s="272"/>
      <c r="Q95" s="272"/>
      <c r="R95" s="272"/>
      <c r="S95" s="272"/>
      <c r="T95" s="272"/>
      <c r="U95" s="272"/>
      <c r="V95" s="272"/>
      <c r="W95" s="273"/>
      <c r="Y95" s="271"/>
      <c r="Z95" s="272"/>
      <c r="AA95" s="272"/>
      <c r="AB95" s="272"/>
      <c r="AC95" s="272"/>
      <c r="AD95" s="272"/>
      <c r="AE95" s="272"/>
      <c r="AF95" s="272"/>
      <c r="AG95" s="272"/>
      <c r="AH95" s="272"/>
      <c r="AI95" s="272"/>
      <c r="AJ95" s="272"/>
      <c r="AK95" s="272"/>
      <c r="AL95" s="272"/>
      <c r="AM95" s="272"/>
      <c r="AN95" s="272"/>
      <c r="AO95" s="272"/>
      <c r="AP95" s="272"/>
      <c r="AQ95" s="272"/>
      <c r="AR95" s="272"/>
      <c r="AS95" s="273"/>
    </row>
    <row r="96" spans="1:45" ht="21.75" customHeight="1" x14ac:dyDescent="0.2">
      <c r="C96" s="271"/>
      <c r="D96" s="272"/>
      <c r="E96" s="272"/>
      <c r="F96" s="272"/>
      <c r="G96" s="272"/>
      <c r="H96" s="272"/>
      <c r="I96" s="272"/>
      <c r="J96" s="272"/>
      <c r="K96" s="272"/>
      <c r="L96" s="272"/>
      <c r="M96" s="272"/>
      <c r="N96" s="272"/>
      <c r="O96" s="272"/>
      <c r="P96" s="272"/>
      <c r="Q96" s="272"/>
      <c r="R96" s="272"/>
      <c r="S96" s="272"/>
      <c r="T96" s="272"/>
      <c r="U96" s="272"/>
      <c r="V96" s="272"/>
      <c r="W96" s="273"/>
      <c r="Y96" s="271"/>
      <c r="Z96" s="272"/>
      <c r="AA96" s="272"/>
      <c r="AB96" s="272"/>
      <c r="AC96" s="272"/>
      <c r="AD96" s="272"/>
      <c r="AE96" s="272"/>
      <c r="AF96" s="272"/>
      <c r="AG96" s="272"/>
      <c r="AH96" s="272"/>
      <c r="AI96" s="272"/>
      <c r="AJ96" s="272"/>
      <c r="AK96" s="272"/>
      <c r="AL96" s="272"/>
      <c r="AM96" s="272"/>
      <c r="AN96" s="272"/>
      <c r="AO96" s="272"/>
      <c r="AP96" s="272"/>
      <c r="AQ96" s="272"/>
      <c r="AR96" s="272"/>
      <c r="AS96" s="273"/>
    </row>
    <row r="97" spans="3:45" ht="21.75" customHeight="1" x14ac:dyDescent="0.2">
      <c r="C97" s="271"/>
      <c r="D97" s="272"/>
      <c r="E97" s="272"/>
      <c r="F97" s="272"/>
      <c r="G97" s="272"/>
      <c r="H97" s="272"/>
      <c r="I97" s="272"/>
      <c r="J97" s="272"/>
      <c r="K97" s="272"/>
      <c r="L97" s="272"/>
      <c r="M97" s="272"/>
      <c r="N97" s="272"/>
      <c r="O97" s="272"/>
      <c r="P97" s="272"/>
      <c r="Q97" s="272"/>
      <c r="R97" s="272"/>
      <c r="S97" s="272"/>
      <c r="T97" s="272"/>
      <c r="U97" s="272"/>
      <c r="V97" s="272"/>
      <c r="W97" s="273"/>
      <c r="Y97" s="271"/>
      <c r="Z97" s="272"/>
      <c r="AA97" s="272"/>
      <c r="AB97" s="272"/>
      <c r="AC97" s="272"/>
      <c r="AD97" s="272"/>
      <c r="AE97" s="272"/>
      <c r="AF97" s="272"/>
      <c r="AG97" s="272"/>
      <c r="AH97" s="272"/>
      <c r="AI97" s="272"/>
      <c r="AJ97" s="272"/>
      <c r="AK97" s="272"/>
      <c r="AL97" s="272"/>
      <c r="AM97" s="272"/>
      <c r="AN97" s="272"/>
      <c r="AO97" s="272"/>
      <c r="AP97" s="272"/>
      <c r="AQ97" s="272"/>
      <c r="AR97" s="272"/>
      <c r="AS97" s="273"/>
    </row>
    <row r="98" spans="3:45" ht="21.75" customHeight="1" thickBot="1" x14ac:dyDescent="0.25">
      <c r="C98" s="274"/>
      <c r="D98" s="275"/>
      <c r="E98" s="275"/>
      <c r="F98" s="275"/>
      <c r="G98" s="275"/>
      <c r="H98" s="275"/>
      <c r="I98" s="275"/>
      <c r="J98" s="275"/>
      <c r="K98" s="275"/>
      <c r="L98" s="275"/>
      <c r="M98" s="275"/>
      <c r="N98" s="275"/>
      <c r="O98" s="275"/>
      <c r="P98" s="275"/>
      <c r="Q98" s="275"/>
      <c r="R98" s="275"/>
      <c r="S98" s="275"/>
      <c r="T98" s="275"/>
      <c r="U98" s="275"/>
      <c r="V98" s="275"/>
      <c r="W98" s="276"/>
      <c r="Y98" s="274"/>
      <c r="Z98" s="275"/>
      <c r="AA98" s="275"/>
      <c r="AB98" s="275"/>
      <c r="AC98" s="275"/>
      <c r="AD98" s="275"/>
      <c r="AE98" s="275"/>
      <c r="AF98" s="275"/>
      <c r="AG98" s="275"/>
      <c r="AH98" s="275"/>
      <c r="AI98" s="275"/>
      <c r="AJ98" s="275"/>
      <c r="AK98" s="275"/>
      <c r="AL98" s="275"/>
      <c r="AM98" s="275"/>
      <c r="AN98" s="275"/>
      <c r="AO98" s="275"/>
      <c r="AP98" s="275"/>
      <c r="AQ98" s="275"/>
      <c r="AR98" s="275"/>
      <c r="AS98" s="276"/>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69"/>
      <c r="D100" s="251"/>
      <c r="E100" s="251"/>
      <c r="F100" s="251"/>
      <c r="G100" s="270"/>
      <c r="H100" s="269"/>
      <c r="I100" s="251"/>
      <c r="J100" s="251"/>
      <c r="K100" s="251"/>
      <c r="L100" s="270"/>
      <c r="M100" s="269"/>
      <c r="N100" s="251"/>
      <c r="O100" s="251"/>
      <c r="P100" s="251"/>
      <c r="Q100" s="270"/>
      <c r="R100" s="251"/>
      <c r="S100" s="251"/>
      <c r="T100" s="251"/>
      <c r="U100" s="251"/>
      <c r="V100" s="251"/>
      <c r="W100" s="43"/>
      <c r="Y100" s="269"/>
      <c r="Z100" s="251"/>
      <c r="AA100" s="251"/>
      <c r="AB100" s="251"/>
      <c r="AC100" s="270"/>
      <c r="AD100" s="269"/>
      <c r="AE100" s="251"/>
      <c r="AF100" s="251"/>
      <c r="AG100" s="251"/>
      <c r="AH100" s="270"/>
      <c r="AI100" s="269"/>
      <c r="AJ100" s="251"/>
      <c r="AK100" s="251"/>
      <c r="AL100" s="251"/>
      <c r="AM100" s="270"/>
      <c r="AN100" s="251"/>
      <c r="AO100" s="251"/>
      <c r="AP100" s="251"/>
      <c r="AQ100" s="251"/>
      <c r="AR100" s="251"/>
      <c r="AS100" s="43"/>
    </row>
    <row r="101" spans="3:45" ht="21.75" customHeight="1" x14ac:dyDescent="0.2">
      <c r="C101" s="269"/>
      <c r="D101" s="251"/>
      <c r="E101" s="251"/>
      <c r="F101" s="251"/>
      <c r="G101" s="270"/>
      <c r="H101" s="269"/>
      <c r="I101" s="251"/>
      <c r="J101" s="251"/>
      <c r="K101" s="251"/>
      <c r="L101" s="270"/>
      <c r="M101" s="269"/>
      <c r="N101" s="251"/>
      <c r="O101" s="251"/>
      <c r="P101" s="251"/>
      <c r="Q101" s="270"/>
      <c r="R101" s="251"/>
      <c r="S101" s="251"/>
      <c r="T101" s="251"/>
      <c r="U101" s="251"/>
      <c r="V101" s="251"/>
      <c r="W101" s="43"/>
      <c r="Y101" s="269"/>
      <c r="Z101" s="251"/>
      <c r="AA101" s="251"/>
      <c r="AB101" s="251"/>
      <c r="AC101" s="270"/>
      <c r="AD101" s="269"/>
      <c r="AE101" s="251"/>
      <c r="AF101" s="251"/>
      <c r="AG101" s="251"/>
      <c r="AH101" s="270"/>
      <c r="AI101" s="269"/>
      <c r="AJ101" s="251"/>
      <c r="AK101" s="251"/>
      <c r="AL101" s="251"/>
      <c r="AM101" s="270"/>
      <c r="AN101" s="251"/>
      <c r="AO101" s="251"/>
      <c r="AP101" s="251"/>
      <c r="AQ101" s="251"/>
      <c r="AR101" s="251"/>
      <c r="AS101" s="43"/>
    </row>
    <row r="102" spans="3:45" ht="21.75" customHeight="1" thickBot="1" x14ac:dyDescent="0.25">
      <c r="C102" s="285"/>
      <c r="D102" s="252"/>
      <c r="E102" s="252"/>
      <c r="F102" s="252"/>
      <c r="G102" s="286"/>
      <c r="H102" s="285"/>
      <c r="I102" s="252"/>
      <c r="J102" s="252"/>
      <c r="K102" s="252"/>
      <c r="L102" s="286"/>
      <c r="M102" s="285"/>
      <c r="N102" s="252"/>
      <c r="O102" s="252"/>
      <c r="P102" s="252"/>
      <c r="Q102" s="286"/>
      <c r="R102" s="252"/>
      <c r="S102" s="252"/>
      <c r="T102" s="252"/>
      <c r="U102" s="252"/>
      <c r="V102" s="252"/>
      <c r="W102" s="44"/>
      <c r="Y102" s="285"/>
      <c r="Z102" s="252"/>
      <c r="AA102" s="252"/>
      <c r="AB102" s="252"/>
      <c r="AC102" s="286"/>
      <c r="AD102" s="285"/>
      <c r="AE102" s="252"/>
      <c r="AF102" s="252"/>
      <c r="AG102" s="252"/>
      <c r="AH102" s="286"/>
      <c r="AI102" s="285"/>
      <c r="AJ102" s="252"/>
      <c r="AK102" s="252"/>
      <c r="AL102" s="252"/>
      <c r="AM102" s="286"/>
      <c r="AN102" s="252"/>
      <c r="AO102" s="252"/>
      <c r="AP102" s="252"/>
      <c r="AQ102" s="252"/>
      <c r="AR102" s="252"/>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s>
  <phoneticPr fontId="23"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90" customWidth="1"/>
    <col min="2" max="2" width="7.7109375" style="90" customWidth="1"/>
    <col min="3" max="3" width="6.85546875" style="90" customWidth="1"/>
    <col min="4" max="4" width="6.140625" style="105" customWidth="1"/>
    <col min="5" max="5" width="6.140625" style="101" customWidth="1"/>
    <col min="6" max="6" width="6.140625" style="106" customWidth="1"/>
    <col min="7" max="7" width="8" style="102" customWidth="1"/>
    <col min="8" max="8" width="5.5703125" style="102" customWidth="1"/>
    <col min="9" max="9" width="28.42578125" style="103" customWidth="1"/>
    <col min="10" max="10" width="8.42578125" style="92" customWidth="1"/>
    <col min="11" max="11" width="6.28515625" style="92" customWidth="1"/>
    <col min="12" max="12" width="38.7109375" style="92" customWidth="1"/>
    <col min="13" max="13" width="25.85546875" style="93" customWidth="1"/>
    <col min="14" max="14" width="7" style="90" customWidth="1"/>
    <col min="15" max="15" width="12.5703125" style="92"/>
    <col min="16" max="22" width="4.28515625" style="92" customWidth="1"/>
    <col min="23" max="26" width="4.28515625" style="94" customWidth="1"/>
    <col min="27" max="27" width="8.42578125" style="94" customWidth="1"/>
    <col min="28" max="28" width="8.42578125" style="92" customWidth="1"/>
    <col min="29" max="32" width="8.42578125" style="90" customWidth="1"/>
    <col min="33" max="36" width="8.42578125" style="92" customWidth="1"/>
    <col min="37" max="16384" width="12.5703125" style="92"/>
  </cols>
  <sheetData>
    <row r="1" spans="1:36" ht="37.5" customHeight="1" x14ac:dyDescent="0.3">
      <c r="B1" s="91"/>
      <c r="C1" s="112"/>
      <c r="D1" s="112"/>
      <c r="E1" s="113"/>
      <c r="F1" s="114"/>
      <c r="G1" s="357" t="s">
        <v>743</v>
      </c>
      <c r="H1" s="357"/>
      <c r="I1" s="357"/>
      <c r="J1" s="357"/>
      <c r="K1" s="358"/>
      <c r="AC1" s="90" t="s">
        <v>751</v>
      </c>
    </row>
    <row r="2" spans="1:36" ht="37.5" customHeight="1" x14ac:dyDescent="0.3">
      <c r="A2" s="90">
        <f ca="1">SUM(AC:AC)</f>
        <v>0</v>
      </c>
      <c r="B2" s="91">
        <f ca="1">SUM(AD:AD)</f>
        <v>0</v>
      </c>
      <c r="C2" s="115">
        <f ca="1">SUM('Warband Sheet'!C9:E9)</f>
        <v>700</v>
      </c>
      <c r="D2" s="116">
        <f>SUM('Warband Sheet'!E8)</f>
        <v>700</v>
      </c>
      <c r="E2" s="117">
        <f ca="1">SUM('Warband Sheet'!H9:J9)</f>
        <v>0</v>
      </c>
      <c r="F2" s="118">
        <f>SUM('Warband Sheet'!H8)</f>
        <v>0</v>
      </c>
      <c r="G2" s="359"/>
      <c r="H2" s="359"/>
      <c r="I2" s="359"/>
      <c r="J2" s="359"/>
      <c r="K2" s="360"/>
      <c r="L2" s="92" t="s">
        <v>744</v>
      </c>
      <c r="O2" s="108"/>
      <c r="AC2" s="361" t="s">
        <v>742</v>
      </c>
      <c r="AD2" s="362"/>
      <c r="AE2" s="362"/>
      <c r="AF2" s="362"/>
      <c r="AG2" s="362"/>
      <c r="AH2" s="363"/>
    </row>
    <row r="3" spans="1:36" ht="15.75" customHeight="1" x14ac:dyDescent="0.25">
      <c r="C3" s="130" t="s">
        <v>739</v>
      </c>
      <c r="D3" s="130" t="s">
        <v>740</v>
      </c>
      <c r="E3" s="130" t="s">
        <v>738</v>
      </c>
      <c r="F3" s="128" t="s">
        <v>427</v>
      </c>
      <c r="G3" s="131" t="s">
        <v>12</v>
      </c>
      <c r="H3" s="131" t="s">
        <v>3</v>
      </c>
      <c r="I3" s="132" t="s">
        <v>4</v>
      </c>
      <c r="J3" s="133" t="s">
        <v>5</v>
      </c>
      <c r="K3" s="133" t="s">
        <v>13</v>
      </c>
      <c r="L3" s="133" t="s">
        <v>14</v>
      </c>
      <c r="M3" s="134" t="s">
        <v>6</v>
      </c>
      <c r="N3" s="129" t="s">
        <v>21</v>
      </c>
      <c r="O3" s="85"/>
      <c r="P3" s="107"/>
      <c r="AB3" s="95" t="s">
        <v>428</v>
      </c>
      <c r="AC3" s="96" t="s">
        <v>739</v>
      </c>
      <c r="AD3" s="96" t="s">
        <v>3</v>
      </c>
      <c r="AE3" s="96" t="s">
        <v>740</v>
      </c>
      <c r="AF3" s="96" t="s">
        <v>3</v>
      </c>
      <c r="AG3" s="97" t="s">
        <v>741</v>
      </c>
      <c r="AH3" s="97" t="s">
        <v>3</v>
      </c>
      <c r="AI3" s="97" t="s">
        <v>427</v>
      </c>
      <c r="AJ3" s="97" t="s">
        <v>3</v>
      </c>
    </row>
    <row r="4" spans="1:36" ht="15.75" customHeight="1" x14ac:dyDescent="0.2">
      <c r="B4" s="91"/>
      <c r="C4" s="126"/>
      <c r="D4" s="126"/>
      <c r="E4" s="126"/>
      <c r="F4" s="123">
        <f>SUM(C4-D4-E4)</f>
        <v>0</v>
      </c>
      <c r="G4" s="125" t="str">
        <f ca="1">IFERROR(INDEX(INDIRECT("'" &amp; 'Warband Sheet'!E$4 &amp; " Equipment'!A$2:A$200"), MATCH(I4, INDIRECT("'" &amp; 'Warband Sheet'!E$4 &amp; " Equipment'!C$2:C$200"), 0)), "")</f>
        <v/>
      </c>
      <c r="H4" s="125" t="str">
        <f ca="1">IFERROR(INDEX(INDIRECT("'" &amp; 'Warband Sheet'!E$4 &amp; " Equipment'!B$2:B$200"), MATCH(I4, INDIRECT("'" &amp; 'Warband Sheet'!E$4 &amp; " Equipment'!C$2:C$200"), 0)), "")</f>
        <v/>
      </c>
      <c r="I4" s="119"/>
      <c r="J4" s="370" t="str">
        <f ca="1">IFERROR(INDEX(INDIRECT("'" &amp; 'Warband Sheet'!E$4 &amp; " Equipment'!D$2:D$200"), MATCH('Reserve Wargear'!I4, INDIRECT("'" &amp; 'Warband Sheet'!E$4 &amp; " Equipment'!C$2:C$200"), 0)), "")</f>
        <v/>
      </c>
      <c r="K4" s="371" t="str">
        <f ca="1">IFERROR(INDEX(INDIRECT("'" &amp; 'Warband Sheet'!E$4 &amp; " Equipment'!E$2:E$200"), MATCH('Reserve Wargear'!I4, INDIRECT("'" &amp; 'Warband Sheet'!E$4 &amp; " Equipment'!C$2:C$200"), 0)), "")</f>
        <v/>
      </c>
      <c r="L4" s="372" t="str">
        <f ca="1">IFERROR(INDEX(INDIRECT("'" &amp; 'Warband Sheet'!E$4 &amp; " Equipment'!F$2:F$200"), MATCH('Reserve Wargear'!I4, INDIRECT("'" &amp; 'Warband Sheet'!E$4 &amp; " Equipment'!C$2:C$200"), 0)), "")</f>
        <v/>
      </c>
      <c r="M4" s="372" t="str">
        <f ca="1">IFERROR(INDEX(INDIRECT("'" &amp; 'Warband Sheet'!E$4 &amp; " Equipment'!G$2:G$200"), MATCH('Reserve Wargear'!I4, INDIRECT("'" &amp; 'Warband Sheet'!E$4 &amp; " Equipment'!C$2:C$200"), 0)), "")</f>
        <v/>
      </c>
      <c r="N4" s="119"/>
      <c r="O4" s="120"/>
      <c r="P4" s="121"/>
      <c r="Q4" s="120"/>
      <c r="R4" s="122"/>
      <c r="S4" s="76"/>
      <c r="T4" s="76"/>
      <c r="U4" s="76"/>
      <c r="V4" s="76"/>
      <c r="W4" s="76"/>
      <c r="X4" s="76"/>
      <c r="AC4" s="99" t="str">
        <f ca="1">IFERROR(SUM(G4*C4),"")</f>
        <v/>
      </c>
      <c r="AD4" s="99" t="str">
        <f ca="1">IFERROR(SUM(H4*C4),"")</f>
        <v/>
      </c>
      <c r="AE4" s="99" t="str">
        <f ca="1">IFERROR(SUM(G4*D4),"")</f>
        <v/>
      </c>
      <c r="AF4" s="99" t="str">
        <f ca="1">IFERROR(SUM(H4*D4),"")</f>
        <v/>
      </c>
      <c r="AG4" s="100"/>
      <c r="AH4" s="100"/>
      <c r="AI4" s="100"/>
      <c r="AJ4" s="100"/>
    </row>
    <row r="5" spans="1:36" ht="15.75" customHeight="1" x14ac:dyDescent="0.2">
      <c r="B5" s="91"/>
      <c r="C5" s="126"/>
      <c r="D5" s="126"/>
      <c r="E5" s="126"/>
      <c r="F5" s="124">
        <f t="shared" ref="F5:F35" si="0">SUM(C5-D5-E5)</f>
        <v>0</v>
      </c>
      <c r="G5" s="125" t="str">
        <f ca="1">IFERROR(INDEX(INDIRECT("'" &amp; 'Warband Sheet'!E$4 &amp; " Equipment'!A$2:A$200"), MATCH(I5, INDIRECT("'" &amp; 'Warband Sheet'!E$4 &amp; " Equipment'!C$2:C$200"), 0)), "")</f>
        <v/>
      </c>
      <c r="H5" s="125" t="str">
        <f ca="1">IFERROR(INDEX(INDIRECT("'" &amp; 'Warband Sheet'!E$4 &amp; " Equipment'!B$2:B$200"), MATCH(I5, INDIRECT("'" &amp; 'Warband Sheet'!E$4 &amp; " Equipment'!C$2:C$200"), 0)), "")</f>
        <v/>
      </c>
      <c r="I5" s="119"/>
      <c r="J5" s="370" t="str">
        <f ca="1">IFERROR(INDEX(INDIRECT("'" &amp; 'Warband Sheet'!E$4 &amp; " Equipment'!D$2:D$200"), MATCH('Reserve Wargear'!I5, INDIRECT("'" &amp; 'Warband Sheet'!E$4 &amp; " Equipment'!C$2:C$200"), 0)), "")</f>
        <v/>
      </c>
      <c r="K5" s="371" t="str">
        <f ca="1">IFERROR(INDEX(INDIRECT("'" &amp; 'Warband Sheet'!E$4 &amp; " Equipment'!E$2:E$200"), MATCH('Reserve Wargear'!I5, INDIRECT("'" &amp; 'Warband Sheet'!E$4 &amp; " Equipment'!C$2:C$200"), 0)), "")</f>
        <v/>
      </c>
      <c r="L5" s="372" t="str">
        <f ca="1">IFERROR(INDEX(INDIRECT("'" &amp; 'Warband Sheet'!E$4 &amp; " Equipment'!F$2:F$200"), MATCH('Reserve Wargear'!I5, INDIRECT("'" &amp; 'Warband Sheet'!E$4 &amp; " Equipment'!C$2:C$200"), 0)), "")</f>
        <v/>
      </c>
      <c r="M5" s="372" t="str">
        <f ca="1">IFERROR(INDEX(INDIRECT("'" &amp; 'Warband Sheet'!E$4 &amp; " Equipment'!G$2:G$200"), MATCH('Reserve Wargear'!I5, INDIRECT("'" &amp; 'Warband Sheet'!E$4 &amp; " Equipment'!C$2:C$200"), 0)), "")</f>
        <v/>
      </c>
      <c r="N5" s="119"/>
      <c r="O5" s="84"/>
      <c r="P5" s="85"/>
      <c r="Q5" s="85"/>
      <c r="R5" s="85"/>
      <c r="S5" s="85"/>
      <c r="T5" s="85"/>
      <c r="U5" s="85"/>
      <c r="V5" s="85"/>
      <c r="W5" s="85"/>
      <c r="X5" s="85"/>
      <c r="AC5" s="99" t="str">
        <f t="shared" ref="AC5:AC68" ca="1" si="1">IFERROR(SUM(G5*C5),"")</f>
        <v/>
      </c>
      <c r="AD5" s="99" t="str">
        <f t="shared" ref="AD5:AD68" ca="1" si="2">IFERROR(SUM(H5*C5),"")</f>
        <v/>
      </c>
      <c r="AE5" s="99" t="str">
        <f t="shared" ref="AE5:AE68" ca="1" si="3">IFERROR(SUM(G5*D5),"")</f>
        <v/>
      </c>
      <c r="AF5" s="99" t="str">
        <f t="shared" ref="AF5:AF68" ca="1" si="4">IFERROR(SUM(H5*D5),"")</f>
        <v/>
      </c>
    </row>
    <row r="6" spans="1:36" ht="15.75" customHeight="1" x14ac:dyDescent="0.2">
      <c r="B6" s="91"/>
      <c r="C6" s="126"/>
      <c r="D6" s="126"/>
      <c r="E6" s="126"/>
      <c r="F6" s="124">
        <f t="shared" si="0"/>
        <v>0</v>
      </c>
      <c r="G6" s="125" t="str">
        <f ca="1">IFERROR(INDEX(INDIRECT("'" &amp; 'Warband Sheet'!E$4 &amp; " Equipment'!A$2:A$200"), MATCH(I6, INDIRECT("'" &amp; 'Warband Sheet'!E$4 &amp; " Equipment'!C$2:C$200"), 0)), "")</f>
        <v/>
      </c>
      <c r="H6" s="125" t="str">
        <f ca="1">IFERROR(INDEX(INDIRECT("'" &amp; 'Warband Sheet'!E$4 &amp; " Equipment'!B$2:B$200"), MATCH(I6, INDIRECT("'" &amp; 'Warband Sheet'!E$4 &amp; " Equipment'!C$2:C$200"), 0)), "")</f>
        <v/>
      </c>
      <c r="I6" s="119"/>
      <c r="J6" s="370" t="str">
        <f ca="1">IFERROR(INDEX(INDIRECT("'" &amp; 'Warband Sheet'!E$4 &amp; " Equipment'!D$2:D$200"), MATCH('Reserve Wargear'!I6, INDIRECT("'" &amp; 'Warband Sheet'!E$4 &amp; " Equipment'!C$2:C$200"), 0)), "")</f>
        <v/>
      </c>
      <c r="K6" s="371" t="str">
        <f ca="1">IFERROR(INDEX(INDIRECT("'" &amp; 'Warband Sheet'!E$4 &amp; " Equipment'!E$2:E$200"), MATCH('Reserve Wargear'!I6, INDIRECT("'" &amp; 'Warband Sheet'!E$4 &amp; " Equipment'!C$2:C$200"), 0)), "")</f>
        <v/>
      </c>
      <c r="L6" s="372" t="str">
        <f ca="1">IFERROR(INDEX(INDIRECT("'" &amp; 'Warband Sheet'!E$4 &amp; " Equipment'!F$2:F$200"), MATCH('Reserve Wargear'!I6, INDIRECT("'" &amp; 'Warband Sheet'!E$4 &amp; " Equipment'!C$2:C$200"), 0)), "")</f>
        <v/>
      </c>
      <c r="M6" s="372" t="str">
        <f ca="1">IFERROR(INDEX(INDIRECT("'" &amp; 'Warband Sheet'!E$4 &amp; " Equipment'!G$2:G$200"), MATCH('Reserve Wargear'!I6, INDIRECT("'" &amp; 'Warband Sheet'!E$4 &amp; " Equipment'!C$2:C$200"), 0)), "")</f>
        <v/>
      </c>
      <c r="N6" s="119"/>
      <c r="O6" s="84"/>
      <c r="P6" s="85"/>
      <c r="Q6" s="85"/>
      <c r="R6" s="85"/>
      <c r="S6" s="85"/>
      <c r="T6" s="85"/>
      <c r="U6" s="85"/>
      <c r="V6" s="85"/>
      <c r="W6" s="85"/>
      <c r="X6" s="85"/>
      <c r="AC6" s="99" t="str">
        <f t="shared" ca="1" si="1"/>
        <v/>
      </c>
      <c r="AD6" s="99" t="str">
        <f t="shared" ca="1" si="2"/>
        <v/>
      </c>
      <c r="AE6" s="99" t="str">
        <f t="shared" ca="1" si="3"/>
        <v/>
      </c>
      <c r="AF6" s="99" t="str">
        <f t="shared" ca="1" si="4"/>
        <v/>
      </c>
    </row>
    <row r="7" spans="1:36" ht="15.75" customHeight="1" x14ac:dyDescent="0.2">
      <c r="A7" s="92"/>
      <c r="B7" s="111"/>
      <c r="C7" s="126"/>
      <c r="D7" s="126"/>
      <c r="E7" s="126"/>
      <c r="F7" s="124">
        <f t="shared" si="0"/>
        <v>0</v>
      </c>
      <c r="G7" s="125" t="str">
        <f ca="1">IFERROR(INDEX(INDIRECT("'" &amp; 'Warband Sheet'!E$4 &amp; " Equipment'!A$2:A$200"), MATCH(I7, INDIRECT("'" &amp; 'Warband Sheet'!E$4 &amp; " Equipment'!C$2:C$200"), 0)), "")</f>
        <v/>
      </c>
      <c r="H7" s="125" t="str">
        <f ca="1">IFERROR(INDEX(INDIRECT("'" &amp; 'Warband Sheet'!E$4 &amp; " Equipment'!B$2:B$200"), MATCH(I7, INDIRECT("'" &amp; 'Warband Sheet'!E$4 &amp; " Equipment'!C$2:C$200"), 0)), "")</f>
        <v/>
      </c>
      <c r="I7" s="119"/>
      <c r="J7" s="370" t="str">
        <f ca="1">IFERROR(INDEX(INDIRECT("'" &amp; 'Warband Sheet'!E$4 &amp; " Equipment'!D$2:D$200"), MATCH('Reserve Wargear'!I7, INDIRECT("'" &amp; 'Warband Sheet'!E$4 &amp; " Equipment'!C$2:C$200"), 0)), "")</f>
        <v/>
      </c>
      <c r="K7" s="371" t="str">
        <f ca="1">IFERROR(INDEX(INDIRECT("'" &amp; 'Warband Sheet'!E$4 &amp; " Equipment'!E$2:E$200"), MATCH('Reserve Wargear'!I7, INDIRECT("'" &amp; 'Warband Sheet'!E$4 &amp; " Equipment'!C$2:C$200"), 0)), "")</f>
        <v/>
      </c>
      <c r="L7" s="372" t="str">
        <f ca="1">IFERROR(INDEX(INDIRECT("'" &amp; 'Warband Sheet'!E$4 &amp; " Equipment'!F$2:F$200"), MATCH('Reserve Wargear'!I7, INDIRECT("'" &amp; 'Warband Sheet'!E$4 &amp; " Equipment'!C$2:C$200"), 0)), "")</f>
        <v/>
      </c>
      <c r="M7" s="372" t="str">
        <f ca="1">IFERROR(INDEX(INDIRECT("'" &amp; 'Warband Sheet'!E$4 &amp; " Equipment'!G$2:G$200"), MATCH('Reserve Wargear'!I7, INDIRECT("'" &amp; 'Warband Sheet'!E$4 &amp; " Equipment'!C$2:C$200"), 0)), "")</f>
        <v/>
      </c>
      <c r="N7" s="119"/>
      <c r="O7" s="84"/>
      <c r="P7" s="85"/>
      <c r="Q7" s="85"/>
      <c r="R7" s="85"/>
      <c r="S7" s="85"/>
      <c r="T7" s="85"/>
      <c r="U7" s="85"/>
      <c r="V7" s="85"/>
      <c r="W7" s="85"/>
      <c r="X7" s="85"/>
      <c r="AC7" s="99" t="str">
        <f t="shared" ca="1" si="1"/>
        <v/>
      </c>
      <c r="AD7" s="99" t="str">
        <f t="shared" ca="1" si="2"/>
        <v/>
      </c>
      <c r="AE7" s="99" t="str">
        <f t="shared" ca="1" si="3"/>
        <v/>
      </c>
      <c r="AF7" s="99" t="str">
        <f t="shared" ca="1" si="4"/>
        <v/>
      </c>
    </row>
    <row r="8" spans="1:36" ht="15" customHeight="1" x14ac:dyDescent="0.2">
      <c r="B8" s="91"/>
      <c r="C8" s="126"/>
      <c r="D8" s="126"/>
      <c r="E8" s="126"/>
      <c r="F8" s="124">
        <f t="shared" si="0"/>
        <v>0</v>
      </c>
      <c r="G8" s="125" t="str">
        <f ca="1">IFERROR(INDEX(INDIRECT("'" &amp; 'Warband Sheet'!E$4 &amp; " Equipment'!A$2:A$200"), MATCH(I8, INDIRECT("'" &amp; 'Warband Sheet'!E$4 &amp; " Equipment'!C$2:C$200"), 0)), "")</f>
        <v/>
      </c>
      <c r="H8" s="125" t="str">
        <f ca="1">IFERROR(INDEX(INDIRECT("'" &amp; 'Warband Sheet'!E$4 &amp; " Equipment'!B$2:B$200"), MATCH(I8, INDIRECT("'" &amp; 'Warband Sheet'!E$4 &amp; " Equipment'!C$2:C$200"), 0)), "")</f>
        <v/>
      </c>
      <c r="I8" s="119"/>
      <c r="J8" s="370" t="str">
        <f ca="1">IFERROR(INDEX(INDIRECT("'" &amp; 'Warband Sheet'!E$4 &amp; " Equipment'!D$2:D$200"), MATCH('Reserve Wargear'!I8, INDIRECT("'" &amp; 'Warband Sheet'!E$4 &amp; " Equipment'!C$2:C$200"), 0)), "")</f>
        <v/>
      </c>
      <c r="K8" s="371" t="str">
        <f ca="1">IFERROR(INDEX(INDIRECT("'" &amp; 'Warband Sheet'!E$4 &amp; " Equipment'!E$2:E$200"), MATCH('Reserve Wargear'!I8, INDIRECT("'" &amp; 'Warband Sheet'!E$4 &amp; " Equipment'!C$2:C$200"), 0)), "")</f>
        <v/>
      </c>
      <c r="L8" s="372" t="str">
        <f ca="1">IFERROR(INDEX(INDIRECT("'" &amp; 'Warband Sheet'!E$4 &amp; " Equipment'!F$2:F$200"), MATCH('Reserve Wargear'!I8, INDIRECT("'" &amp; 'Warband Sheet'!E$4 &amp; " Equipment'!C$2:C$200"), 0)), "")</f>
        <v/>
      </c>
      <c r="M8" s="372" t="str">
        <f ca="1">IFERROR(INDEX(INDIRECT("'" &amp; 'Warband Sheet'!E$4 &amp; " Equipment'!G$2:G$200"), MATCH('Reserve Wargear'!I8, INDIRECT("'" &amp; 'Warband Sheet'!E$4 &amp; " Equipment'!C$2:C$200"), 0)), "")</f>
        <v/>
      </c>
      <c r="N8" s="119"/>
      <c r="O8" s="84"/>
      <c r="P8" s="85"/>
      <c r="Q8" s="85"/>
      <c r="R8" s="85"/>
      <c r="S8" s="85"/>
      <c r="T8" s="85"/>
      <c r="U8" s="85"/>
      <c r="V8" s="85"/>
      <c r="W8" s="85"/>
      <c r="X8" s="85"/>
      <c r="AC8" s="99" t="str">
        <f t="shared" ca="1" si="1"/>
        <v/>
      </c>
      <c r="AD8" s="99" t="str">
        <f t="shared" ca="1" si="2"/>
        <v/>
      </c>
      <c r="AE8" s="99" t="str">
        <f t="shared" ca="1" si="3"/>
        <v/>
      </c>
      <c r="AF8" s="99" t="str">
        <f t="shared" ca="1" si="4"/>
        <v/>
      </c>
    </row>
    <row r="9" spans="1:36" ht="15.75" customHeight="1" x14ac:dyDescent="0.2">
      <c r="B9" s="91"/>
      <c r="C9" s="126"/>
      <c r="D9" s="126"/>
      <c r="E9" s="126"/>
      <c r="F9" s="124">
        <f t="shared" si="0"/>
        <v>0</v>
      </c>
      <c r="G9" s="125" t="str">
        <f ca="1">IFERROR(INDEX(INDIRECT("'" &amp; 'Warband Sheet'!E$4 &amp; " Equipment'!A$2:A$200"), MATCH(I9, INDIRECT("'" &amp; 'Warband Sheet'!E$4 &amp; " Equipment'!C$2:C$200"), 0)), "")</f>
        <v/>
      </c>
      <c r="H9" s="125" t="str">
        <f ca="1">IFERROR(INDEX(INDIRECT("'" &amp; 'Warband Sheet'!E$4 &amp; " Equipment'!B$2:B$200"), MATCH(I9, INDIRECT("'" &amp; 'Warband Sheet'!E$4 &amp; " Equipment'!C$2:C$200"), 0)), "")</f>
        <v/>
      </c>
      <c r="I9" s="119"/>
      <c r="J9" s="370" t="str">
        <f ca="1">IFERROR(INDEX(INDIRECT("'" &amp; 'Warband Sheet'!E$4 &amp; " Equipment'!D$2:D$200"), MATCH('Reserve Wargear'!I9, INDIRECT("'" &amp; 'Warband Sheet'!E$4 &amp; " Equipment'!C$2:C$200"), 0)), "")</f>
        <v/>
      </c>
      <c r="K9" s="371" t="str">
        <f ca="1">IFERROR(INDEX(INDIRECT("'" &amp; 'Warband Sheet'!E$4 &amp; " Equipment'!E$2:E$200"), MATCH('Reserve Wargear'!I9, INDIRECT("'" &amp; 'Warband Sheet'!E$4 &amp; " Equipment'!C$2:C$200"), 0)), "")</f>
        <v/>
      </c>
      <c r="L9" s="372" t="str">
        <f ca="1">IFERROR(INDEX(INDIRECT("'" &amp; 'Warband Sheet'!E$4 &amp; " Equipment'!F$2:F$200"), MATCH('Reserve Wargear'!I9, INDIRECT("'" &amp; 'Warband Sheet'!E$4 &amp; " Equipment'!C$2:C$200"), 0)), "")</f>
        <v/>
      </c>
      <c r="M9" s="372" t="str">
        <f ca="1">IFERROR(INDEX(INDIRECT("'" &amp; 'Warband Sheet'!E$4 &amp; " Equipment'!G$2:G$200"), MATCH('Reserve Wargear'!I9, INDIRECT("'" &amp; 'Warband Sheet'!E$4 &amp; " Equipment'!C$2:C$200"), 0)), "")</f>
        <v/>
      </c>
      <c r="N9" s="119"/>
      <c r="O9" s="84"/>
      <c r="P9" s="85"/>
      <c r="Q9" s="85"/>
      <c r="R9" s="85"/>
      <c r="S9" s="85"/>
      <c r="T9" s="85"/>
      <c r="U9" s="85"/>
      <c r="V9" s="85"/>
      <c r="W9" s="85"/>
      <c r="X9" s="85"/>
      <c r="AC9" s="99" t="str">
        <f t="shared" ca="1" si="1"/>
        <v/>
      </c>
      <c r="AD9" s="99" t="str">
        <f t="shared" ca="1" si="2"/>
        <v/>
      </c>
      <c r="AE9" s="99" t="str">
        <f t="shared" ca="1" si="3"/>
        <v/>
      </c>
      <c r="AF9" s="99" t="str">
        <f t="shared" ca="1" si="4"/>
        <v/>
      </c>
    </row>
    <row r="10" spans="1:36" ht="15.75" customHeight="1" x14ac:dyDescent="0.2">
      <c r="B10" s="91"/>
      <c r="C10" s="126"/>
      <c r="D10" s="126"/>
      <c r="E10" s="126"/>
      <c r="F10" s="124">
        <f t="shared" si="0"/>
        <v>0</v>
      </c>
      <c r="G10" s="125" t="str">
        <f ca="1">IFERROR(INDEX(INDIRECT("'" &amp; 'Warband Sheet'!E$4 &amp; " Equipment'!A$2:A$200"), MATCH(I10, INDIRECT("'" &amp; 'Warband Sheet'!E$4 &amp; " Equipment'!C$2:C$200"), 0)), "")</f>
        <v/>
      </c>
      <c r="H10" s="125" t="str">
        <f ca="1">IFERROR(INDEX(INDIRECT("'" &amp; 'Warband Sheet'!E$4 &amp; " Equipment'!B$2:B$200"), MATCH(I10, INDIRECT("'" &amp; 'Warband Sheet'!E$4 &amp; " Equipment'!C$2:C$200"), 0)), "")</f>
        <v/>
      </c>
      <c r="I10" s="119"/>
      <c r="J10" s="370" t="str">
        <f ca="1">IFERROR(INDEX(INDIRECT("'" &amp; 'Warband Sheet'!E$4 &amp; " Equipment'!D$2:D$200"), MATCH('Reserve Wargear'!I10, INDIRECT("'" &amp; 'Warband Sheet'!E$4 &amp; " Equipment'!C$2:C$200"), 0)), "")</f>
        <v/>
      </c>
      <c r="K10" s="371" t="str">
        <f ca="1">IFERROR(INDEX(INDIRECT("'" &amp; 'Warband Sheet'!E$4 &amp; " Equipment'!E$2:E$200"), MATCH('Reserve Wargear'!I10, INDIRECT("'" &amp; 'Warband Sheet'!E$4 &amp; " Equipment'!C$2:C$200"), 0)), "")</f>
        <v/>
      </c>
      <c r="L10" s="372" t="str">
        <f ca="1">IFERROR(INDEX(INDIRECT("'" &amp; 'Warband Sheet'!E$4 &amp; " Equipment'!F$2:F$200"), MATCH('Reserve Wargear'!I10, INDIRECT("'" &amp; 'Warband Sheet'!E$4 &amp; " Equipment'!C$2:C$200"), 0)), "")</f>
        <v/>
      </c>
      <c r="M10" s="372" t="str">
        <f ca="1">IFERROR(INDEX(INDIRECT("'" &amp; 'Warband Sheet'!E$4 &amp; " Equipment'!G$2:G$200"), MATCH('Reserve Wargear'!I10, INDIRECT("'" &amp; 'Warband Sheet'!E$4 &amp; " Equipment'!C$2:C$200"), 0)), "")</f>
        <v/>
      </c>
      <c r="N10" s="119"/>
      <c r="O10" s="84"/>
      <c r="P10" s="85"/>
      <c r="Q10" s="85"/>
      <c r="R10" s="85"/>
      <c r="S10" s="85"/>
      <c r="T10" s="85"/>
      <c r="U10" s="85"/>
      <c r="V10" s="85"/>
      <c r="W10" s="85"/>
      <c r="X10" s="85"/>
      <c r="AC10" s="99" t="str">
        <f t="shared" ca="1" si="1"/>
        <v/>
      </c>
      <c r="AD10" s="99" t="str">
        <f t="shared" ca="1" si="2"/>
        <v/>
      </c>
      <c r="AE10" s="99" t="str">
        <f t="shared" ca="1" si="3"/>
        <v/>
      </c>
      <c r="AF10" s="99" t="str">
        <f t="shared" ca="1" si="4"/>
        <v/>
      </c>
    </row>
    <row r="11" spans="1:36" ht="15.75" customHeight="1" x14ac:dyDescent="0.2">
      <c r="B11" s="91"/>
      <c r="C11" s="127"/>
      <c r="D11" s="127"/>
      <c r="E11" s="126"/>
      <c r="F11" s="124">
        <f t="shared" si="0"/>
        <v>0</v>
      </c>
      <c r="G11" s="125" t="str">
        <f ca="1">IFERROR(INDEX(INDIRECT("'" &amp; 'Warband Sheet'!E$4 &amp; " Equipment'!A$2:A$200"), MATCH(I11, INDIRECT("'" &amp; 'Warband Sheet'!E$4 &amp; " Equipment'!C$2:C$200"), 0)), "")</f>
        <v/>
      </c>
      <c r="H11" s="125" t="str">
        <f ca="1">IFERROR(INDEX(INDIRECT("'" &amp; 'Warband Sheet'!E$4 &amp; " Equipment'!B$2:B$200"), MATCH(I11, INDIRECT("'" &amp; 'Warband Sheet'!E$4 &amp; " Equipment'!C$2:C$200"), 0)), "")</f>
        <v/>
      </c>
      <c r="I11" s="119"/>
      <c r="J11" s="370" t="str">
        <f ca="1">IFERROR(INDEX(INDIRECT("'" &amp; 'Warband Sheet'!E$4 &amp; " Equipment'!D$2:D$200"), MATCH('Reserve Wargear'!I11, INDIRECT("'" &amp; 'Warband Sheet'!E$4 &amp; " Equipment'!C$2:C$200"), 0)), "")</f>
        <v/>
      </c>
      <c r="K11" s="371" t="str">
        <f ca="1">IFERROR(INDEX(INDIRECT("'" &amp; 'Warband Sheet'!E$4 &amp; " Equipment'!E$2:E$200"), MATCH('Reserve Wargear'!I11, INDIRECT("'" &amp; 'Warband Sheet'!E$4 &amp; " Equipment'!C$2:C$200"), 0)), "")</f>
        <v/>
      </c>
      <c r="L11" s="372" t="str">
        <f ca="1">IFERROR(INDEX(INDIRECT("'" &amp; 'Warband Sheet'!E$4 &amp; " Equipment'!F$2:F$200"), MATCH('Reserve Wargear'!I11, INDIRECT("'" &amp; 'Warband Sheet'!E$4 &amp; " Equipment'!C$2:C$200"), 0)), "")</f>
        <v/>
      </c>
      <c r="M11" s="372" t="str">
        <f ca="1">IFERROR(INDEX(INDIRECT("'" &amp; 'Warband Sheet'!E$4 &amp; " Equipment'!G$2:G$200"), MATCH('Reserve Wargear'!I11, INDIRECT("'" &amp; 'Warband Sheet'!E$4 &amp; " Equipment'!C$2:C$200"), 0)), "")</f>
        <v/>
      </c>
      <c r="N11" s="119"/>
      <c r="O11" s="84"/>
      <c r="P11" s="85"/>
      <c r="Q11" s="85"/>
      <c r="R11" s="85"/>
      <c r="S11" s="85"/>
      <c r="T11" s="85"/>
      <c r="U11" s="85"/>
      <c r="V11" s="85"/>
      <c r="W11" s="85"/>
      <c r="X11" s="85"/>
      <c r="AC11" s="99" t="str">
        <f t="shared" ca="1" si="1"/>
        <v/>
      </c>
      <c r="AD11" s="99" t="str">
        <f t="shared" ca="1" si="2"/>
        <v/>
      </c>
      <c r="AE11" s="99" t="str">
        <f t="shared" ca="1" si="3"/>
        <v/>
      </c>
      <c r="AF11" s="99" t="str">
        <f t="shared" ca="1" si="4"/>
        <v/>
      </c>
    </row>
    <row r="12" spans="1:36" ht="15" customHeight="1" x14ac:dyDescent="0.2">
      <c r="B12" s="91"/>
      <c r="C12" s="126"/>
      <c r="D12" s="126"/>
      <c r="E12" s="126"/>
      <c r="F12" s="124">
        <f t="shared" si="0"/>
        <v>0</v>
      </c>
      <c r="G12" s="125" t="str">
        <f ca="1">IFERROR(INDEX(INDIRECT("'" &amp; 'Warband Sheet'!E$4 &amp; " Equipment'!A$2:A$200"), MATCH(I12, INDIRECT("'" &amp; 'Warband Sheet'!E$4 &amp; " Equipment'!C$2:C$200"), 0)), "")</f>
        <v/>
      </c>
      <c r="H12" s="125" t="str">
        <f ca="1">IFERROR(INDEX(INDIRECT("'" &amp; 'Warband Sheet'!E$4 &amp; " Equipment'!B$2:B$200"), MATCH(I12, INDIRECT("'" &amp; 'Warband Sheet'!E$4 &amp; " Equipment'!C$2:C$200"), 0)), "")</f>
        <v/>
      </c>
      <c r="I12" s="119"/>
      <c r="J12" s="370" t="str">
        <f ca="1">IFERROR(INDEX(INDIRECT("'" &amp; 'Warband Sheet'!E$4 &amp; " Equipment'!D$2:D$200"), MATCH('Reserve Wargear'!I12, INDIRECT("'" &amp; 'Warband Sheet'!E$4 &amp; " Equipment'!C$2:C$200"), 0)), "")</f>
        <v/>
      </c>
      <c r="K12" s="371" t="str">
        <f ca="1">IFERROR(INDEX(INDIRECT("'" &amp; 'Warband Sheet'!E$4 &amp; " Equipment'!E$2:E$200"), MATCH('Reserve Wargear'!I12, INDIRECT("'" &amp; 'Warband Sheet'!E$4 &amp; " Equipment'!C$2:C$200"), 0)), "")</f>
        <v/>
      </c>
      <c r="L12" s="372" t="str">
        <f ca="1">IFERROR(INDEX(INDIRECT("'" &amp; 'Warband Sheet'!E$4 &amp; " Equipment'!F$2:F$200"), MATCH('Reserve Wargear'!I12, INDIRECT("'" &amp; 'Warband Sheet'!E$4 &amp; " Equipment'!C$2:C$200"), 0)), "")</f>
        <v/>
      </c>
      <c r="M12" s="372" t="str">
        <f ca="1">IFERROR(INDEX(INDIRECT("'" &amp; 'Warband Sheet'!E$4 &amp; " Equipment'!G$2:G$200"), MATCH('Reserve Wargear'!I12, INDIRECT("'" &amp; 'Warband Sheet'!E$4 &amp; " Equipment'!C$2:C$200"), 0)), "")</f>
        <v/>
      </c>
      <c r="N12" s="119"/>
      <c r="O12" s="84"/>
      <c r="P12" s="85"/>
      <c r="Q12" s="85"/>
      <c r="R12" s="85"/>
      <c r="S12" s="85"/>
      <c r="T12" s="85"/>
      <c r="U12" s="85"/>
      <c r="V12" s="85"/>
      <c r="W12" s="85"/>
      <c r="X12" s="85"/>
      <c r="AC12" s="99" t="str">
        <f t="shared" ca="1" si="1"/>
        <v/>
      </c>
      <c r="AD12" s="99" t="str">
        <f t="shared" ca="1" si="2"/>
        <v/>
      </c>
      <c r="AE12" s="99" t="str">
        <f t="shared" ca="1" si="3"/>
        <v/>
      </c>
      <c r="AF12" s="99" t="str">
        <f t="shared" ca="1" si="4"/>
        <v/>
      </c>
    </row>
    <row r="13" spans="1:36" ht="15.75" customHeight="1" x14ac:dyDescent="0.2">
      <c r="B13" s="91"/>
      <c r="C13" s="126"/>
      <c r="D13" s="126"/>
      <c r="E13" s="126"/>
      <c r="F13" s="124">
        <f t="shared" si="0"/>
        <v>0</v>
      </c>
      <c r="G13" s="125" t="str">
        <f ca="1">IFERROR(INDEX(INDIRECT("'" &amp; 'Warband Sheet'!E$4 &amp; " Equipment'!A$2:A$200"), MATCH(I13, INDIRECT("'" &amp; 'Warband Sheet'!E$4 &amp; " Equipment'!C$2:C$200"), 0)), "")</f>
        <v/>
      </c>
      <c r="H13" s="125" t="str">
        <f ca="1">IFERROR(INDEX(INDIRECT("'" &amp; 'Warband Sheet'!E$4 &amp; " Equipment'!B$2:B$200"), MATCH(I13, INDIRECT("'" &amp; 'Warband Sheet'!E$4 &amp; " Equipment'!C$2:C$200"), 0)), "")</f>
        <v/>
      </c>
      <c r="I13" s="119"/>
      <c r="J13" s="370" t="str">
        <f ca="1">IFERROR(INDEX(INDIRECT("'" &amp; 'Warband Sheet'!E$4 &amp; " Equipment'!D$2:D$200"), MATCH('Reserve Wargear'!I13, INDIRECT("'" &amp; 'Warband Sheet'!E$4 &amp; " Equipment'!C$2:C$200"), 0)), "")</f>
        <v/>
      </c>
      <c r="K13" s="371" t="str">
        <f ca="1">IFERROR(INDEX(INDIRECT("'" &amp; 'Warband Sheet'!E$4 &amp; " Equipment'!E$2:E$200"), MATCH('Reserve Wargear'!I13, INDIRECT("'" &amp; 'Warband Sheet'!E$4 &amp; " Equipment'!C$2:C$200"), 0)), "")</f>
        <v/>
      </c>
      <c r="L13" s="372" t="str">
        <f ca="1">IFERROR(INDEX(INDIRECT("'" &amp; 'Warband Sheet'!E$4 &amp; " Equipment'!F$2:F$200"), MATCH('Reserve Wargear'!I13, INDIRECT("'" &amp; 'Warband Sheet'!E$4 &amp; " Equipment'!C$2:C$200"), 0)), "")</f>
        <v/>
      </c>
      <c r="M13" s="372" t="str">
        <f ca="1">IFERROR(INDEX(INDIRECT("'" &amp; 'Warband Sheet'!E$4 &amp; " Equipment'!G$2:G$200"), MATCH('Reserve Wargear'!I13, INDIRECT("'" &amp; 'Warband Sheet'!E$4 &amp; " Equipment'!C$2:C$200"), 0)), "")</f>
        <v/>
      </c>
      <c r="N13" s="119"/>
      <c r="O13" s="84"/>
      <c r="P13" s="85"/>
      <c r="Q13" s="85"/>
      <c r="R13" s="85"/>
      <c r="S13" s="85"/>
      <c r="T13" s="85"/>
      <c r="U13" s="85"/>
      <c r="V13" s="85"/>
      <c r="W13" s="85"/>
      <c r="X13" s="85"/>
      <c r="AC13" s="99" t="str">
        <f t="shared" ca="1" si="1"/>
        <v/>
      </c>
      <c r="AD13" s="99" t="str">
        <f t="shared" ca="1" si="2"/>
        <v/>
      </c>
      <c r="AE13" s="99" t="str">
        <f t="shared" ca="1" si="3"/>
        <v/>
      </c>
      <c r="AF13" s="99" t="str">
        <f t="shared" ca="1" si="4"/>
        <v/>
      </c>
    </row>
    <row r="14" spans="1:36" ht="15.75" customHeight="1" x14ac:dyDescent="0.2">
      <c r="B14" s="91"/>
      <c r="C14" s="126"/>
      <c r="D14" s="126"/>
      <c r="E14" s="126"/>
      <c r="F14" s="124">
        <f t="shared" si="0"/>
        <v>0</v>
      </c>
      <c r="G14" s="125" t="str">
        <f ca="1">IFERROR(INDEX(INDIRECT("'" &amp; 'Warband Sheet'!E$4 &amp; " Equipment'!A$2:A$200"), MATCH(I14, INDIRECT("'" &amp; 'Warband Sheet'!E$4 &amp; " Equipment'!C$2:C$200"), 0)), "")</f>
        <v/>
      </c>
      <c r="H14" s="125" t="str">
        <f ca="1">IFERROR(INDEX(INDIRECT("'" &amp; 'Warband Sheet'!E$4 &amp; " Equipment'!B$2:B$200"), MATCH(I14, INDIRECT("'" &amp; 'Warband Sheet'!E$4 &amp; " Equipment'!C$2:C$200"), 0)), "")</f>
        <v/>
      </c>
      <c r="I14" s="119"/>
      <c r="J14" s="370" t="str">
        <f ca="1">IFERROR(INDEX(INDIRECT("'" &amp; 'Warband Sheet'!E$4 &amp; " Equipment'!D$2:D$200"), MATCH('Reserve Wargear'!I14, INDIRECT("'" &amp; 'Warband Sheet'!E$4 &amp; " Equipment'!C$2:C$200"), 0)), "")</f>
        <v/>
      </c>
      <c r="K14" s="371" t="str">
        <f ca="1">IFERROR(INDEX(INDIRECT("'" &amp; 'Warband Sheet'!E$4 &amp; " Equipment'!E$2:E$200"), MATCH('Reserve Wargear'!I14, INDIRECT("'" &amp; 'Warband Sheet'!E$4 &amp; " Equipment'!C$2:C$200"), 0)), "")</f>
        <v/>
      </c>
      <c r="L14" s="372" t="str">
        <f ca="1">IFERROR(INDEX(INDIRECT("'" &amp; 'Warband Sheet'!E$4 &amp; " Equipment'!F$2:F$200"), MATCH('Reserve Wargear'!I14, INDIRECT("'" &amp; 'Warband Sheet'!E$4 &amp; " Equipment'!C$2:C$200"), 0)), "")</f>
        <v/>
      </c>
      <c r="M14" s="372" t="str">
        <f ca="1">IFERROR(INDEX(INDIRECT("'" &amp; 'Warband Sheet'!E$4 &amp; " Equipment'!G$2:G$200"), MATCH('Reserve Wargear'!I14, INDIRECT("'" &amp; 'Warband Sheet'!E$4 &amp; " Equipment'!C$2:C$200"), 0)), "")</f>
        <v/>
      </c>
      <c r="N14" s="119"/>
      <c r="O14" s="84"/>
      <c r="P14" s="85"/>
      <c r="Q14" s="85"/>
      <c r="R14" s="85"/>
      <c r="S14" s="85"/>
      <c r="T14" s="85"/>
      <c r="U14" s="85"/>
      <c r="V14" s="85"/>
      <c r="W14" s="85"/>
      <c r="X14" s="85"/>
      <c r="AC14" s="99" t="str">
        <f t="shared" ca="1" si="1"/>
        <v/>
      </c>
      <c r="AD14" s="99" t="str">
        <f t="shared" ca="1" si="2"/>
        <v/>
      </c>
      <c r="AE14" s="99" t="str">
        <f t="shared" ca="1" si="3"/>
        <v/>
      </c>
      <c r="AF14" s="99" t="str">
        <f t="shared" ca="1" si="4"/>
        <v/>
      </c>
    </row>
    <row r="15" spans="1:36" ht="15.75" customHeight="1" x14ac:dyDescent="0.2">
      <c r="B15" s="91"/>
      <c r="C15" s="126"/>
      <c r="D15" s="126"/>
      <c r="E15" s="126"/>
      <c r="F15" s="124">
        <f t="shared" si="0"/>
        <v>0</v>
      </c>
      <c r="G15" s="125" t="str">
        <f ca="1">IFERROR(INDEX(INDIRECT("'" &amp; 'Warband Sheet'!E$4 &amp; " Equipment'!A$2:A$200"), MATCH(I15, INDIRECT("'" &amp; 'Warband Sheet'!E$4 &amp; " Equipment'!C$2:C$200"), 0)), "")</f>
        <v/>
      </c>
      <c r="H15" s="125" t="str">
        <f ca="1">IFERROR(INDEX(INDIRECT("'" &amp; 'Warband Sheet'!E$4 &amp; " Equipment'!B$2:B$200"), MATCH(I15, INDIRECT("'" &amp; 'Warband Sheet'!E$4 &amp; " Equipment'!C$2:C$200"), 0)), "")</f>
        <v/>
      </c>
      <c r="I15" s="119"/>
      <c r="J15" s="370" t="str">
        <f ca="1">IFERROR(INDEX(INDIRECT("'" &amp; 'Warband Sheet'!E$4 &amp; " Equipment'!D$2:D$200"), MATCH('Reserve Wargear'!I15, INDIRECT("'" &amp; 'Warband Sheet'!E$4 &amp; " Equipment'!C$2:C$200"), 0)), "")</f>
        <v/>
      </c>
      <c r="K15" s="371" t="str">
        <f ca="1">IFERROR(INDEX(INDIRECT("'" &amp; 'Warband Sheet'!E$4 &amp; " Equipment'!E$2:E$200"), MATCH('Reserve Wargear'!I15, INDIRECT("'" &amp; 'Warband Sheet'!E$4 &amp; " Equipment'!C$2:C$200"), 0)), "")</f>
        <v/>
      </c>
      <c r="L15" s="372" t="str">
        <f ca="1">IFERROR(INDEX(INDIRECT("'" &amp; 'Warband Sheet'!E$4 &amp; " Equipment'!F$2:F$200"), MATCH('Reserve Wargear'!I15, INDIRECT("'" &amp; 'Warband Sheet'!E$4 &amp; " Equipment'!C$2:C$200"), 0)), "")</f>
        <v/>
      </c>
      <c r="M15" s="372" t="str">
        <f ca="1">IFERROR(INDEX(INDIRECT("'" &amp; 'Warband Sheet'!E$4 &amp; " Equipment'!G$2:G$200"), MATCH('Reserve Wargear'!I15, INDIRECT("'" &amp; 'Warband Sheet'!E$4 &amp; " Equipment'!C$2:C$200"), 0)), "")</f>
        <v/>
      </c>
      <c r="N15" s="119"/>
      <c r="O15" s="84"/>
      <c r="P15" s="85"/>
      <c r="Q15" s="85"/>
      <c r="R15" s="85"/>
      <c r="S15" s="85"/>
      <c r="T15" s="85"/>
      <c r="U15" s="85"/>
      <c r="V15" s="85"/>
      <c r="W15" s="85"/>
      <c r="X15" s="85"/>
      <c r="AC15" s="99" t="str">
        <f t="shared" ca="1" si="1"/>
        <v/>
      </c>
      <c r="AD15" s="99" t="str">
        <f t="shared" ca="1" si="2"/>
        <v/>
      </c>
      <c r="AE15" s="99" t="str">
        <f t="shared" ca="1" si="3"/>
        <v/>
      </c>
      <c r="AF15" s="99" t="str">
        <f t="shared" ca="1" si="4"/>
        <v/>
      </c>
    </row>
    <row r="16" spans="1:36" ht="15.75" customHeight="1" x14ac:dyDescent="0.2">
      <c r="B16" s="91"/>
      <c r="C16" s="126"/>
      <c r="D16" s="126"/>
      <c r="E16" s="126"/>
      <c r="F16" s="124">
        <f t="shared" si="0"/>
        <v>0</v>
      </c>
      <c r="G16" s="125" t="str">
        <f ca="1">IFERROR(INDEX(INDIRECT("'" &amp; 'Warband Sheet'!E$4 &amp; " Equipment'!A$2:A$200"), MATCH(I16, INDIRECT("'" &amp; 'Warband Sheet'!E$4 &amp; " Equipment'!C$2:C$200"), 0)), "")</f>
        <v/>
      </c>
      <c r="H16" s="125" t="str">
        <f ca="1">IFERROR(INDEX(INDIRECT("'" &amp; 'Warband Sheet'!E$4 &amp; " Equipment'!B$2:B$200"), MATCH(I16, INDIRECT("'" &amp; 'Warband Sheet'!E$4 &amp; " Equipment'!C$2:C$200"), 0)), "")</f>
        <v/>
      </c>
      <c r="I16" s="119"/>
      <c r="J16" s="370" t="str">
        <f ca="1">IFERROR(INDEX(INDIRECT("'" &amp; 'Warband Sheet'!E$4 &amp; " Equipment'!D$2:D$200"), MATCH('Reserve Wargear'!I16, INDIRECT("'" &amp; 'Warband Sheet'!E$4 &amp; " Equipment'!C$2:C$200"), 0)), "")</f>
        <v/>
      </c>
      <c r="K16" s="371" t="str">
        <f ca="1">IFERROR(INDEX(INDIRECT("'" &amp; 'Warband Sheet'!E$4 &amp; " Equipment'!E$2:E$200"), MATCH('Reserve Wargear'!I16, INDIRECT("'" &amp; 'Warband Sheet'!E$4 &amp; " Equipment'!C$2:C$200"), 0)), "")</f>
        <v/>
      </c>
      <c r="L16" s="372" t="str">
        <f ca="1">IFERROR(INDEX(INDIRECT("'" &amp; 'Warband Sheet'!E$4 &amp; " Equipment'!F$2:F$200"), MATCH('Reserve Wargear'!I16, INDIRECT("'" &amp; 'Warband Sheet'!E$4 &amp; " Equipment'!C$2:C$200"), 0)), "")</f>
        <v/>
      </c>
      <c r="M16" s="372" t="str">
        <f ca="1">IFERROR(INDEX(INDIRECT("'" &amp; 'Warband Sheet'!E$4 &amp; " Equipment'!G$2:G$200"), MATCH('Reserve Wargear'!I16, INDIRECT("'" &amp; 'Warband Sheet'!E$4 &amp; " Equipment'!C$2:C$200"), 0)), "")</f>
        <v/>
      </c>
      <c r="N16" s="119"/>
      <c r="O16" s="84"/>
      <c r="P16" s="85"/>
      <c r="Q16" s="85"/>
      <c r="R16" s="85"/>
      <c r="S16" s="85"/>
      <c r="T16" s="85"/>
      <c r="U16" s="85"/>
      <c r="V16" s="85"/>
      <c r="W16" s="85"/>
      <c r="X16" s="85"/>
      <c r="AC16" s="99" t="str">
        <f t="shared" ca="1" si="1"/>
        <v/>
      </c>
      <c r="AD16" s="99" t="str">
        <f t="shared" ca="1" si="2"/>
        <v/>
      </c>
      <c r="AE16" s="99" t="str">
        <f t="shared" ca="1" si="3"/>
        <v/>
      </c>
      <c r="AF16" s="99" t="str">
        <f t="shared" ca="1" si="4"/>
        <v/>
      </c>
    </row>
    <row r="17" spans="2:32" ht="15.75" customHeight="1" x14ac:dyDescent="0.2">
      <c r="B17" s="91"/>
      <c r="C17" s="126"/>
      <c r="D17" s="126"/>
      <c r="E17" s="126"/>
      <c r="F17" s="124">
        <f t="shared" si="0"/>
        <v>0</v>
      </c>
      <c r="G17" s="125" t="str">
        <f ca="1">IFERROR(INDEX(INDIRECT("'" &amp; 'Warband Sheet'!E$4 &amp; " Equipment'!A$2:A$200"), MATCH(I17, INDIRECT("'" &amp; 'Warband Sheet'!E$4 &amp; " Equipment'!C$2:C$200"), 0)), "")</f>
        <v/>
      </c>
      <c r="H17" s="125" t="str">
        <f ca="1">IFERROR(INDEX(INDIRECT("'" &amp; 'Warband Sheet'!E$4 &amp; " Equipment'!B$2:B$200"), MATCH(I17, INDIRECT("'" &amp; 'Warband Sheet'!E$4 &amp; " Equipment'!C$2:C$200"), 0)), "")</f>
        <v/>
      </c>
      <c r="I17" s="119"/>
      <c r="J17" s="370" t="str">
        <f ca="1">IFERROR(INDEX(INDIRECT("'" &amp; 'Warband Sheet'!E$4 &amp; " Equipment'!D$2:D$200"), MATCH('Reserve Wargear'!I17, INDIRECT("'" &amp; 'Warband Sheet'!E$4 &amp; " Equipment'!C$2:C$200"), 0)), "")</f>
        <v/>
      </c>
      <c r="K17" s="371" t="str">
        <f ca="1">IFERROR(INDEX(INDIRECT("'" &amp; 'Warband Sheet'!E$4 &amp; " Equipment'!E$2:E$200"), MATCH('Reserve Wargear'!I17, INDIRECT("'" &amp; 'Warband Sheet'!E$4 &amp; " Equipment'!C$2:C$200"), 0)), "")</f>
        <v/>
      </c>
      <c r="L17" s="372" t="str">
        <f ca="1">IFERROR(INDEX(INDIRECT("'" &amp; 'Warband Sheet'!E$4 &amp; " Equipment'!F$2:F$200"), MATCH('Reserve Wargear'!I17, INDIRECT("'" &amp; 'Warband Sheet'!E$4 &amp; " Equipment'!C$2:C$200"), 0)), "")</f>
        <v/>
      </c>
      <c r="M17" s="372" t="str">
        <f ca="1">IFERROR(INDEX(INDIRECT("'" &amp; 'Warband Sheet'!E$4 &amp; " Equipment'!G$2:G$200"), MATCH('Reserve Wargear'!I17, INDIRECT("'" &amp; 'Warband Sheet'!E$4 &amp; " Equipment'!C$2:C$200"), 0)), "")</f>
        <v/>
      </c>
      <c r="N17" s="119"/>
      <c r="O17" s="84"/>
      <c r="P17" s="85"/>
      <c r="Q17" s="85"/>
      <c r="R17" s="85"/>
      <c r="S17" s="85"/>
      <c r="T17" s="85"/>
      <c r="U17" s="85"/>
      <c r="V17" s="85"/>
      <c r="W17" s="85"/>
      <c r="X17" s="85"/>
      <c r="AC17" s="99" t="str">
        <f t="shared" ca="1" si="1"/>
        <v/>
      </c>
      <c r="AD17" s="99" t="str">
        <f t="shared" ca="1" si="2"/>
        <v/>
      </c>
      <c r="AE17" s="99" t="str">
        <f t="shared" ca="1" si="3"/>
        <v/>
      </c>
      <c r="AF17" s="99" t="str">
        <f t="shared" ca="1" si="4"/>
        <v/>
      </c>
    </row>
    <row r="18" spans="2:32" ht="15.75" customHeight="1" x14ac:dyDescent="0.2">
      <c r="B18" s="91"/>
      <c r="C18" s="126"/>
      <c r="D18" s="126"/>
      <c r="E18" s="126"/>
      <c r="F18" s="124">
        <f t="shared" si="0"/>
        <v>0</v>
      </c>
      <c r="G18" s="125" t="str">
        <f ca="1">IFERROR(INDEX(INDIRECT("'" &amp; 'Warband Sheet'!E$4 &amp; " Equipment'!A$2:A$200"), MATCH(I18, INDIRECT("'" &amp; 'Warband Sheet'!E$4 &amp; " Equipment'!C$2:C$200"), 0)), "")</f>
        <v/>
      </c>
      <c r="H18" s="125" t="str">
        <f ca="1">IFERROR(INDEX(INDIRECT("'" &amp; 'Warband Sheet'!E$4 &amp; " Equipment'!B$2:B$200"), MATCH(I18, INDIRECT("'" &amp; 'Warband Sheet'!E$4 &amp; " Equipment'!C$2:C$200"), 0)), "")</f>
        <v/>
      </c>
      <c r="I18" s="119"/>
      <c r="J18" s="370" t="str">
        <f ca="1">IFERROR(INDEX(INDIRECT("'" &amp; 'Warband Sheet'!E$4 &amp; " Equipment'!D$2:D$200"), MATCH('Reserve Wargear'!I18, INDIRECT("'" &amp; 'Warband Sheet'!E$4 &amp; " Equipment'!C$2:C$200"), 0)), "")</f>
        <v/>
      </c>
      <c r="K18" s="371" t="str">
        <f ca="1">IFERROR(INDEX(INDIRECT("'" &amp; 'Warband Sheet'!E$4 &amp; " Equipment'!E$2:E$200"), MATCH('Reserve Wargear'!I18, INDIRECT("'" &amp; 'Warband Sheet'!E$4 &amp; " Equipment'!C$2:C$200"), 0)), "")</f>
        <v/>
      </c>
      <c r="L18" s="372" t="str">
        <f ca="1">IFERROR(INDEX(INDIRECT("'" &amp; 'Warband Sheet'!E$4 &amp; " Equipment'!F$2:F$200"), MATCH('Reserve Wargear'!I18, INDIRECT("'" &amp; 'Warband Sheet'!E$4 &amp; " Equipment'!C$2:C$200"), 0)), "")</f>
        <v/>
      </c>
      <c r="M18" s="372" t="str">
        <f ca="1">IFERROR(INDEX(INDIRECT("'" &amp; 'Warband Sheet'!E$4 &amp; " Equipment'!G$2:G$200"), MATCH('Reserve Wargear'!I18, INDIRECT("'" &amp; 'Warband Sheet'!E$4 &amp; " Equipment'!C$2:C$200"), 0)), "")</f>
        <v/>
      </c>
      <c r="N18" s="119"/>
      <c r="O18" s="84"/>
      <c r="P18" s="85"/>
      <c r="Q18" s="85"/>
      <c r="R18" s="85"/>
      <c r="S18" s="85"/>
      <c r="T18" s="85"/>
      <c r="U18" s="85"/>
      <c r="V18" s="85"/>
      <c r="W18" s="85"/>
      <c r="X18" s="85"/>
      <c r="AC18" s="99" t="str">
        <f t="shared" ca="1" si="1"/>
        <v/>
      </c>
      <c r="AD18" s="99" t="str">
        <f t="shared" ca="1" si="2"/>
        <v/>
      </c>
      <c r="AE18" s="99" t="str">
        <f t="shared" ca="1" si="3"/>
        <v/>
      </c>
      <c r="AF18" s="99" t="str">
        <f t="shared" ca="1" si="4"/>
        <v/>
      </c>
    </row>
    <row r="19" spans="2:32" ht="15.75" customHeight="1" x14ac:dyDescent="0.2">
      <c r="B19" s="91"/>
      <c r="C19" s="126"/>
      <c r="D19" s="126"/>
      <c r="E19" s="126"/>
      <c r="F19" s="124">
        <f t="shared" si="0"/>
        <v>0</v>
      </c>
      <c r="G19" s="125" t="str">
        <f ca="1">IFERROR(INDEX(INDIRECT("'" &amp; 'Warband Sheet'!E$4 &amp; " Equipment'!A$2:A$200"), MATCH(I19, INDIRECT("'" &amp; 'Warband Sheet'!E$4 &amp; " Equipment'!C$2:C$200"), 0)), "")</f>
        <v/>
      </c>
      <c r="H19" s="125" t="str">
        <f ca="1">IFERROR(INDEX(INDIRECT("'" &amp; 'Warband Sheet'!E$4 &amp; " Equipment'!B$2:B$200"), MATCH(I19, INDIRECT("'" &amp; 'Warband Sheet'!E$4 &amp; " Equipment'!C$2:C$200"), 0)), "")</f>
        <v/>
      </c>
      <c r="I19" s="119"/>
      <c r="J19" s="370" t="str">
        <f ca="1">IFERROR(INDEX(INDIRECT("'" &amp; 'Warband Sheet'!E$4 &amp; " Equipment'!D$2:D$200"), MATCH('Reserve Wargear'!I19, INDIRECT("'" &amp; 'Warband Sheet'!E$4 &amp; " Equipment'!C$2:C$200"), 0)), "")</f>
        <v/>
      </c>
      <c r="K19" s="371" t="str">
        <f ca="1">IFERROR(INDEX(INDIRECT("'" &amp; 'Warband Sheet'!E$4 &amp; " Equipment'!E$2:E$200"), MATCH('Reserve Wargear'!I19, INDIRECT("'" &amp; 'Warband Sheet'!E$4 &amp; " Equipment'!C$2:C$200"), 0)), "")</f>
        <v/>
      </c>
      <c r="L19" s="372" t="str">
        <f ca="1">IFERROR(INDEX(INDIRECT("'" &amp; 'Warband Sheet'!E$4 &amp; " Equipment'!F$2:F$200"), MATCH('Reserve Wargear'!I19, INDIRECT("'" &amp; 'Warband Sheet'!E$4 &amp; " Equipment'!C$2:C$200"), 0)), "")</f>
        <v/>
      </c>
      <c r="M19" s="372" t="str">
        <f ca="1">IFERROR(INDEX(INDIRECT("'" &amp; 'Warband Sheet'!E$4 &amp; " Equipment'!G$2:G$200"), MATCH('Reserve Wargear'!I19, INDIRECT("'" &amp; 'Warband Sheet'!E$4 &amp; " Equipment'!C$2:C$200"), 0)), "")</f>
        <v/>
      </c>
      <c r="N19" s="119"/>
      <c r="O19" s="84"/>
      <c r="P19" s="85"/>
      <c r="Q19" s="85"/>
      <c r="R19" s="85"/>
      <c r="S19" s="85"/>
      <c r="T19" s="85"/>
      <c r="U19" s="85"/>
      <c r="V19" s="85"/>
      <c r="W19" s="85"/>
      <c r="X19" s="85"/>
      <c r="AC19" s="99" t="str">
        <f t="shared" ca="1" si="1"/>
        <v/>
      </c>
      <c r="AD19" s="99" t="str">
        <f t="shared" ca="1" si="2"/>
        <v/>
      </c>
      <c r="AE19" s="99" t="str">
        <f t="shared" ca="1" si="3"/>
        <v/>
      </c>
      <c r="AF19" s="99" t="str">
        <f t="shared" ca="1" si="4"/>
        <v/>
      </c>
    </row>
    <row r="20" spans="2:32" ht="15.75" customHeight="1" x14ac:dyDescent="0.2">
      <c r="B20" s="91"/>
      <c r="C20" s="126"/>
      <c r="D20" s="126"/>
      <c r="E20" s="126"/>
      <c r="F20" s="124">
        <f t="shared" si="0"/>
        <v>0</v>
      </c>
      <c r="G20" s="125" t="str">
        <f ca="1">IFERROR(INDEX(INDIRECT("'" &amp; 'Warband Sheet'!E$4 &amp; " Equipment'!A$2:A$200"), MATCH(I20, INDIRECT("'" &amp; 'Warband Sheet'!E$4 &amp; " Equipment'!C$2:C$200"), 0)), "")</f>
        <v/>
      </c>
      <c r="H20" s="125" t="str">
        <f ca="1">IFERROR(INDEX(INDIRECT("'" &amp; 'Warband Sheet'!E$4 &amp; " Equipment'!B$2:B$200"), MATCH(I20, INDIRECT("'" &amp; 'Warband Sheet'!E$4 &amp; " Equipment'!C$2:C$200"), 0)), "")</f>
        <v/>
      </c>
      <c r="I20" s="119"/>
      <c r="J20" s="370" t="str">
        <f ca="1">IFERROR(INDEX(INDIRECT("'" &amp; 'Warband Sheet'!E$4 &amp; " Equipment'!D$2:D$200"), MATCH('Reserve Wargear'!I20, INDIRECT("'" &amp; 'Warband Sheet'!E$4 &amp; " Equipment'!C$2:C$200"), 0)), "")</f>
        <v/>
      </c>
      <c r="K20" s="371" t="str">
        <f ca="1">IFERROR(INDEX(INDIRECT("'" &amp; 'Warband Sheet'!E$4 &amp; " Equipment'!E$2:E$200"), MATCH('Reserve Wargear'!I20, INDIRECT("'" &amp; 'Warband Sheet'!E$4 &amp; " Equipment'!C$2:C$200"), 0)), "")</f>
        <v/>
      </c>
      <c r="L20" s="372" t="str">
        <f ca="1">IFERROR(INDEX(INDIRECT("'" &amp; 'Warband Sheet'!E$4 &amp; " Equipment'!F$2:F$200"), MATCH('Reserve Wargear'!I20, INDIRECT("'" &amp; 'Warband Sheet'!E$4 &amp; " Equipment'!C$2:C$200"), 0)), "")</f>
        <v/>
      </c>
      <c r="M20" s="372" t="str">
        <f ca="1">IFERROR(INDEX(INDIRECT("'" &amp; 'Warband Sheet'!E$4 &amp; " Equipment'!G$2:G$200"), MATCH('Reserve Wargear'!I20, INDIRECT("'" &amp; 'Warband Sheet'!E$4 &amp; " Equipment'!C$2:C$200"), 0)), "")</f>
        <v/>
      </c>
      <c r="N20" s="119"/>
      <c r="O20" s="84"/>
      <c r="P20" s="85"/>
      <c r="Q20" s="85"/>
      <c r="R20" s="85"/>
      <c r="S20" s="85"/>
      <c r="T20" s="85"/>
      <c r="U20" s="85"/>
      <c r="V20" s="85"/>
      <c r="W20" s="85"/>
      <c r="X20" s="85"/>
      <c r="AC20" s="99" t="str">
        <f t="shared" ca="1" si="1"/>
        <v/>
      </c>
      <c r="AD20" s="99" t="str">
        <f t="shared" ca="1" si="2"/>
        <v/>
      </c>
      <c r="AE20" s="99" t="str">
        <f t="shared" ca="1" si="3"/>
        <v/>
      </c>
      <c r="AF20" s="99" t="str">
        <f t="shared" ca="1" si="4"/>
        <v/>
      </c>
    </row>
    <row r="21" spans="2:32" ht="15.75" customHeight="1" x14ac:dyDescent="0.2">
      <c r="B21" s="91"/>
      <c r="C21" s="126"/>
      <c r="D21" s="126"/>
      <c r="E21" s="126"/>
      <c r="F21" s="124">
        <f t="shared" si="0"/>
        <v>0</v>
      </c>
      <c r="G21" s="125" t="str">
        <f ca="1">IFERROR(INDEX(INDIRECT("'" &amp; 'Warband Sheet'!E$4 &amp; " Equipment'!A$2:A$200"), MATCH(I21, INDIRECT("'" &amp; 'Warband Sheet'!E$4 &amp; " Equipment'!C$2:C$200"), 0)), "")</f>
        <v/>
      </c>
      <c r="H21" s="125" t="str">
        <f ca="1">IFERROR(INDEX(INDIRECT("'" &amp; 'Warband Sheet'!E$4 &amp; " Equipment'!B$2:B$200"), MATCH(I21, INDIRECT("'" &amp; 'Warband Sheet'!E$4 &amp; " Equipment'!C$2:C$200"), 0)), "")</f>
        <v/>
      </c>
      <c r="I21" s="119"/>
      <c r="J21" s="370" t="str">
        <f ca="1">IFERROR(INDEX(INDIRECT("'" &amp; 'Warband Sheet'!E$4 &amp; " Equipment'!D$2:D$200"), MATCH('Reserve Wargear'!I21, INDIRECT("'" &amp; 'Warband Sheet'!E$4 &amp; " Equipment'!C$2:C$200"), 0)), "")</f>
        <v/>
      </c>
      <c r="K21" s="371" t="str">
        <f ca="1">IFERROR(INDEX(INDIRECT("'" &amp; 'Warband Sheet'!E$4 &amp; " Equipment'!E$2:E$200"), MATCH('Reserve Wargear'!I21, INDIRECT("'" &amp; 'Warband Sheet'!E$4 &amp; " Equipment'!C$2:C$200"), 0)), "")</f>
        <v/>
      </c>
      <c r="L21" s="372" t="str">
        <f ca="1">IFERROR(INDEX(INDIRECT("'" &amp; 'Warband Sheet'!E$4 &amp; " Equipment'!F$2:F$200"), MATCH('Reserve Wargear'!I21, INDIRECT("'" &amp; 'Warband Sheet'!E$4 &amp; " Equipment'!C$2:C$200"), 0)), "")</f>
        <v/>
      </c>
      <c r="M21" s="372" t="str">
        <f ca="1">IFERROR(INDEX(INDIRECT("'" &amp; 'Warband Sheet'!E$4 &amp; " Equipment'!G$2:G$200"), MATCH('Reserve Wargear'!I21, INDIRECT("'" &amp; 'Warband Sheet'!E$4 &amp; " Equipment'!C$2:C$200"), 0)), "")</f>
        <v/>
      </c>
      <c r="N21" s="119"/>
      <c r="O21" s="84"/>
      <c r="P21" s="85"/>
      <c r="Q21" s="85"/>
      <c r="R21" s="85"/>
      <c r="S21" s="85"/>
      <c r="T21" s="85"/>
      <c r="U21" s="85"/>
      <c r="V21" s="85"/>
      <c r="W21" s="85"/>
      <c r="X21" s="85"/>
      <c r="AC21" s="99" t="str">
        <f t="shared" ca="1" si="1"/>
        <v/>
      </c>
      <c r="AD21" s="99" t="str">
        <f t="shared" ca="1" si="2"/>
        <v/>
      </c>
      <c r="AE21" s="99" t="str">
        <f t="shared" ca="1" si="3"/>
        <v/>
      </c>
      <c r="AF21" s="99" t="str">
        <f t="shared" ca="1" si="4"/>
        <v/>
      </c>
    </row>
    <row r="22" spans="2:32" ht="15.75" customHeight="1" x14ac:dyDescent="0.2">
      <c r="B22" s="91"/>
      <c r="C22" s="126"/>
      <c r="D22" s="126"/>
      <c r="E22" s="126"/>
      <c r="F22" s="124">
        <f t="shared" si="0"/>
        <v>0</v>
      </c>
      <c r="G22" s="125" t="str">
        <f ca="1">IFERROR(INDEX(INDIRECT("'" &amp; 'Warband Sheet'!E$4 &amp; " Equipment'!A$2:A$200"), MATCH(I22, INDIRECT("'" &amp; 'Warband Sheet'!E$4 &amp; " Equipment'!C$2:C$200"), 0)), "")</f>
        <v/>
      </c>
      <c r="H22" s="125" t="str">
        <f ca="1">IFERROR(INDEX(INDIRECT("'" &amp; 'Warband Sheet'!E$4 &amp; " Equipment'!B$2:B$200"), MATCH(I22, INDIRECT("'" &amp; 'Warband Sheet'!E$4 &amp; " Equipment'!C$2:C$200"), 0)), "")</f>
        <v/>
      </c>
      <c r="I22" s="119"/>
      <c r="J22" s="370" t="str">
        <f ca="1">IFERROR(INDEX(INDIRECT("'" &amp; 'Warband Sheet'!E$4 &amp; " Equipment'!D$2:D$200"), MATCH('Reserve Wargear'!I22, INDIRECT("'" &amp; 'Warband Sheet'!E$4 &amp; " Equipment'!C$2:C$200"), 0)), "")</f>
        <v/>
      </c>
      <c r="K22" s="371" t="str">
        <f ca="1">IFERROR(INDEX(INDIRECT("'" &amp; 'Warband Sheet'!E$4 &amp; " Equipment'!E$2:E$200"), MATCH('Reserve Wargear'!I22, INDIRECT("'" &amp; 'Warband Sheet'!E$4 &amp; " Equipment'!C$2:C$200"), 0)), "")</f>
        <v/>
      </c>
      <c r="L22" s="372" t="str">
        <f ca="1">IFERROR(INDEX(INDIRECT("'" &amp; 'Warband Sheet'!E$4 &amp; " Equipment'!F$2:F$200"), MATCH('Reserve Wargear'!I22, INDIRECT("'" &amp; 'Warband Sheet'!E$4 &amp; " Equipment'!C$2:C$200"), 0)), "")</f>
        <v/>
      </c>
      <c r="M22" s="372" t="str">
        <f ca="1">IFERROR(INDEX(INDIRECT("'" &amp; 'Warband Sheet'!E$4 &amp; " Equipment'!G$2:G$200"), MATCH('Reserve Wargear'!I22, INDIRECT("'" &amp; 'Warband Sheet'!E$4 &amp; " Equipment'!C$2:C$200"), 0)), "")</f>
        <v/>
      </c>
      <c r="N22" s="119"/>
      <c r="O22" s="84"/>
      <c r="P22" s="85"/>
      <c r="Q22" s="85"/>
      <c r="R22" s="85"/>
      <c r="S22" s="85"/>
      <c r="T22" s="85"/>
      <c r="U22" s="85"/>
      <c r="V22" s="85"/>
      <c r="W22" s="85"/>
      <c r="X22" s="85"/>
      <c r="AC22" s="99" t="str">
        <f t="shared" ca="1" si="1"/>
        <v/>
      </c>
      <c r="AD22" s="99" t="str">
        <f t="shared" ca="1" si="2"/>
        <v/>
      </c>
      <c r="AE22" s="99" t="str">
        <f t="shared" ca="1" si="3"/>
        <v/>
      </c>
      <c r="AF22" s="99" t="str">
        <f t="shared" ca="1" si="4"/>
        <v/>
      </c>
    </row>
    <row r="23" spans="2:32" ht="15.75" customHeight="1" x14ac:dyDescent="0.2">
      <c r="B23" s="91"/>
      <c r="C23" s="126"/>
      <c r="D23" s="126"/>
      <c r="E23" s="126"/>
      <c r="F23" s="124">
        <f t="shared" si="0"/>
        <v>0</v>
      </c>
      <c r="G23" s="125" t="str">
        <f ca="1">IFERROR(INDEX(INDIRECT("'" &amp; 'Warband Sheet'!E$4 &amp; " Equipment'!A$2:A$200"), MATCH(I23, INDIRECT("'" &amp; 'Warband Sheet'!E$4 &amp; " Equipment'!C$2:C$200"), 0)), "")</f>
        <v/>
      </c>
      <c r="H23" s="125" t="str">
        <f ca="1">IFERROR(INDEX(INDIRECT("'" &amp; 'Warband Sheet'!E$4 &amp; " Equipment'!B$2:B$200"), MATCH(I23, INDIRECT("'" &amp; 'Warband Sheet'!E$4 &amp; " Equipment'!C$2:C$200"), 0)), "")</f>
        <v/>
      </c>
      <c r="I23" s="119"/>
      <c r="J23" s="370" t="str">
        <f ca="1">IFERROR(INDEX(INDIRECT("'" &amp; 'Warband Sheet'!E$4 &amp; " Equipment'!D$2:D$200"), MATCH('Reserve Wargear'!I23, INDIRECT("'" &amp; 'Warband Sheet'!E$4 &amp; " Equipment'!C$2:C$200"), 0)), "")</f>
        <v/>
      </c>
      <c r="K23" s="371" t="str">
        <f ca="1">IFERROR(INDEX(INDIRECT("'" &amp; 'Warband Sheet'!E$4 &amp; " Equipment'!E$2:E$200"), MATCH('Reserve Wargear'!I23, INDIRECT("'" &amp; 'Warband Sheet'!E$4 &amp; " Equipment'!C$2:C$200"), 0)), "")</f>
        <v/>
      </c>
      <c r="L23" s="372" t="str">
        <f ca="1">IFERROR(INDEX(INDIRECT("'" &amp; 'Warband Sheet'!E$4 &amp; " Equipment'!F$2:F$200"), MATCH('Reserve Wargear'!I23, INDIRECT("'" &amp; 'Warband Sheet'!E$4 &amp; " Equipment'!C$2:C$200"), 0)), "")</f>
        <v/>
      </c>
      <c r="M23" s="372" t="str">
        <f ca="1">IFERROR(INDEX(INDIRECT("'" &amp; 'Warband Sheet'!E$4 &amp; " Equipment'!G$2:G$200"), MATCH('Reserve Wargear'!I23, INDIRECT("'" &amp; 'Warband Sheet'!E$4 &amp; " Equipment'!C$2:C$200"), 0)), "")</f>
        <v/>
      </c>
      <c r="N23" s="119"/>
      <c r="O23" s="84"/>
      <c r="P23" s="85"/>
      <c r="Q23" s="85"/>
      <c r="R23" s="85"/>
      <c r="S23" s="85"/>
      <c r="T23" s="85"/>
      <c r="U23" s="85"/>
      <c r="V23" s="85"/>
      <c r="W23" s="85"/>
      <c r="X23" s="85"/>
      <c r="AC23" s="99" t="str">
        <f t="shared" ca="1" si="1"/>
        <v/>
      </c>
      <c r="AD23" s="99" t="str">
        <f t="shared" ca="1" si="2"/>
        <v/>
      </c>
      <c r="AE23" s="99" t="str">
        <f t="shared" ca="1" si="3"/>
        <v/>
      </c>
      <c r="AF23" s="99" t="str">
        <f t="shared" ca="1" si="4"/>
        <v/>
      </c>
    </row>
    <row r="24" spans="2:32" ht="15.75" customHeight="1" x14ac:dyDescent="0.2">
      <c r="B24" s="91"/>
      <c r="C24" s="126"/>
      <c r="D24" s="126"/>
      <c r="E24" s="126"/>
      <c r="F24" s="124">
        <f t="shared" si="0"/>
        <v>0</v>
      </c>
      <c r="G24" s="125" t="str">
        <f ca="1">IFERROR(INDEX(INDIRECT("'" &amp; 'Warband Sheet'!E$4 &amp; " Equipment'!A$2:A$200"), MATCH(I24, INDIRECT("'" &amp; 'Warband Sheet'!E$4 &amp; " Equipment'!C$2:C$200"), 0)), "")</f>
        <v/>
      </c>
      <c r="H24" s="125" t="str">
        <f ca="1">IFERROR(INDEX(INDIRECT("'" &amp; 'Warband Sheet'!E$4 &amp; " Equipment'!B$2:B$200"), MATCH(I24, INDIRECT("'" &amp; 'Warband Sheet'!E$4 &amp; " Equipment'!C$2:C$200"), 0)), "")</f>
        <v/>
      </c>
      <c r="I24" s="119"/>
      <c r="J24" s="370" t="str">
        <f ca="1">IFERROR(INDEX(INDIRECT("'" &amp; 'Warband Sheet'!E$4 &amp; " Equipment'!D$2:D$200"), MATCH('Reserve Wargear'!I24, INDIRECT("'" &amp; 'Warband Sheet'!E$4 &amp; " Equipment'!C$2:C$200"), 0)), "")</f>
        <v/>
      </c>
      <c r="K24" s="371" t="str">
        <f ca="1">IFERROR(INDEX(INDIRECT("'" &amp; 'Warband Sheet'!E$4 &amp; " Equipment'!E$2:E$200"), MATCH('Reserve Wargear'!I24, INDIRECT("'" &amp; 'Warband Sheet'!E$4 &amp; " Equipment'!C$2:C$200"), 0)), "")</f>
        <v/>
      </c>
      <c r="L24" s="372" t="str">
        <f ca="1">IFERROR(INDEX(INDIRECT("'" &amp; 'Warband Sheet'!E$4 &amp; " Equipment'!F$2:F$200"), MATCH('Reserve Wargear'!I24, INDIRECT("'" &amp; 'Warband Sheet'!E$4 &amp; " Equipment'!C$2:C$200"), 0)), "")</f>
        <v/>
      </c>
      <c r="M24" s="372" t="str">
        <f ca="1">IFERROR(INDEX(INDIRECT("'" &amp; 'Warband Sheet'!E$4 &amp; " Equipment'!G$2:G$200"), MATCH('Reserve Wargear'!I24, INDIRECT("'" &amp; 'Warband Sheet'!E$4 &amp; " Equipment'!C$2:C$200"), 0)), "")</f>
        <v/>
      </c>
      <c r="N24" s="119"/>
      <c r="O24" s="84"/>
      <c r="P24" s="85"/>
      <c r="Q24" s="85"/>
      <c r="R24" s="85"/>
      <c r="S24" s="85"/>
      <c r="T24" s="85"/>
      <c r="U24" s="85"/>
      <c r="V24" s="85"/>
      <c r="W24" s="85"/>
      <c r="X24" s="85"/>
      <c r="AC24" s="99" t="str">
        <f t="shared" ca="1" si="1"/>
        <v/>
      </c>
      <c r="AD24" s="99" t="str">
        <f t="shared" ca="1" si="2"/>
        <v/>
      </c>
      <c r="AE24" s="99" t="str">
        <f t="shared" ca="1" si="3"/>
        <v/>
      </c>
      <c r="AF24" s="99" t="str">
        <f t="shared" ca="1" si="4"/>
        <v/>
      </c>
    </row>
    <row r="25" spans="2:32" ht="15.75" customHeight="1" x14ac:dyDescent="0.2">
      <c r="B25" s="91"/>
      <c r="C25" s="126"/>
      <c r="D25" s="126"/>
      <c r="E25" s="126"/>
      <c r="F25" s="124">
        <f t="shared" si="0"/>
        <v>0</v>
      </c>
      <c r="G25" s="125" t="str">
        <f ca="1">IFERROR(INDEX(INDIRECT("'" &amp; 'Warband Sheet'!E$4 &amp; " Equipment'!A$2:A$200"), MATCH(I25, INDIRECT("'" &amp; 'Warband Sheet'!E$4 &amp; " Equipment'!C$2:C$200"), 0)), "")</f>
        <v/>
      </c>
      <c r="H25" s="125" t="str">
        <f ca="1">IFERROR(INDEX(INDIRECT("'" &amp; 'Warband Sheet'!E$4 &amp; " Equipment'!B$2:B$200"), MATCH(I25, INDIRECT("'" &amp; 'Warband Sheet'!E$4 &amp; " Equipment'!C$2:C$200"), 0)), "")</f>
        <v/>
      </c>
      <c r="I25" s="119"/>
      <c r="J25" s="370" t="str">
        <f ca="1">IFERROR(INDEX(INDIRECT("'" &amp; 'Warband Sheet'!E$4 &amp; " Equipment'!D$2:D$200"), MATCH('Reserve Wargear'!I25, INDIRECT("'" &amp; 'Warband Sheet'!E$4 &amp; " Equipment'!C$2:C$200"), 0)), "")</f>
        <v/>
      </c>
      <c r="K25" s="371" t="str">
        <f ca="1">IFERROR(INDEX(INDIRECT("'" &amp; 'Warband Sheet'!E$4 &amp; " Equipment'!E$2:E$200"), MATCH('Reserve Wargear'!I25, INDIRECT("'" &amp; 'Warband Sheet'!E$4 &amp; " Equipment'!C$2:C$200"), 0)), "")</f>
        <v/>
      </c>
      <c r="L25" s="372" t="str">
        <f ca="1">IFERROR(INDEX(INDIRECT("'" &amp; 'Warband Sheet'!E$4 &amp; " Equipment'!F$2:F$200"), MATCH('Reserve Wargear'!I25, INDIRECT("'" &amp; 'Warband Sheet'!E$4 &amp; " Equipment'!C$2:C$200"), 0)), "")</f>
        <v/>
      </c>
      <c r="M25" s="372" t="str">
        <f ca="1">IFERROR(INDEX(INDIRECT("'" &amp; 'Warband Sheet'!E$4 &amp; " Equipment'!G$2:G$200"), MATCH('Reserve Wargear'!I25, INDIRECT("'" &amp; 'Warband Sheet'!E$4 &amp; " Equipment'!C$2:C$200"), 0)), "")</f>
        <v/>
      </c>
      <c r="N25" s="119"/>
      <c r="O25" s="84"/>
      <c r="P25" s="85"/>
      <c r="Q25" s="85"/>
      <c r="R25" s="85"/>
      <c r="S25" s="85"/>
      <c r="T25" s="85"/>
      <c r="U25" s="85"/>
      <c r="V25" s="85"/>
      <c r="W25" s="85"/>
      <c r="X25" s="85"/>
      <c r="AC25" s="99" t="str">
        <f t="shared" ca="1" si="1"/>
        <v/>
      </c>
      <c r="AD25" s="99" t="str">
        <f t="shared" ca="1" si="2"/>
        <v/>
      </c>
      <c r="AE25" s="99" t="str">
        <f t="shared" ca="1" si="3"/>
        <v/>
      </c>
      <c r="AF25" s="99" t="str">
        <f t="shared" ca="1" si="4"/>
        <v/>
      </c>
    </row>
    <row r="26" spans="2:32" ht="15.75" customHeight="1" x14ac:dyDescent="0.2">
      <c r="B26" s="91"/>
      <c r="C26" s="126"/>
      <c r="D26" s="126"/>
      <c r="E26" s="126"/>
      <c r="F26" s="124">
        <f t="shared" si="0"/>
        <v>0</v>
      </c>
      <c r="G26" s="125" t="str">
        <f ca="1">IFERROR(INDEX(INDIRECT("'" &amp; 'Warband Sheet'!E$4 &amp; " Equipment'!A$2:A$200"), MATCH(I26, INDIRECT("'" &amp; 'Warband Sheet'!E$4 &amp; " Equipment'!C$2:C$200"), 0)), "")</f>
        <v/>
      </c>
      <c r="H26" s="125" t="str">
        <f ca="1">IFERROR(INDEX(INDIRECT("'" &amp; 'Warband Sheet'!E$4 &amp; " Equipment'!B$2:B$200"), MATCH(I26, INDIRECT("'" &amp; 'Warband Sheet'!E$4 &amp; " Equipment'!C$2:C$200"), 0)), "")</f>
        <v/>
      </c>
      <c r="I26" s="119"/>
      <c r="J26" s="370" t="str">
        <f ca="1">IFERROR(INDEX(INDIRECT("'" &amp; 'Warband Sheet'!E$4 &amp; " Equipment'!D$2:D$200"), MATCH('Reserve Wargear'!I26, INDIRECT("'" &amp; 'Warband Sheet'!E$4 &amp; " Equipment'!C$2:C$200"), 0)), "")</f>
        <v/>
      </c>
      <c r="K26" s="371" t="str">
        <f ca="1">IFERROR(INDEX(INDIRECT("'" &amp; 'Warband Sheet'!E$4 &amp; " Equipment'!E$2:E$200"), MATCH('Reserve Wargear'!I26, INDIRECT("'" &amp; 'Warband Sheet'!E$4 &amp; " Equipment'!C$2:C$200"), 0)), "")</f>
        <v/>
      </c>
      <c r="L26" s="372" t="str">
        <f ca="1">IFERROR(INDEX(INDIRECT("'" &amp; 'Warband Sheet'!E$4 &amp; " Equipment'!F$2:F$200"), MATCH('Reserve Wargear'!I26, INDIRECT("'" &amp; 'Warband Sheet'!E$4 &amp; " Equipment'!C$2:C$200"), 0)), "")</f>
        <v/>
      </c>
      <c r="M26" s="372" t="str">
        <f ca="1">IFERROR(INDEX(INDIRECT("'" &amp; 'Warband Sheet'!E$4 &amp; " Equipment'!G$2:G$200"), MATCH('Reserve Wargear'!I26, INDIRECT("'" &amp; 'Warband Sheet'!E$4 &amp; " Equipment'!C$2:C$200"), 0)), "")</f>
        <v/>
      </c>
      <c r="N26" s="119"/>
      <c r="O26" s="85"/>
      <c r="P26" s="85"/>
      <c r="Q26" s="85"/>
      <c r="R26" s="85"/>
      <c r="S26" s="85"/>
      <c r="T26" s="85"/>
      <c r="U26" s="85"/>
      <c r="V26" s="85"/>
      <c r="W26" s="85"/>
      <c r="X26" s="85"/>
      <c r="AC26" s="99" t="str">
        <f t="shared" ca="1" si="1"/>
        <v/>
      </c>
      <c r="AD26" s="99" t="str">
        <f t="shared" ca="1" si="2"/>
        <v/>
      </c>
      <c r="AE26" s="99" t="str">
        <f t="shared" ca="1" si="3"/>
        <v/>
      </c>
      <c r="AF26" s="99" t="str">
        <f t="shared" ca="1" si="4"/>
        <v/>
      </c>
    </row>
    <row r="27" spans="2:32" ht="15.75" customHeight="1" x14ac:dyDescent="0.2">
      <c r="B27" s="91"/>
      <c r="C27" s="126"/>
      <c r="D27" s="126"/>
      <c r="E27" s="126"/>
      <c r="F27" s="124">
        <f t="shared" si="0"/>
        <v>0</v>
      </c>
      <c r="G27" s="125" t="str">
        <f ca="1">IFERROR(INDEX(INDIRECT("'" &amp; 'Warband Sheet'!E$4 &amp; " Equipment'!A$2:A$200"), MATCH(I27, INDIRECT("'" &amp; 'Warband Sheet'!E$4 &amp; " Equipment'!C$2:C$200"), 0)), "")</f>
        <v/>
      </c>
      <c r="H27" s="125" t="str">
        <f ca="1">IFERROR(INDEX(INDIRECT("'" &amp; 'Warband Sheet'!E$4 &amp; " Equipment'!B$2:B$200"), MATCH(I27, INDIRECT("'" &amp; 'Warband Sheet'!E$4 &amp; " Equipment'!C$2:C$200"), 0)), "")</f>
        <v/>
      </c>
      <c r="I27" s="119"/>
      <c r="J27" s="370" t="str">
        <f ca="1">IFERROR(INDEX(INDIRECT("'" &amp; 'Warband Sheet'!E$4 &amp; " Equipment'!D$2:D$200"), MATCH('Reserve Wargear'!I27, INDIRECT("'" &amp; 'Warband Sheet'!E$4 &amp; " Equipment'!C$2:C$200"), 0)), "")</f>
        <v/>
      </c>
      <c r="K27" s="371" t="str">
        <f ca="1">IFERROR(INDEX(INDIRECT("'" &amp; 'Warband Sheet'!E$4 &amp; " Equipment'!E$2:E$200"), MATCH('Reserve Wargear'!I27, INDIRECT("'" &amp; 'Warband Sheet'!E$4 &amp; " Equipment'!C$2:C$200"), 0)), "")</f>
        <v/>
      </c>
      <c r="L27" s="372" t="str">
        <f ca="1">IFERROR(INDEX(INDIRECT("'" &amp; 'Warband Sheet'!E$4 &amp; " Equipment'!F$2:F$200"), MATCH('Reserve Wargear'!I27, INDIRECT("'" &amp; 'Warband Sheet'!E$4 &amp; " Equipment'!C$2:C$200"), 0)), "")</f>
        <v/>
      </c>
      <c r="M27" s="372" t="str">
        <f ca="1">IFERROR(INDEX(INDIRECT("'" &amp; 'Warband Sheet'!E$4 &amp; " Equipment'!G$2:G$200"), MATCH('Reserve Wargear'!I27, INDIRECT("'" &amp; 'Warband Sheet'!E$4 &amp; " Equipment'!C$2:C$200"), 0)), "")</f>
        <v/>
      </c>
      <c r="N27" s="119"/>
      <c r="O27" s="84"/>
      <c r="P27" s="85"/>
      <c r="Q27" s="85"/>
      <c r="R27" s="85"/>
      <c r="S27" s="85"/>
      <c r="T27" s="85"/>
      <c r="U27" s="85"/>
      <c r="V27" s="85"/>
      <c r="W27" s="85"/>
      <c r="X27" s="85"/>
      <c r="AC27" s="99" t="str">
        <f t="shared" ca="1" si="1"/>
        <v/>
      </c>
      <c r="AD27" s="99" t="str">
        <f t="shared" ca="1" si="2"/>
        <v/>
      </c>
      <c r="AE27" s="99" t="str">
        <f t="shared" ca="1" si="3"/>
        <v/>
      </c>
      <c r="AF27" s="99" t="str">
        <f t="shared" ca="1" si="4"/>
        <v/>
      </c>
    </row>
    <row r="28" spans="2:32" ht="15.75" customHeight="1" x14ac:dyDescent="0.2">
      <c r="B28" s="91"/>
      <c r="C28" s="126"/>
      <c r="D28" s="126"/>
      <c r="E28" s="126"/>
      <c r="F28" s="124">
        <f t="shared" si="0"/>
        <v>0</v>
      </c>
      <c r="G28" s="125" t="str">
        <f ca="1">IFERROR(INDEX(INDIRECT("'" &amp; 'Warband Sheet'!E$4 &amp; " Equipment'!A$2:A$200"), MATCH(I28, INDIRECT("'" &amp; 'Warband Sheet'!E$4 &amp; " Equipment'!C$2:C$200"), 0)), "")</f>
        <v/>
      </c>
      <c r="H28" s="125" t="str">
        <f ca="1">IFERROR(INDEX(INDIRECT("'" &amp; 'Warband Sheet'!E$4 &amp; " Equipment'!B$2:B$200"), MATCH(I28, INDIRECT("'" &amp; 'Warband Sheet'!E$4 &amp; " Equipment'!C$2:C$200"), 0)), "")</f>
        <v/>
      </c>
      <c r="I28" s="119"/>
      <c r="J28" s="370" t="str">
        <f ca="1">IFERROR(INDEX(INDIRECT("'" &amp; 'Warband Sheet'!E$4 &amp; " Equipment'!D$2:D$200"), MATCH('Reserve Wargear'!I28, INDIRECT("'" &amp; 'Warband Sheet'!E$4 &amp; " Equipment'!C$2:C$200"), 0)), "")</f>
        <v/>
      </c>
      <c r="K28" s="371" t="str">
        <f ca="1">IFERROR(INDEX(INDIRECT("'" &amp; 'Warband Sheet'!E$4 &amp; " Equipment'!E$2:E$200"), MATCH('Reserve Wargear'!I28, INDIRECT("'" &amp; 'Warband Sheet'!E$4 &amp; " Equipment'!C$2:C$200"), 0)), "")</f>
        <v/>
      </c>
      <c r="L28" s="372" t="str">
        <f ca="1">IFERROR(INDEX(INDIRECT("'" &amp; 'Warband Sheet'!E$4 &amp; " Equipment'!F$2:F$200"), MATCH('Reserve Wargear'!I28, INDIRECT("'" &amp; 'Warband Sheet'!E$4 &amp; " Equipment'!C$2:C$200"), 0)), "")</f>
        <v/>
      </c>
      <c r="M28" s="372" t="str">
        <f ca="1">IFERROR(INDEX(INDIRECT("'" &amp; 'Warband Sheet'!E$4 &amp; " Equipment'!G$2:G$200"), MATCH('Reserve Wargear'!I28, INDIRECT("'" &amp; 'Warband Sheet'!E$4 &amp; " Equipment'!C$2:C$200"), 0)), "")</f>
        <v/>
      </c>
      <c r="N28" s="119"/>
      <c r="O28" s="84"/>
      <c r="P28" s="85"/>
      <c r="Q28" s="85"/>
      <c r="R28" s="85"/>
      <c r="S28" s="85"/>
      <c r="T28" s="85"/>
      <c r="U28" s="85"/>
      <c r="V28" s="85"/>
      <c r="W28" s="85"/>
      <c r="X28" s="85"/>
      <c r="AC28" s="99" t="str">
        <f t="shared" ca="1" si="1"/>
        <v/>
      </c>
      <c r="AD28" s="99" t="str">
        <f t="shared" ca="1" si="2"/>
        <v/>
      </c>
      <c r="AE28" s="99" t="str">
        <f t="shared" ca="1" si="3"/>
        <v/>
      </c>
      <c r="AF28" s="99" t="str">
        <f t="shared" ca="1" si="4"/>
        <v/>
      </c>
    </row>
    <row r="29" spans="2:32" ht="15.75" customHeight="1" x14ac:dyDescent="0.2">
      <c r="B29" s="91"/>
      <c r="C29" s="126"/>
      <c r="D29" s="126"/>
      <c r="E29" s="126"/>
      <c r="F29" s="124">
        <f t="shared" si="0"/>
        <v>0</v>
      </c>
      <c r="G29" s="125" t="str">
        <f ca="1">IFERROR(INDEX(INDIRECT("'" &amp; 'Warband Sheet'!E$4 &amp; " Equipment'!A$2:A$200"), MATCH(I29, INDIRECT("'" &amp; 'Warband Sheet'!E$4 &amp; " Equipment'!C$2:C$200"), 0)), "")</f>
        <v/>
      </c>
      <c r="H29" s="125" t="str">
        <f ca="1">IFERROR(INDEX(INDIRECT("'" &amp; 'Warband Sheet'!E$4 &amp; " Equipment'!B$2:B$200"), MATCH(I29, INDIRECT("'" &amp; 'Warband Sheet'!E$4 &amp; " Equipment'!C$2:C$200"), 0)), "")</f>
        <v/>
      </c>
      <c r="I29" s="119"/>
      <c r="J29" s="370" t="str">
        <f ca="1">IFERROR(INDEX(INDIRECT("'" &amp; 'Warband Sheet'!E$4 &amp; " Equipment'!D$2:D$200"), MATCH('Reserve Wargear'!I29, INDIRECT("'" &amp; 'Warband Sheet'!E$4 &amp; " Equipment'!C$2:C$200"), 0)), "")</f>
        <v/>
      </c>
      <c r="K29" s="371" t="str">
        <f ca="1">IFERROR(INDEX(INDIRECT("'" &amp; 'Warband Sheet'!E$4 &amp; " Equipment'!E$2:E$200"), MATCH('Reserve Wargear'!I29, INDIRECT("'" &amp; 'Warband Sheet'!E$4 &amp; " Equipment'!C$2:C$200"), 0)), "")</f>
        <v/>
      </c>
      <c r="L29" s="372" t="str">
        <f ca="1">IFERROR(INDEX(INDIRECT("'" &amp; 'Warband Sheet'!E$4 &amp; " Equipment'!F$2:F$200"), MATCH('Reserve Wargear'!I29, INDIRECT("'" &amp; 'Warband Sheet'!E$4 &amp; " Equipment'!C$2:C$200"), 0)), "")</f>
        <v/>
      </c>
      <c r="M29" s="372" t="str">
        <f ca="1">IFERROR(INDEX(INDIRECT("'" &amp; 'Warband Sheet'!E$4 &amp; " Equipment'!G$2:G$200"), MATCH('Reserve Wargear'!I29, INDIRECT("'" &amp; 'Warband Sheet'!E$4 &amp; " Equipment'!C$2:C$200"), 0)), "")</f>
        <v/>
      </c>
      <c r="N29" s="119"/>
      <c r="O29" s="84"/>
      <c r="P29" s="85"/>
      <c r="Q29" s="85"/>
      <c r="R29" s="85"/>
      <c r="S29" s="85"/>
      <c r="T29" s="85"/>
      <c r="U29" s="85"/>
      <c r="V29" s="85"/>
      <c r="W29" s="85"/>
      <c r="X29" s="85"/>
      <c r="AC29" s="99" t="str">
        <f t="shared" ca="1" si="1"/>
        <v/>
      </c>
      <c r="AD29" s="99" t="str">
        <f t="shared" ca="1" si="2"/>
        <v/>
      </c>
      <c r="AE29" s="99" t="str">
        <f t="shared" ca="1" si="3"/>
        <v/>
      </c>
      <c r="AF29" s="99" t="str">
        <f t="shared" ca="1" si="4"/>
        <v/>
      </c>
    </row>
    <row r="30" spans="2:32" ht="15.75" customHeight="1" x14ac:dyDescent="0.2">
      <c r="B30" s="91"/>
      <c r="C30" s="126"/>
      <c r="D30" s="126"/>
      <c r="E30" s="126"/>
      <c r="F30" s="124">
        <f t="shared" si="0"/>
        <v>0</v>
      </c>
      <c r="G30" s="125" t="str">
        <f ca="1">IFERROR(INDEX(INDIRECT("'" &amp; 'Warband Sheet'!E$4 &amp; " Equipment'!A$2:A$200"), MATCH(I30, INDIRECT("'" &amp; 'Warband Sheet'!E$4 &amp; " Equipment'!C$2:C$200"), 0)), "")</f>
        <v/>
      </c>
      <c r="H30" s="125" t="str">
        <f ca="1">IFERROR(INDEX(INDIRECT("'" &amp; 'Warband Sheet'!E$4 &amp; " Equipment'!B$2:B$200"), MATCH(I30, INDIRECT("'" &amp; 'Warband Sheet'!E$4 &amp; " Equipment'!C$2:C$200"), 0)), "")</f>
        <v/>
      </c>
      <c r="I30" s="119"/>
      <c r="J30" s="370" t="str">
        <f ca="1">IFERROR(INDEX(INDIRECT("'" &amp; 'Warband Sheet'!E$4 &amp; " Equipment'!D$2:D$200"), MATCH('Reserve Wargear'!I30, INDIRECT("'" &amp; 'Warband Sheet'!E$4 &amp; " Equipment'!C$2:C$200"), 0)), "")</f>
        <v/>
      </c>
      <c r="K30" s="371" t="str">
        <f ca="1">IFERROR(INDEX(INDIRECT("'" &amp; 'Warband Sheet'!E$4 &amp; " Equipment'!E$2:E$200"), MATCH('Reserve Wargear'!I30, INDIRECT("'" &amp; 'Warband Sheet'!E$4 &amp; " Equipment'!C$2:C$200"), 0)), "")</f>
        <v/>
      </c>
      <c r="L30" s="372" t="str">
        <f ca="1">IFERROR(INDEX(INDIRECT("'" &amp; 'Warband Sheet'!E$4 &amp; " Equipment'!F$2:F$200"), MATCH('Reserve Wargear'!I30, INDIRECT("'" &amp; 'Warband Sheet'!E$4 &amp; " Equipment'!C$2:C$200"), 0)), "")</f>
        <v/>
      </c>
      <c r="M30" s="372" t="str">
        <f ca="1">IFERROR(INDEX(INDIRECT("'" &amp; 'Warband Sheet'!E$4 &amp; " Equipment'!G$2:G$200"), MATCH('Reserve Wargear'!I30, INDIRECT("'" &amp; 'Warband Sheet'!E$4 &amp; " Equipment'!C$2:C$200"), 0)), "")</f>
        <v/>
      </c>
      <c r="N30" s="119"/>
      <c r="O30" s="84"/>
      <c r="P30" s="85"/>
      <c r="Q30" s="85"/>
      <c r="R30" s="85"/>
      <c r="S30" s="85"/>
      <c r="T30" s="85"/>
      <c r="U30" s="85"/>
      <c r="V30" s="85"/>
      <c r="W30" s="85"/>
      <c r="X30" s="85"/>
      <c r="AC30" s="99" t="str">
        <f t="shared" ca="1" si="1"/>
        <v/>
      </c>
      <c r="AD30" s="99" t="str">
        <f t="shared" ca="1" si="2"/>
        <v/>
      </c>
      <c r="AE30" s="99" t="str">
        <f t="shared" ca="1" si="3"/>
        <v/>
      </c>
      <c r="AF30" s="99" t="str">
        <f t="shared" ca="1" si="4"/>
        <v/>
      </c>
    </row>
    <row r="31" spans="2:32" ht="15.75" customHeight="1" x14ac:dyDescent="0.2">
      <c r="B31" s="91"/>
      <c r="C31" s="126"/>
      <c r="D31" s="126"/>
      <c r="E31" s="126"/>
      <c r="F31" s="124">
        <f t="shared" si="0"/>
        <v>0</v>
      </c>
      <c r="G31" s="125" t="str">
        <f ca="1">IFERROR(INDEX(INDIRECT("'" &amp; 'Warband Sheet'!E$4 &amp; " Equipment'!A$2:A$200"), MATCH(I31, INDIRECT("'" &amp; 'Warband Sheet'!E$4 &amp; " Equipment'!C$2:C$200"), 0)), "")</f>
        <v/>
      </c>
      <c r="H31" s="125" t="str">
        <f ca="1">IFERROR(INDEX(INDIRECT("'" &amp; 'Warband Sheet'!E$4 &amp; " Equipment'!B$2:B$200"), MATCH(I31, INDIRECT("'" &amp; 'Warband Sheet'!E$4 &amp; " Equipment'!C$2:C$200"), 0)), "")</f>
        <v/>
      </c>
      <c r="I31" s="119"/>
      <c r="J31" s="370" t="str">
        <f ca="1">IFERROR(INDEX(INDIRECT("'" &amp; 'Warband Sheet'!E$4 &amp; " Equipment'!D$2:D$200"), MATCH('Reserve Wargear'!I31, INDIRECT("'" &amp; 'Warband Sheet'!E$4 &amp; " Equipment'!C$2:C$200"), 0)), "")</f>
        <v/>
      </c>
      <c r="K31" s="371" t="str">
        <f ca="1">IFERROR(INDEX(INDIRECT("'" &amp; 'Warband Sheet'!E$4 &amp; " Equipment'!E$2:E$200"), MATCH('Reserve Wargear'!I31, INDIRECT("'" &amp; 'Warband Sheet'!E$4 &amp; " Equipment'!C$2:C$200"), 0)), "")</f>
        <v/>
      </c>
      <c r="L31" s="372" t="str">
        <f ca="1">IFERROR(INDEX(INDIRECT("'" &amp; 'Warband Sheet'!E$4 &amp; " Equipment'!F$2:F$200"), MATCH('Reserve Wargear'!I31, INDIRECT("'" &amp; 'Warband Sheet'!E$4 &amp; " Equipment'!C$2:C$200"), 0)), "")</f>
        <v/>
      </c>
      <c r="M31" s="372" t="str">
        <f ca="1">IFERROR(INDEX(INDIRECT("'" &amp; 'Warband Sheet'!E$4 &amp; " Equipment'!G$2:G$200"), MATCH('Reserve Wargear'!I31, INDIRECT("'" &amp; 'Warband Sheet'!E$4 &amp; " Equipment'!C$2:C$200"), 0)), "")</f>
        <v/>
      </c>
      <c r="N31" s="119"/>
      <c r="O31" s="84"/>
      <c r="P31" s="85"/>
      <c r="Q31" s="85"/>
      <c r="R31" s="85"/>
      <c r="S31" s="85"/>
      <c r="T31" s="85"/>
      <c r="U31" s="85"/>
      <c r="V31" s="85"/>
      <c r="W31" s="85"/>
      <c r="X31" s="85"/>
      <c r="AC31" s="99" t="str">
        <f t="shared" ca="1" si="1"/>
        <v/>
      </c>
      <c r="AD31" s="99" t="str">
        <f t="shared" ca="1" si="2"/>
        <v/>
      </c>
      <c r="AE31" s="99" t="str">
        <f t="shared" ca="1" si="3"/>
        <v/>
      </c>
      <c r="AF31" s="99" t="str">
        <f t="shared" ca="1" si="4"/>
        <v/>
      </c>
    </row>
    <row r="32" spans="2:32" ht="15.75" customHeight="1" x14ac:dyDescent="0.2">
      <c r="B32" s="91"/>
      <c r="C32" s="126"/>
      <c r="D32" s="126"/>
      <c r="E32" s="126"/>
      <c r="F32" s="124">
        <f t="shared" si="0"/>
        <v>0</v>
      </c>
      <c r="G32" s="125" t="str">
        <f ca="1">IFERROR(INDEX(INDIRECT("'" &amp; 'Warband Sheet'!E$4 &amp; " Equipment'!A$2:A$200"), MATCH(I32, INDIRECT("'" &amp; 'Warband Sheet'!E$4 &amp; " Equipment'!C$2:C$200"), 0)), "")</f>
        <v/>
      </c>
      <c r="H32" s="125" t="str">
        <f ca="1">IFERROR(INDEX(INDIRECT("'" &amp; 'Warband Sheet'!E$4 &amp; " Equipment'!B$2:B$200"), MATCH(I32, INDIRECT("'" &amp; 'Warband Sheet'!E$4 &amp; " Equipment'!C$2:C$200"), 0)), "")</f>
        <v/>
      </c>
      <c r="I32" s="119"/>
      <c r="J32" s="370" t="str">
        <f ca="1">IFERROR(INDEX(INDIRECT("'" &amp; 'Warband Sheet'!E$4 &amp; " Equipment'!D$2:D$200"), MATCH('Reserve Wargear'!I32, INDIRECT("'" &amp; 'Warband Sheet'!E$4 &amp; " Equipment'!C$2:C$200"), 0)), "")</f>
        <v/>
      </c>
      <c r="K32" s="371" t="str">
        <f ca="1">IFERROR(INDEX(INDIRECT("'" &amp; 'Warband Sheet'!E$4 &amp; " Equipment'!E$2:E$200"), MATCH('Reserve Wargear'!I32, INDIRECT("'" &amp; 'Warband Sheet'!E$4 &amp; " Equipment'!C$2:C$200"), 0)), "")</f>
        <v/>
      </c>
      <c r="L32" s="372" t="str">
        <f ca="1">IFERROR(INDEX(INDIRECT("'" &amp; 'Warband Sheet'!E$4 &amp; " Equipment'!F$2:F$200"), MATCH('Reserve Wargear'!I32, INDIRECT("'" &amp; 'Warband Sheet'!E$4 &amp; " Equipment'!C$2:C$200"), 0)), "")</f>
        <v/>
      </c>
      <c r="M32" s="372" t="str">
        <f ca="1">IFERROR(INDEX(INDIRECT("'" &amp; 'Warband Sheet'!E$4 &amp; " Equipment'!G$2:G$200"), MATCH('Reserve Wargear'!I32, INDIRECT("'" &amp; 'Warband Sheet'!E$4 &amp; " Equipment'!C$2:C$200"), 0)), "")</f>
        <v/>
      </c>
      <c r="N32" s="119"/>
      <c r="O32" s="84"/>
      <c r="P32" s="85"/>
      <c r="Q32" s="85"/>
      <c r="R32" s="85"/>
      <c r="S32" s="85"/>
      <c r="T32" s="85"/>
      <c r="U32" s="85"/>
      <c r="V32" s="85"/>
      <c r="W32" s="85"/>
      <c r="X32" s="85"/>
      <c r="AC32" s="99" t="str">
        <f t="shared" ca="1" si="1"/>
        <v/>
      </c>
      <c r="AD32" s="99" t="str">
        <f t="shared" ca="1" si="2"/>
        <v/>
      </c>
      <c r="AE32" s="99" t="str">
        <f t="shared" ca="1" si="3"/>
        <v/>
      </c>
      <c r="AF32" s="99" t="str">
        <f t="shared" ca="1" si="4"/>
        <v/>
      </c>
    </row>
    <row r="33" spans="2:32" ht="15.75" customHeight="1" x14ac:dyDescent="0.2">
      <c r="B33" s="91"/>
      <c r="C33" s="126"/>
      <c r="D33" s="126"/>
      <c r="E33" s="126"/>
      <c r="F33" s="124">
        <f t="shared" si="0"/>
        <v>0</v>
      </c>
      <c r="G33" s="125" t="str">
        <f ca="1">IFERROR(INDEX(INDIRECT("'" &amp; 'Warband Sheet'!E$4 &amp; " Equipment'!A$2:A$200"), MATCH(I33, INDIRECT("'" &amp; 'Warband Sheet'!E$4 &amp; " Equipment'!C$2:C$200"), 0)), "")</f>
        <v/>
      </c>
      <c r="H33" s="125" t="str">
        <f ca="1">IFERROR(INDEX(INDIRECT("'" &amp; 'Warband Sheet'!E$4 &amp; " Equipment'!B$2:B$200"), MATCH(I33, INDIRECT("'" &amp; 'Warband Sheet'!E$4 &amp; " Equipment'!C$2:C$200"), 0)), "")</f>
        <v/>
      </c>
      <c r="I33" s="119"/>
      <c r="J33" s="370" t="str">
        <f ca="1">IFERROR(INDEX(INDIRECT("'" &amp; 'Warband Sheet'!E$4 &amp; " Equipment'!D$2:D$200"), MATCH('Reserve Wargear'!I33, INDIRECT("'" &amp; 'Warband Sheet'!E$4 &amp; " Equipment'!C$2:C$200"), 0)), "")</f>
        <v/>
      </c>
      <c r="K33" s="371" t="str">
        <f ca="1">IFERROR(INDEX(INDIRECT("'" &amp; 'Warband Sheet'!E$4 &amp; " Equipment'!E$2:E$200"), MATCH('Reserve Wargear'!I33, INDIRECT("'" &amp; 'Warband Sheet'!E$4 &amp; " Equipment'!C$2:C$200"), 0)), "")</f>
        <v/>
      </c>
      <c r="L33" s="372" t="str">
        <f ca="1">IFERROR(INDEX(INDIRECT("'" &amp; 'Warband Sheet'!E$4 &amp; " Equipment'!F$2:F$200"), MATCH('Reserve Wargear'!I33, INDIRECT("'" &amp; 'Warband Sheet'!E$4 &amp; " Equipment'!C$2:C$200"), 0)), "")</f>
        <v/>
      </c>
      <c r="M33" s="372" t="str">
        <f ca="1">IFERROR(INDEX(INDIRECT("'" &amp; 'Warband Sheet'!E$4 &amp; " Equipment'!G$2:G$200"), MATCH('Reserve Wargear'!I33, INDIRECT("'" &amp; 'Warband Sheet'!E$4 &amp; " Equipment'!C$2:C$200"), 0)), "")</f>
        <v/>
      </c>
      <c r="N33" s="119"/>
      <c r="O33" s="84"/>
      <c r="P33" s="85"/>
      <c r="Q33" s="85"/>
      <c r="R33" s="85"/>
      <c r="S33" s="85"/>
      <c r="T33" s="85"/>
      <c r="U33" s="85"/>
      <c r="V33" s="85"/>
      <c r="W33" s="85"/>
      <c r="X33" s="85"/>
      <c r="AC33" s="99" t="str">
        <f t="shared" ca="1" si="1"/>
        <v/>
      </c>
      <c r="AD33" s="99" t="str">
        <f t="shared" ca="1" si="2"/>
        <v/>
      </c>
      <c r="AE33" s="99" t="str">
        <f t="shared" ca="1" si="3"/>
        <v/>
      </c>
      <c r="AF33" s="99" t="str">
        <f t="shared" ca="1" si="4"/>
        <v/>
      </c>
    </row>
    <row r="34" spans="2:32" ht="15.75" customHeight="1" x14ac:dyDescent="0.2">
      <c r="B34" s="91"/>
      <c r="C34" s="126"/>
      <c r="D34" s="126"/>
      <c r="E34" s="126"/>
      <c r="F34" s="124">
        <f t="shared" si="0"/>
        <v>0</v>
      </c>
      <c r="G34" s="125" t="str">
        <f ca="1">IFERROR(INDEX(INDIRECT("'" &amp; 'Warband Sheet'!E$4 &amp; " Equipment'!A$2:A$200"), MATCH(I34, INDIRECT("'" &amp; 'Warband Sheet'!E$4 &amp; " Equipment'!C$2:C$200"), 0)), "")</f>
        <v/>
      </c>
      <c r="H34" s="125" t="str">
        <f ca="1">IFERROR(INDEX(INDIRECT("'" &amp; 'Warband Sheet'!E$4 &amp; " Equipment'!B$2:B$200"), MATCH(I34, INDIRECT("'" &amp; 'Warband Sheet'!E$4 &amp; " Equipment'!C$2:C$200"), 0)), "")</f>
        <v/>
      </c>
      <c r="I34" s="119"/>
      <c r="J34" s="370" t="str">
        <f ca="1">IFERROR(INDEX(INDIRECT("'" &amp; 'Warband Sheet'!E$4 &amp; " Equipment'!D$2:D$200"), MATCH('Reserve Wargear'!I34, INDIRECT("'" &amp; 'Warband Sheet'!E$4 &amp; " Equipment'!C$2:C$200"), 0)), "")</f>
        <v/>
      </c>
      <c r="K34" s="371" t="str">
        <f ca="1">IFERROR(INDEX(INDIRECT("'" &amp; 'Warband Sheet'!E$4 &amp; " Equipment'!E$2:E$200"), MATCH('Reserve Wargear'!I34, INDIRECT("'" &amp; 'Warband Sheet'!E$4 &amp; " Equipment'!C$2:C$200"), 0)), "")</f>
        <v/>
      </c>
      <c r="L34" s="372" t="str">
        <f ca="1">IFERROR(INDEX(INDIRECT("'" &amp; 'Warband Sheet'!E$4 &amp; " Equipment'!F$2:F$200"), MATCH('Reserve Wargear'!I34, INDIRECT("'" &amp; 'Warband Sheet'!E$4 &amp; " Equipment'!C$2:C$200"), 0)), "")</f>
        <v/>
      </c>
      <c r="M34" s="372" t="str">
        <f ca="1">IFERROR(INDEX(INDIRECT("'" &amp; 'Warband Sheet'!E$4 &amp; " Equipment'!G$2:G$200"), MATCH('Reserve Wargear'!I34, INDIRECT("'" &amp; 'Warband Sheet'!E$4 &amp; " Equipment'!C$2:C$200"), 0)), "")</f>
        <v/>
      </c>
      <c r="N34" s="119"/>
      <c r="O34" s="84"/>
      <c r="P34" s="85"/>
      <c r="Q34" s="85"/>
      <c r="R34" s="85"/>
      <c r="S34" s="85"/>
      <c r="T34" s="85"/>
      <c r="U34" s="85"/>
      <c r="V34" s="85"/>
      <c r="W34" s="85"/>
      <c r="X34" s="85"/>
      <c r="AC34" s="99" t="str">
        <f t="shared" ca="1" si="1"/>
        <v/>
      </c>
      <c r="AD34" s="99" t="str">
        <f t="shared" ca="1" si="2"/>
        <v/>
      </c>
      <c r="AE34" s="99" t="str">
        <f t="shared" ca="1" si="3"/>
        <v/>
      </c>
      <c r="AF34" s="99" t="str">
        <f t="shared" ca="1" si="4"/>
        <v/>
      </c>
    </row>
    <row r="35" spans="2:32" ht="15.75" customHeight="1" x14ac:dyDescent="0.2">
      <c r="B35" s="91"/>
      <c r="C35" s="126"/>
      <c r="D35" s="126"/>
      <c r="E35" s="126"/>
      <c r="F35" s="124">
        <f t="shared" si="0"/>
        <v>0</v>
      </c>
      <c r="G35" s="125" t="str">
        <f ca="1">IFERROR(INDEX(INDIRECT("'" &amp; 'Warband Sheet'!E$4 &amp; " Equipment'!A$2:A$200"), MATCH(I35, INDIRECT("'" &amp; 'Warband Sheet'!E$4 &amp; " Equipment'!C$2:C$200"), 0)), "")</f>
        <v/>
      </c>
      <c r="H35" s="125" t="str">
        <f ca="1">IFERROR(INDEX(INDIRECT("'" &amp; 'Warband Sheet'!E$4 &amp; " Equipment'!B$2:B$200"), MATCH(I35, INDIRECT("'" &amp; 'Warband Sheet'!E$4 &amp; " Equipment'!C$2:C$200"), 0)), "")</f>
        <v/>
      </c>
      <c r="I35" s="119"/>
      <c r="J35" s="370" t="str">
        <f ca="1">IFERROR(INDEX(INDIRECT("'" &amp; 'Warband Sheet'!E$4 &amp; " Equipment'!D$2:D$200"), MATCH('Reserve Wargear'!I35, INDIRECT("'" &amp; 'Warband Sheet'!E$4 &amp; " Equipment'!C$2:C$200"), 0)), "")</f>
        <v/>
      </c>
      <c r="K35" s="371" t="str">
        <f ca="1">IFERROR(INDEX(INDIRECT("'" &amp; 'Warband Sheet'!E$4 &amp; " Equipment'!E$2:E$200"), MATCH('Reserve Wargear'!I35, INDIRECT("'" &amp; 'Warband Sheet'!E$4 &amp; " Equipment'!C$2:C$200"), 0)), "")</f>
        <v/>
      </c>
      <c r="L35" s="372" t="str">
        <f ca="1">IFERROR(INDEX(INDIRECT("'" &amp; 'Warband Sheet'!E$4 &amp; " Equipment'!F$2:F$200"), MATCH('Reserve Wargear'!I35, INDIRECT("'" &amp; 'Warband Sheet'!E$4 &amp; " Equipment'!C$2:C$200"), 0)), "")</f>
        <v/>
      </c>
      <c r="M35" s="372" t="str">
        <f ca="1">IFERROR(INDEX(INDIRECT("'" &amp; 'Warband Sheet'!E$4 &amp; " Equipment'!G$2:G$200"), MATCH('Reserve Wargear'!I35, INDIRECT("'" &amp; 'Warband Sheet'!E$4 &amp; " Equipment'!C$2:C$200"), 0)), "")</f>
        <v/>
      </c>
      <c r="N35" s="119"/>
      <c r="O35" s="84"/>
      <c r="P35" s="85"/>
      <c r="Q35" s="85"/>
      <c r="R35" s="85"/>
      <c r="S35" s="85"/>
      <c r="T35" s="85"/>
      <c r="U35" s="85"/>
      <c r="V35" s="85"/>
      <c r="W35" s="85"/>
      <c r="X35" s="85"/>
      <c r="AC35" s="99" t="str">
        <f t="shared" ca="1" si="1"/>
        <v/>
      </c>
      <c r="AD35" s="99" t="str">
        <f t="shared" ca="1" si="2"/>
        <v/>
      </c>
      <c r="AE35" s="99" t="str">
        <f t="shared" ca="1" si="3"/>
        <v/>
      </c>
      <c r="AF35" s="99" t="str">
        <f t="shared" ca="1" si="4"/>
        <v/>
      </c>
    </row>
    <row r="36" spans="2:32" ht="15.75" customHeight="1" x14ac:dyDescent="0.2">
      <c r="B36" s="91"/>
      <c r="C36" s="126"/>
      <c r="D36" s="126"/>
      <c r="E36" s="126"/>
      <c r="F36" s="124">
        <f t="shared" ref="F36:F99" si="5">SUM(C36-D36-E36)</f>
        <v>0</v>
      </c>
      <c r="G36" s="125" t="str">
        <f ca="1">IFERROR(INDEX(INDIRECT("'" &amp; 'Warband Sheet'!E$4 &amp; " Equipment'!A$2:A$200"), MATCH(I36, INDIRECT("'" &amp; 'Warband Sheet'!E$4 &amp; " Equipment'!C$2:C$200"), 0)), "")</f>
        <v/>
      </c>
      <c r="H36" s="125" t="str">
        <f ca="1">IFERROR(INDEX(INDIRECT("'" &amp; 'Warband Sheet'!E$4 &amp; " Equipment'!B$2:B$200"), MATCH(I36, INDIRECT("'" &amp; 'Warband Sheet'!E$4 &amp; " Equipment'!C$2:C$200"), 0)), "")</f>
        <v/>
      </c>
      <c r="I36" s="119"/>
      <c r="J36" s="370" t="str">
        <f ca="1">IFERROR(INDEX(INDIRECT("'" &amp; 'Warband Sheet'!E$4 &amp; " Equipment'!D$2:D$200"), MATCH('Reserve Wargear'!I36, INDIRECT("'" &amp; 'Warband Sheet'!E$4 &amp; " Equipment'!C$2:C$200"), 0)), "")</f>
        <v/>
      </c>
      <c r="K36" s="371" t="str">
        <f ca="1">IFERROR(INDEX(INDIRECT("'" &amp; 'Warband Sheet'!E$4 &amp; " Equipment'!E$2:E$200"), MATCH('Reserve Wargear'!I36, INDIRECT("'" &amp; 'Warband Sheet'!E$4 &amp; " Equipment'!C$2:C$200"), 0)), "")</f>
        <v/>
      </c>
      <c r="L36" s="372" t="str">
        <f ca="1">IFERROR(INDEX(INDIRECT("'" &amp; 'Warband Sheet'!E$4 &amp; " Equipment'!F$2:F$200"), MATCH('Reserve Wargear'!I36, INDIRECT("'" &amp; 'Warband Sheet'!E$4 &amp; " Equipment'!C$2:C$200"), 0)), "")</f>
        <v/>
      </c>
      <c r="M36" s="372" t="str">
        <f ca="1">IFERROR(INDEX(INDIRECT("'" &amp; 'Warband Sheet'!E$4 &amp; " Equipment'!G$2:G$200"), MATCH('Reserve Wargear'!I36, INDIRECT("'" &amp; 'Warband Sheet'!E$4 &amp; " Equipment'!C$2:C$200"), 0)), "")</f>
        <v/>
      </c>
      <c r="N36" s="119"/>
      <c r="O36" s="84"/>
      <c r="P36" s="85"/>
      <c r="Q36" s="85"/>
      <c r="R36" s="85"/>
      <c r="S36" s="85"/>
      <c r="T36" s="85"/>
      <c r="U36" s="85"/>
      <c r="V36" s="85"/>
      <c r="W36" s="85"/>
      <c r="X36" s="85"/>
      <c r="AC36" s="99" t="str">
        <f t="shared" ca="1" si="1"/>
        <v/>
      </c>
      <c r="AD36" s="99" t="str">
        <f t="shared" ca="1" si="2"/>
        <v/>
      </c>
      <c r="AE36" s="99" t="str">
        <f t="shared" ca="1" si="3"/>
        <v/>
      </c>
      <c r="AF36" s="99" t="str">
        <f t="shared" ca="1" si="4"/>
        <v/>
      </c>
    </row>
    <row r="37" spans="2:32" ht="15.75" customHeight="1" x14ac:dyDescent="0.2">
      <c r="B37" s="91"/>
      <c r="C37" s="126"/>
      <c r="D37" s="126"/>
      <c r="E37" s="126"/>
      <c r="F37" s="124">
        <f t="shared" si="5"/>
        <v>0</v>
      </c>
      <c r="G37" s="125" t="str">
        <f ca="1">IFERROR(INDEX(INDIRECT("'" &amp; 'Warband Sheet'!E$4 &amp; " Equipment'!A$2:A$200"), MATCH(I37, INDIRECT("'" &amp; 'Warband Sheet'!E$4 &amp; " Equipment'!C$2:C$200"), 0)), "")</f>
        <v/>
      </c>
      <c r="H37" s="125" t="str">
        <f ca="1">IFERROR(INDEX(INDIRECT("'" &amp; 'Warband Sheet'!E$4 &amp; " Equipment'!B$2:B$200"), MATCH(I37, INDIRECT("'" &amp; 'Warband Sheet'!E$4 &amp; " Equipment'!C$2:C$200"), 0)), "")</f>
        <v/>
      </c>
      <c r="I37" s="119"/>
      <c r="J37" s="370" t="str">
        <f ca="1">IFERROR(INDEX(INDIRECT("'" &amp; 'Warband Sheet'!E$4 &amp; " Equipment'!D$2:D$200"), MATCH('Reserve Wargear'!I37, INDIRECT("'" &amp; 'Warband Sheet'!E$4 &amp; " Equipment'!C$2:C$200"), 0)), "")</f>
        <v/>
      </c>
      <c r="K37" s="371" t="str">
        <f ca="1">IFERROR(INDEX(INDIRECT("'" &amp; 'Warband Sheet'!E$4 &amp; " Equipment'!E$2:E$200"), MATCH('Reserve Wargear'!I37, INDIRECT("'" &amp; 'Warband Sheet'!E$4 &amp; " Equipment'!C$2:C$200"), 0)), "")</f>
        <v/>
      </c>
      <c r="L37" s="372" t="str">
        <f ca="1">IFERROR(INDEX(INDIRECT("'" &amp; 'Warband Sheet'!E$4 &amp; " Equipment'!F$2:F$200"), MATCH('Reserve Wargear'!I37, INDIRECT("'" &amp; 'Warband Sheet'!E$4 &amp; " Equipment'!C$2:C$200"), 0)), "")</f>
        <v/>
      </c>
      <c r="M37" s="372" t="str">
        <f ca="1">IFERROR(INDEX(INDIRECT("'" &amp; 'Warband Sheet'!E$4 &amp; " Equipment'!G$2:G$200"), MATCH('Reserve Wargear'!I37, INDIRECT("'" &amp; 'Warband Sheet'!E$4 &amp; " Equipment'!C$2:C$200"), 0)), "")</f>
        <v/>
      </c>
      <c r="N37" s="119"/>
      <c r="O37" s="84"/>
      <c r="P37" s="85"/>
      <c r="Q37" s="85"/>
      <c r="R37" s="85"/>
      <c r="S37" s="85"/>
      <c r="T37" s="85"/>
      <c r="U37" s="85"/>
      <c r="V37" s="85"/>
      <c r="W37" s="85"/>
      <c r="X37" s="85"/>
      <c r="AC37" s="99" t="str">
        <f t="shared" ca="1" si="1"/>
        <v/>
      </c>
      <c r="AD37" s="99" t="str">
        <f t="shared" ca="1" si="2"/>
        <v/>
      </c>
      <c r="AE37" s="99" t="str">
        <f t="shared" ca="1" si="3"/>
        <v/>
      </c>
      <c r="AF37" s="99" t="str">
        <f t="shared" ca="1" si="4"/>
        <v/>
      </c>
    </row>
    <row r="38" spans="2:32" ht="15.75" customHeight="1" x14ac:dyDescent="0.2">
      <c r="B38" s="91"/>
      <c r="C38" s="126"/>
      <c r="D38" s="126"/>
      <c r="E38" s="126"/>
      <c r="F38" s="124">
        <f t="shared" si="5"/>
        <v>0</v>
      </c>
      <c r="G38" s="125" t="str">
        <f ca="1">IFERROR(INDEX(INDIRECT("'" &amp; 'Warband Sheet'!E$4 &amp; " Equipment'!A$2:A$200"), MATCH(I38, INDIRECT("'" &amp; 'Warband Sheet'!E$4 &amp; " Equipment'!C$2:C$200"), 0)), "")</f>
        <v/>
      </c>
      <c r="H38" s="125" t="str">
        <f ca="1">IFERROR(INDEX(INDIRECT("'" &amp; 'Warband Sheet'!E$4 &amp; " Equipment'!B$2:B$200"), MATCH(I38, INDIRECT("'" &amp; 'Warband Sheet'!E$4 &amp; " Equipment'!C$2:C$200"), 0)), "")</f>
        <v/>
      </c>
      <c r="I38" s="119"/>
      <c r="J38" s="370" t="str">
        <f ca="1">IFERROR(INDEX(INDIRECT("'" &amp; 'Warband Sheet'!E$4 &amp; " Equipment'!D$2:D$200"), MATCH('Reserve Wargear'!I38, INDIRECT("'" &amp; 'Warband Sheet'!E$4 &amp; " Equipment'!C$2:C$200"), 0)), "")</f>
        <v/>
      </c>
      <c r="K38" s="371" t="str">
        <f ca="1">IFERROR(INDEX(INDIRECT("'" &amp; 'Warband Sheet'!E$4 &amp; " Equipment'!E$2:E$200"), MATCH('Reserve Wargear'!I38, INDIRECT("'" &amp; 'Warband Sheet'!E$4 &amp; " Equipment'!C$2:C$200"), 0)), "")</f>
        <v/>
      </c>
      <c r="L38" s="372" t="str">
        <f ca="1">IFERROR(INDEX(INDIRECT("'" &amp; 'Warband Sheet'!E$4 &amp; " Equipment'!F$2:F$200"), MATCH('Reserve Wargear'!I38, INDIRECT("'" &amp; 'Warband Sheet'!E$4 &amp; " Equipment'!C$2:C$200"), 0)), "")</f>
        <v/>
      </c>
      <c r="M38" s="372" t="str">
        <f ca="1">IFERROR(INDEX(INDIRECT("'" &amp; 'Warband Sheet'!E$4 &amp; " Equipment'!G$2:G$200"), MATCH('Reserve Wargear'!I38, INDIRECT("'" &amp; 'Warband Sheet'!E$4 &amp; " Equipment'!C$2:C$200"), 0)), "")</f>
        <v/>
      </c>
      <c r="N38" s="119"/>
      <c r="O38" s="84"/>
      <c r="P38" s="85"/>
      <c r="Q38" s="85"/>
      <c r="R38" s="85"/>
      <c r="S38" s="85"/>
      <c r="T38" s="85"/>
      <c r="U38" s="85"/>
      <c r="V38" s="85"/>
      <c r="W38" s="85"/>
      <c r="X38" s="85"/>
      <c r="AC38" s="99" t="str">
        <f t="shared" ca="1" si="1"/>
        <v/>
      </c>
      <c r="AD38" s="99" t="str">
        <f t="shared" ca="1" si="2"/>
        <v/>
      </c>
      <c r="AE38" s="99" t="str">
        <f t="shared" ca="1" si="3"/>
        <v/>
      </c>
      <c r="AF38" s="99" t="str">
        <f t="shared" ca="1" si="4"/>
        <v/>
      </c>
    </row>
    <row r="39" spans="2:32" ht="15.75" customHeight="1" x14ac:dyDescent="0.2">
      <c r="B39" s="91"/>
      <c r="C39" s="126"/>
      <c r="D39" s="126"/>
      <c r="E39" s="126"/>
      <c r="F39" s="124">
        <f t="shared" si="5"/>
        <v>0</v>
      </c>
      <c r="G39" s="125" t="str">
        <f ca="1">IFERROR(INDEX(INDIRECT("'" &amp; 'Warband Sheet'!E$4 &amp; " Equipment'!A$2:A$200"), MATCH(I39, INDIRECT("'" &amp; 'Warband Sheet'!E$4 &amp; " Equipment'!C$2:C$200"), 0)), "")</f>
        <v/>
      </c>
      <c r="H39" s="125" t="str">
        <f ca="1">IFERROR(INDEX(INDIRECT("'" &amp; 'Warband Sheet'!E$4 &amp; " Equipment'!B$2:B$200"), MATCH(I39, INDIRECT("'" &amp; 'Warband Sheet'!E$4 &amp; " Equipment'!C$2:C$200"), 0)), "")</f>
        <v/>
      </c>
      <c r="I39" s="119"/>
      <c r="J39" s="370" t="str">
        <f ca="1">IFERROR(INDEX(INDIRECT("'" &amp; 'Warband Sheet'!E$4 &amp; " Equipment'!D$2:D$200"), MATCH('Reserve Wargear'!I39, INDIRECT("'" &amp; 'Warband Sheet'!E$4 &amp; " Equipment'!C$2:C$200"), 0)), "")</f>
        <v/>
      </c>
      <c r="K39" s="371" t="str">
        <f ca="1">IFERROR(INDEX(INDIRECT("'" &amp; 'Warband Sheet'!E$4 &amp; " Equipment'!E$2:E$200"), MATCH('Reserve Wargear'!I39, INDIRECT("'" &amp; 'Warband Sheet'!E$4 &amp; " Equipment'!C$2:C$200"), 0)), "")</f>
        <v/>
      </c>
      <c r="L39" s="372" t="str">
        <f ca="1">IFERROR(INDEX(INDIRECT("'" &amp; 'Warband Sheet'!E$4 &amp; " Equipment'!F$2:F$200"), MATCH('Reserve Wargear'!I39, INDIRECT("'" &amp; 'Warband Sheet'!E$4 &amp; " Equipment'!C$2:C$200"), 0)), "")</f>
        <v/>
      </c>
      <c r="M39" s="372" t="str">
        <f ca="1">IFERROR(INDEX(INDIRECT("'" &amp; 'Warband Sheet'!E$4 &amp; " Equipment'!G$2:G$200"), MATCH('Reserve Wargear'!I39, INDIRECT("'" &amp; 'Warband Sheet'!E$4 &amp; " Equipment'!C$2:C$200"), 0)), "")</f>
        <v/>
      </c>
      <c r="N39" s="119"/>
      <c r="O39" s="84"/>
      <c r="P39" s="85"/>
      <c r="Q39" s="85"/>
      <c r="R39" s="85"/>
      <c r="S39" s="85"/>
      <c r="T39" s="85"/>
      <c r="U39" s="85"/>
      <c r="V39" s="85"/>
      <c r="W39" s="85"/>
      <c r="X39" s="85"/>
      <c r="AC39" s="99" t="str">
        <f t="shared" ca="1" si="1"/>
        <v/>
      </c>
      <c r="AD39" s="99" t="str">
        <f t="shared" ca="1" si="2"/>
        <v/>
      </c>
      <c r="AE39" s="99" t="str">
        <f t="shared" ca="1" si="3"/>
        <v/>
      </c>
      <c r="AF39" s="99" t="str">
        <f t="shared" ca="1" si="4"/>
        <v/>
      </c>
    </row>
    <row r="40" spans="2:32" ht="15.75" customHeight="1" x14ac:dyDescent="0.2">
      <c r="B40" s="91"/>
      <c r="C40" s="126"/>
      <c r="D40" s="126"/>
      <c r="E40" s="126"/>
      <c r="F40" s="124">
        <f t="shared" si="5"/>
        <v>0</v>
      </c>
      <c r="G40" s="125" t="str">
        <f ca="1">IFERROR(INDEX(INDIRECT("'" &amp; 'Warband Sheet'!E$4 &amp; " Equipment'!A$2:A$200"), MATCH(I40, INDIRECT("'" &amp; 'Warband Sheet'!E$4 &amp; " Equipment'!C$2:C$200"), 0)), "")</f>
        <v/>
      </c>
      <c r="H40" s="125" t="str">
        <f ca="1">IFERROR(INDEX(INDIRECT("'" &amp; 'Warband Sheet'!E$4 &amp; " Equipment'!B$2:B$200"), MATCH(I40, INDIRECT("'" &amp; 'Warband Sheet'!E$4 &amp; " Equipment'!C$2:C$200"), 0)), "")</f>
        <v/>
      </c>
      <c r="I40" s="119"/>
      <c r="J40" s="370" t="str">
        <f ca="1">IFERROR(INDEX(INDIRECT("'" &amp; 'Warband Sheet'!E$4 &amp; " Equipment'!D$2:D$200"), MATCH('Reserve Wargear'!I40, INDIRECT("'" &amp; 'Warband Sheet'!E$4 &amp; " Equipment'!C$2:C$200"), 0)), "")</f>
        <v/>
      </c>
      <c r="K40" s="371" t="str">
        <f ca="1">IFERROR(INDEX(INDIRECT("'" &amp; 'Warband Sheet'!E$4 &amp; " Equipment'!E$2:E$200"), MATCH('Reserve Wargear'!I40, INDIRECT("'" &amp; 'Warband Sheet'!E$4 &amp; " Equipment'!C$2:C$200"), 0)), "")</f>
        <v/>
      </c>
      <c r="L40" s="372" t="str">
        <f ca="1">IFERROR(INDEX(INDIRECT("'" &amp; 'Warband Sheet'!E$4 &amp; " Equipment'!F$2:F$200"), MATCH('Reserve Wargear'!I40, INDIRECT("'" &amp; 'Warband Sheet'!E$4 &amp; " Equipment'!C$2:C$200"), 0)), "")</f>
        <v/>
      </c>
      <c r="M40" s="372" t="str">
        <f ca="1">IFERROR(INDEX(INDIRECT("'" &amp; 'Warband Sheet'!E$4 &amp; " Equipment'!G$2:G$200"), MATCH('Reserve Wargear'!I40, INDIRECT("'" &amp; 'Warband Sheet'!E$4 &amp; " Equipment'!C$2:C$200"), 0)), "")</f>
        <v/>
      </c>
      <c r="N40" s="119"/>
      <c r="O40" s="84"/>
      <c r="P40" s="85"/>
      <c r="Q40" s="85"/>
      <c r="R40" s="85"/>
      <c r="S40" s="85"/>
      <c r="T40" s="85"/>
      <c r="U40" s="85"/>
      <c r="V40" s="85"/>
      <c r="W40" s="85"/>
      <c r="X40" s="85"/>
      <c r="AC40" s="99" t="str">
        <f t="shared" ca="1" si="1"/>
        <v/>
      </c>
      <c r="AD40" s="99" t="str">
        <f t="shared" ca="1" si="2"/>
        <v/>
      </c>
      <c r="AE40" s="99" t="str">
        <f t="shared" ca="1" si="3"/>
        <v/>
      </c>
      <c r="AF40" s="99" t="str">
        <f t="shared" ca="1" si="4"/>
        <v/>
      </c>
    </row>
    <row r="41" spans="2:32" ht="15.75" customHeight="1" x14ac:dyDescent="0.2">
      <c r="B41" s="91"/>
      <c r="C41" s="126"/>
      <c r="D41" s="126"/>
      <c r="E41" s="126"/>
      <c r="F41" s="124">
        <f t="shared" si="5"/>
        <v>0</v>
      </c>
      <c r="G41" s="125" t="str">
        <f ca="1">IFERROR(INDEX(INDIRECT("'" &amp; 'Warband Sheet'!E$4 &amp; " Equipment'!A$2:A$200"), MATCH(I41, INDIRECT("'" &amp; 'Warband Sheet'!E$4 &amp; " Equipment'!C$2:C$200"), 0)), "")</f>
        <v/>
      </c>
      <c r="H41" s="125" t="str">
        <f ca="1">IFERROR(INDEX(INDIRECT("'" &amp; 'Warband Sheet'!E$4 &amp; " Equipment'!B$2:B$200"), MATCH(I41, INDIRECT("'" &amp; 'Warband Sheet'!E$4 &amp; " Equipment'!C$2:C$200"), 0)), "")</f>
        <v/>
      </c>
      <c r="I41" s="119"/>
      <c r="J41" s="370" t="str">
        <f ca="1">IFERROR(INDEX(INDIRECT("'" &amp; 'Warband Sheet'!E$4 &amp; " Equipment'!D$2:D$200"), MATCH('Reserve Wargear'!I41, INDIRECT("'" &amp; 'Warband Sheet'!E$4 &amp; " Equipment'!C$2:C$200"), 0)), "")</f>
        <v/>
      </c>
      <c r="K41" s="371" t="str">
        <f ca="1">IFERROR(INDEX(INDIRECT("'" &amp; 'Warband Sheet'!E$4 &amp; " Equipment'!E$2:E$200"), MATCH('Reserve Wargear'!I41, INDIRECT("'" &amp; 'Warband Sheet'!E$4 &amp; " Equipment'!C$2:C$200"), 0)), "")</f>
        <v/>
      </c>
      <c r="L41" s="372" t="str">
        <f ca="1">IFERROR(INDEX(INDIRECT("'" &amp; 'Warband Sheet'!E$4 &amp; " Equipment'!F$2:F$200"), MATCH('Reserve Wargear'!I41, INDIRECT("'" &amp; 'Warband Sheet'!E$4 &amp; " Equipment'!C$2:C$200"), 0)), "")</f>
        <v/>
      </c>
      <c r="M41" s="372" t="str">
        <f ca="1">IFERROR(INDEX(INDIRECT("'" &amp; 'Warband Sheet'!E$4 &amp; " Equipment'!G$2:G$200"), MATCH('Reserve Wargear'!I41, INDIRECT("'" &amp; 'Warband Sheet'!E$4 &amp; " Equipment'!C$2:C$200"), 0)), "")</f>
        <v/>
      </c>
      <c r="N41" s="119"/>
      <c r="O41" s="84"/>
      <c r="P41" s="85"/>
      <c r="Q41" s="85"/>
      <c r="R41" s="85"/>
      <c r="S41" s="85"/>
      <c r="T41" s="85"/>
      <c r="U41" s="85"/>
      <c r="V41" s="85"/>
      <c r="W41" s="85"/>
      <c r="X41" s="85"/>
      <c r="AC41" s="99" t="str">
        <f t="shared" ca="1" si="1"/>
        <v/>
      </c>
      <c r="AD41" s="99" t="str">
        <f t="shared" ca="1" si="2"/>
        <v/>
      </c>
      <c r="AE41" s="99" t="str">
        <f t="shared" ca="1" si="3"/>
        <v/>
      </c>
      <c r="AF41" s="99" t="str">
        <f t="shared" ca="1" si="4"/>
        <v/>
      </c>
    </row>
    <row r="42" spans="2:32" ht="15.75" customHeight="1" x14ac:dyDescent="0.2">
      <c r="B42" s="91"/>
      <c r="C42" s="126"/>
      <c r="D42" s="126"/>
      <c r="E42" s="126"/>
      <c r="F42" s="124">
        <f t="shared" si="5"/>
        <v>0</v>
      </c>
      <c r="G42" s="125" t="str">
        <f ca="1">IFERROR(INDEX(INDIRECT("'" &amp; 'Warband Sheet'!E$4 &amp; " Equipment'!A$2:A$200"), MATCH(I42, INDIRECT("'" &amp; 'Warband Sheet'!E$4 &amp; " Equipment'!C$2:C$200"), 0)), "")</f>
        <v/>
      </c>
      <c r="H42" s="125" t="str">
        <f ca="1">IFERROR(INDEX(INDIRECT("'" &amp; 'Warband Sheet'!E$4 &amp; " Equipment'!B$2:B$200"), MATCH(I42, INDIRECT("'" &amp; 'Warband Sheet'!E$4 &amp; " Equipment'!C$2:C$200"), 0)), "")</f>
        <v/>
      </c>
      <c r="I42" s="119"/>
      <c r="J42" s="370" t="str">
        <f ca="1">IFERROR(INDEX(INDIRECT("'" &amp; 'Warband Sheet'!E$4 &amp; " Equipment'!D$2:D$200"), MATCH('Reserve Wargear'!I42, INDIRECT("'" &amp; 'Warband Sheet'!E$4 &amp; " Equipment'!C$2:C$200"), 0)), "")</f>
        <v/>
      </c>
      <c r="K42" s="371" t="str">
        <f ca="1">IFERROR(INDEX(INDIRECT("'" &amp; 'Warband Sheet'!E$4 &amp; " Equipment'!E$2:E$200"), MATCH('Reserve Wargear'!I42, INDIRECT("'" &amp; 'Warband Sheet'!E$4 &amp; " Equipment'!C$2:C$200"), 0)), "")</f>
        <v/>
      </c>
      <c r="L42" s="372" t="str">
        <f ca="1">IFERROR(INDEX(INDIRECT("'" &amp; 'Warband Sheet'!E$4 &amp; " Equipment'!F$2:F$200"), MATCH('Reserve Wargear'!I42, INDIRECT("'" &amp; 'Warband Sheet'!E$4 &amp; " Equipment'!C$2:C$200"), 0)), "")</f>
        <v/>
      </c>
      <c r="M42" s="372" t="str">
        <f ca="1">IFERROR(INDEX(INDIRECT("'" &amp; 'Warband Sheet'!E$4 &amp; " Equipment'!G$2:G$200"), MATCH('Reserve Wargear'!I42, INDIRECT("'" &amp; 'Warband Sheet'!E$4 &amp; " Equipment'!C$2:C$200"), 0)), "")</f>
        <v/>
      </c>
      <c r="N42" s="119"/>
      <c r="O42" s="84"/>
      <c r="P42" s="85"/>
      <c r="Q42" s="85"/>
      <c r="R42" s="85"/>
      <c r="S42" s="85"/>
      <c r="T42" s="85"/>
      <c r="U42" s="85"/>
      <c r="V42" s="85"/>
      <c r="W42" s="85"/>
      <c r="X42" s="85"/>
      <c r="AC42" s="99" t="str">
        <f t="shared" ca="1" si="1"/>
        <v/>
      </c>
      <c r="AD42" s="99" t="str">
        <f t="shared" ca="1" si="2"/>
        <v/>
      </c>
      <c r="AE42" s="99" t="str">
        <f t="shared" ca="1" si="3"/>
        <v/>
      </c>
      <c r="AF42" s="99" t="str">
        <f t="shared" ca="1" si="4"/>
        <v/>
      </c>
    </row>
    <row r="43" spans="2:32" ht="15.75" customHeight="1" x14ac:dyDescent="0.2">
      <c r="B43" s="91"/>
      <c r="C43" s="126"/>
      <c r="D43" s="126"/>
      <c r="E43" s="126"/>
      <c r="F43" s="124">
        <f t="shared" si="5"/>
        <v>0</v>
      </c>
      <c r="G43" s="125" t="str">
        <f ca="1">IFERROR(INDEX(INDIRECT("'" &amp; 'Warband Sheet'!E$4 &amp; " Equipment'!A$2:A$200"), MATCH(I43, INDIRECT("'" &amp; 'Warband Sheet'!E$4 &amp; " Equipment'!C$2:C$200"), 0)), "")</f>
        <v/>
      </c>
      <c r="H43" s="125" t="str">
        <f ca="1">IFERROR(INDEX(INDIRECT("'" &amp; 'Warband Sheet'!E$4 &amp; " Equipment'!B$2:B$200"), MATCH(I43, INDIRECT("'" &amp; 'Warband Sheet'!E$4 &amp; " Equipment'!C$2:C$200"), 0)), "")</f>
        <v/>
      </c>
      <c r="I43" s="119"/>
      <c r="J43" s="370" t="str">
        <f ca="1">IFERROR(INDEX(INDIRECT("'" &amp; 'Warband Sheet'!E$4 &amp; " Equipment'!D$2:D$200"), MATCH('Reserve Wargear'!I43, INDIRECT("'" &amp; 'Warband Sheet'!E$4 &amp; " Equipment'!C$2:C$200"), 0)), "")</f>
        <v/>
      </c>
      <c r="K43" s="371" t="str">
        <f ca="1">IFERROR(INDEX(INDIRECT("'" &amp; 'Warband Sheet'!E$4 &amp; " Equipment'!E$2:E$200"), MATCH('Reserve Wargear'!I43, INDIRECT("'" &amp; 'Warband Sheet'!E$4 &amp; " Equipment'!C$2:C$200"), 0)), "")</f>
        <v/>
      </c>
      <c r="L43" s="372" t="str">
        <f ca="1">IFERROR(INDEX(INDIRECT("'" &amp; 'Warband Sheet'!E$4 &amp; " Equipment'!F$2:F$200"), MATCH('Reserve Wargear'!I43, INDIRECT("'" &amp; 'Warband Sheet'!E$4 &amp; " Equipment'!C$2:C$200"), 0)), "")</f>
        <v/>
      </c>
      <c r="M43" s="372" t="str">
        <f ca="1">IFERROR(INDEX(INDIRECT("'" &amp; 'Warband Sheet'!E$4 &amp; " Equipment'!G$2:G$200"), MATCH('Reserve Wargear'!I43, INDIRECT("'" &amp; 'Warband Sheet'!E$4 &amp; " Equipment'!C$2:C$200"), 0)), "")</f>
        <v/>
      </c>
      <c r="N43" s="119"/>
      <c r="O43" s="84"/>
      <c r="P43" s="85"/>
      <c r="Q43" s="85"/>
      <c r="R43" s="85"/>
      <c r="S43" s="85"/>
      <c r="T43" s="85"/>
      <c r="U43" s="85"/>
      <c r="V43" s="85"/>
      <c r="W43" s="85"/>
      <c r="X43" s="85"/>
      <c r="AC43" s="99" t="str">
        <f t="shared" ca="1" si="1"/>
        <v/>
      </c>
      <c r="AD43" s="99" t="str">
        <f t="shared" ca="1" si="2"/>
        <v/>
      </c>
      <c r="AE43" s="99" t="str">
        <f t="shared" ca="1" si="3"/>
        <v/>
      </c>
      <c r="AF43" s="99" t="str">
        <f t="shared" ca="1" si="4"/>
        <v/>
      </c>
    </row>
    <row r="44" spans="2:32" ht="15.75" customHeight="1" x14ac:dyDescent="0.2">
      <c r="B44" s="91"/>
      <c r="C44" s="126"/>
      <c r="D44" s="126"/>
      <c r="E44" s="126"/>
      <c r="F44" s="124">
        <f t="shared" si="5"/>
        <v>0</v>
      </c>
      <c r="G44" s="125" t="str">
        <f ca="1">IFERROR(INDEX(INDIRECT("'" &amp; 'Warband Sheet'!E$4 &amp; " Equipment'!A$2:A$200"), MATCH(I44, INDIRECT("'" &amp; 'Warband Sheet'!E$4 &amp; " Equipment'!C$2:C$200"), 0)), "")</f>
        <v/>
      </c>
      <c r="H44" s="125" t="str">
        <f ca="1">IFERROR(INDEX(INDIRECT("'" &amp; 'Warband Sheet'!E$4 &amp; " Equipment'!B$2:B$200"), MATCH(I44, INDIRECT("'" &amp; 'Warband Sheet'!E$4 &amp; " Equipment'!C$2:C$200"), 0)), "")</f>
        <v/>
      </c>
      <c r="I44" s="119"/>
      <c r="J44" s="370" t="str">
        <f ca="1">IFERROR(INDEX(INDIRECT("'" &amp; 'Warband Sheet'!E$4 &amp; " Equipment'!D$2:D$200"), MATCH('Reserve Wargear'!I44, INDIRECT("'" &amp; 'Warband Sheet'!E$4 &amp; " Equipment'!C$2:C$200"), 0)), "")</f>
        <v/>
      </c>
      <c r="K44" s="371" t="str">
        <f ca="1">IFERROR(INDEX(INDIRECT("'" &amp; 'Warband Sheet'!E$4 &amp; " Equipment'!E$2:E$200"), MATCH('Reserve Wargear'!I44, INDIRECT("'" &amp; 'Warband Sheet'!E$4 &amp; " Equipment'!C$2:C$200"), 0)), "")</f>
        <v/>
      </c>
      <c r="L44" s="372" t="str">
        <f ca="1">IFERROR(INDEX(INDIRECT("'" &amp; 'Warband Sheet'!E$4 &amp; " Equipment'!F$2:F$200"), MATCH('Reserve Wargear'!I44, INDIRECT("'" &amp; 'Warband Sheet'!E$4 &amp; " Equipment'!C$2:C$200"), 0)), "")</f>
        <v/>
      </c>
      <c r="M44" s="372" t="str">
        <f ca="1">IFERROR(INDEX(INDIRECT("'" &amp; 'Warband Sheet'!E$4 &amp; " Equipment'!G$2:G$200"), MATCH('Reserve Wargear'!I44, INDIRECT("'" &amp; 'Warband Sheet'!E$4 &amp; " Equipment'!C$2:C$200"), 0)), "")</f>
        <v/>
      </c>
      <c r="N44" s="119"/>
      <c r="O44" s="84"/>
      <c r="P44" s="85"/>
      <c r="Q44" s="85"/>
      <c r="R44" s="85"/>
      <c r="S44" s="85"/>
      <c r="T44" s="85"/>
      <c r="U44" s="85"/>
      <c r="V44" s="85"/>
      <c r="W44" s="85"/>
      <c r="X44" s="85"/>
      <c r="AC44" s="99" t="str">
        <f t="shared" ca="1" si="1"/>
        <v/>
      </c>
      <c r="AD44" s="99" t="str">
        <f t="shared" ca="1" si="2"/>
        <v/>
      </c>
      <c r="AE44" s="99" t="str">
        <f t="shared" ca="1" si="3"/>
        <v/>
      </c>
      <c r="AF44" s="99" t="str">
        <f t="shared" ca="1" si="4"/>
        <v/>
      </c>
    </row>
    <row r="45" spans="2:32" ht="15.75" customHeight="1" x14ac:dyDescent="0.2">
      <c r="B45" s="91"/>
      <c r="C45" s="126"/>
      <c r="D45" s="126"/>
      <c r="E45" s="126"/>
      <c r="F45" s="124">
        <f t="shared" si="5"/>
        <v>0</v>
      </c>
      <c r="G45" s="125" t="str">
        <f ca="1">IFERROR(INDEX(INDIRECT("'" &amp; 'Warband Sheet'!E$4 &amp; " Equipment'!A$2:A$200"), MATCH(I45, INDIRECT("'" &amp; 'Warband Sheet'!E$4 &amp; " Equipment'!C$2:C$200"), 0)), "")</f>
        <v/>
      </c>
      <c r="H45" s="125" t="str">
        <f ca="1">IFERROR(INDEX(INDIRECT("'" &amp; 'Warband Sheet'!E$4 &amp; " Equipment'!B$2:B$200"), MATCH(I45, INDIRECT("'" &amp; 'Warband Sheet'!E$4 &amp; " Equipment'!C$2:C$200"), 0)), "")</f>
        <v/>
      </c>
      <c r="I45" s="119"/>
      <c r="J45" s="370" t="str">
        <f ca="1">IFERROR(INDEX(INDIRECT("'" &amp; 'Warband Sheet'!E$4 &amp; " Equipment'!D$2:D$200"), MATCH('Reserve Wargear'!I45, INDIRECT("'" &amp; 'Warband Sheet'!E$4 &amp; " Equipment'!C$2:C$200"), 0)), "")</f>
        <v/>
      </c>
      <c r="K45" s="371" t="str">
        <f ca="1">IFERROR(INDEX(INDIRECT("'" &amp; 'Warband Sheet'!E$4 &amp; " Equipment'!E$2:E$200"), MATCH('Reserve Wargear'!I45, INDIRECT("'" &amp; 'Warband Sheet'!E$4 &amp; " Equipment'!C$2:C$200"), 0)), "")</f>
        <v/>
      </c>
      <c r="L45" s="372" t="str">
        <f ca="1">IFERROR(INDEX(INDIRECT("'" &amp; 'Warband Sheet'!E$4 &amp; " Equipment'!F$2:F$200"), MATCH('Reserve Wargear'!I45, INDIRECT("'" &amp; 'Warband Sheet'!E$4 &amp; " Equipment'!C$2:C$200"), 0)), "")</f>
        <v/>
      </c>
      <c r="M45" s="372" t="str">
        <f ca="1">IFERROR(INDEX(INDIRECT("'" &amp; 'Warband Sheet'!E$4 &amp; " Equipment'!G$2:G$200"), MATCH('Reserve Wargear'!I45, INDIRECT("'" &amp; 'Warband Sheet'!E$4 &amp; " Equipment'!C$2:C$200"), 0)), "")</f>
        <v/>
      </c>
      <c r="N45" s="119"/>
      <c r="O45" s="84"/>
      <c r="P45" s="85"/>
      <c r="Q45" s="85"/>
      <c r="R45" s="85"/>
      <c r="S45" s="85"/>
      <c r="T45" s="85"/>
      <c r="U45" s="85"/>
      <c r="V45" s="85"/>
      <c r="W45" s="85"/>
      <c r="X45" s="85"/>
      <c r="AC45" s="99" t="str">
        <f t="shared" ca="1" si="1"/>
        <v/>
      </c>
      <c r="AD45" s="99" t="str">
        <f t="shared" ca="1" si="2"/>
        <v/>
      </c>
      <c r="AE45" s="99" t="str">
        <f t="shared" ca="1" si="3"/>
        <v/>
      </c>
      <c r="AF45" s="99" t="str">
        <f t="shared" ca="1" si="4"/>
        <v/>
      </c>
    </row>
    <row r="46" spans="2:32" ht="15.75" customHeight="1" x14ac:dyDescent="0.2">
      <c r="B46" s="91"/>
      <c r="C46" s="126"/>
      <c r="D46" s="126"/>
      <c r="E46" s="126"/>
      <c r="F46" s="124">
        <f t="shared" si="5"/>
        <v>0</v>
      </c>
      <c r="G46" s="125" t="str">
        <f ca="1">IFERROR(INDEX(INDIRECT("'" &amp; 'Warband Sheet'!E$4 &amp; " Equipment'!A$2:A$200"), MATCH(I46, INDIRECT("'" &amp; 'Warband Sheet'!E$4 &amp; " Equipment'!C$2:C$200"), 0)), "")</f>
        <v/>
      </c>
      <c r="H46" s="125" t="str">
        <f ca="1">IFERROR(INDEX(INDIRECT("'" &amp; 'Warband Sheet'!E$4 &amp; " Equipment'!B$2:B$200"), MATCH(I46, INDIRECT("'" &amp; 'Warband Sheet'!E$4 &amp; " Equipment'!C$2:C$200"), 0)), "")</f>
        <v/>
      </c>
      <c r="I46" s="119"/>
      <c r="J46" s="370" t="str">
        <f ca="1">IFERROR(INDEX(INDIRECT("'" &amp; 'Warband Sheet'!E$4 &amp; " Equipment'!D$2:D$200"), MATCH('Reserve Wargear'!I46, INDIRECT("'" &amp; 'Warband Sheet'!E$4 &amp; " Equipment'!C$2:C$200"), 0)), "")</f>
        <v/>
      </c>
      <c r="K46" s="371" t="str">
        <f ca="1">IFERROR(INDEX(INDIRECT("'" &amp; 'Warband Sheet'!E$4 &amp; " Equipment'!E$2:E$200"), MATCH('Reserve Wargear'!I46, INDIRECT("'" &amp; 'Warband Sheet'!E$4 &amp; " Equipment'!C$2:C$200"), 0)), "")</f>
        <v/>
      </c>
      <c r="L46" s="372" t="str">
        <f ca="1">IFERROR(INDEX(INDIRECT("'" &amp; 'Warband Sheet'!E$4 &amp; " Equipment'!F$2:F$200"), MATCH('Reserve Wargear'!I46, INDIRECT("'" &amp; 'Warband Sheet'!E$4 &amp; " Equipment'!C$2:C$200"), 0)), "")</f>
        <v/>
      </c>
      <c r="M46" s="372" t="str">
        <f ca="1">IFERROR(INDEX(INDIRECT("'" &amp; 'Warband Sheet'!E$4 &amp; " Equipment'!G$2:G$200"), MATCH('Reserve Wargear'!I46, INDIRECT("'" &amp; 'Warband Sheet'!E$4 &amp; " Equipment'!C$2:C$200"), 0)), "")</f>
        <v/>
      </c>
      <c r="N46" s="119"/>
      <c r="O46" s="84"/>
      <c r="P46" s="85"/>
      <c r="Q46" s="85"/>
      <c r="R46" s="85"/>
      <c r="S46" s="85"/>
      <c r="T46" s="85"/>
      <c r="U46" s="85"/>
      <c r="V46" s="85"/>
      <c r="W46" s="85"/>
      <c r="X46" s="85"/>
      <c r="AC46" s="99" t="str">
        <f t="shared" ca="1" si="1"/>
        <v/>
      </c>
      <c r="AD46" s="99" t="str">
        <f t="shared" ca="1" si="2"/>
        <v/>
      </c>
      <c r="AE46" s="99" t="str">
        <f t="shared" ca="1" si="3"/>
        <v/>
      </c>
      <c r="AF46" s="99" t="str">
        <f t="shared" ca="1" si="4"/>
        <v/>
      </c>
    </row>
    <row r="47" spans="2:32" ht="15.75" customHeight="1" x14ac:dyDescent="0.2">
      <c r="B47" s="91"/>
      <c r="C47" s="126"/>
      <c r="D47" s="126"/>
      <c r="E47" s="126"/>
      <c r="F47" s="124">
        <f t="shared" si="5"/>
        <v>0</v>
      </c>
      <c r="G47" s="125" t="str">
        <f ca="1">IFERROR(INDEX(INDIRECT("'" &amp; 'Warband Sheet'!E$4 &amp; " Equipment'!A$2:A$200"), MATCH(I47, INDIRECT("'" &amp; 'Warband Sheet'!E$4 &amp; " Equipment'!C$2:C$200"), 0)), "")</f>
        <v/>
      </c>
      <c r="H47" s="125" t="str">
        <f ca="1">IFERROR(INDEX(INDIRECT("'" &amp; 'Warband Sheet'!E$4 &amp; " Equipment'!B$2:B$200"), MATCH(I47, INDIRECT("'" &amp; 'Warband Sheet'!E$4 &amp; " Equipment'!C$2:C$200"), 0)), "")</f>
        <v/>
      </c>
      <c r="I47" s="119"/>
      <c r="J47" s="370" t="str">
        <f ca="1">IFERROR(INDEX(INDIRECT("'" &amp; 'Warband Sheet'!E$4 &amp; " Equipment'!D$2:D$200"), MATCH('Reserve Wargear'!I47, INDIRECT("'" &amp; 'Warband Sheet'!E$4 &amp; " Equipment'!C$2:C$200"), 0)), "")</f>
        <v/>
      </c>
      <c r="K47" s="371" t="str">
        <f ca="1">IFERROR(INDEX(INDIRECT("'" &amp; 'Warband Sheet'!E$4 &amp; " Equipment'!E$2:E$200"), MATCH('Reserve Wargear'!I47, INDIRECT("'" &amp; 'Warband Sheet'!E$4 &amp; " Equipment'!C$2:C$200"), 0)), "")</f>
        <v/>
      </c>
      <c r="L47" s="372" t="str">
        <f ca="1">IFERROR(INDEX(INDIRECT("'" &amp; 'Warband Sheet'!E$4 &amp; " Equipment'!F$2:F$200"), MATCH('Reserve Wargear'!I47, INDIRECT("'" &amp; 'Warband Sheet'!E$4 &amp; " Equipment'!C$2:C$200"), 0)), "")</f>
        <v/>
      </c>
      <c r="M47" s="372" t="str">
        <f ca="1">IFERROR(INDEX(INDIRECT("'" &amp; 'Warband Sheet'!E$4 &amp; " Equipment'!G$2:G$200"), MATCH('Reserve Wargear'!I47, INDIRECT("'" &amp; 'Warband Sheet'!E$4 &amp; " Equipment'!C$2:C$200"), 0)), "")</f>
        <v/>
      </c>
      <c r="N47" s="119"/>
      <c r="O47" s="84"/>
      <c r="P47" s="85"/>
      <c r="Q47" s="85"/>
      <c r="R47" s="85"/>
      <c r="S47" s="85"/>
      <c r="T47" s="85"/>
      <c r="U47" s="85"/>
      <c r="V47" s="85"/>
      <c r="W47" s="85"/>
      <c r="X47" s="85"/>
      <c r="AC47" s="99" t="str">
        <f t="shared" ca="1" si="1"/>
        <v/>
      </c>
      <c r="AD47" s="99" t="str">
        <f t="shared" ca="1" si="2"/>
        <v/>
      </c>
      <c r="AE47" s="99" t="str">
        <f t="shared" ca="1" si="3"/>
        <v/>
      </c>
      <c r="AF47" s="99" t="str">
        <f t="shared" ca="1" si="4"/>
        <v/>
      </c>
    </row>
    <row r="48" spans="2:32" ht="15.75" customHeight="1" x14ac:dyDescent="0.2">
      <c r="B48" s="91"/>
      <c r="C48" s="126"/>
      <c r="D48" s="126"/>
      <c r="E48" s="126"/>
      <c r="F48" s="124">
        <f t="shared" si="5"/>
        <v>0</v>
      </c>
      <c r="G48" s="125" t="str">
        <f ca="1">IFERROR(INDEX(INDIRECT("'" &amp; 'Warband Sheet'!E$4 &amp; " Equipment'!A$2:A$200"), MATCH(I48, INDIRECT("'" &amp; 'Warband Sheet'!E$4 &amp; " Equipment'!C$2:C$200"), 0)), "")</f>
        <v/>
      </c>
      <c r="H48" s="125" t="str">
        <f ca="1">IFERROR(INDEX(INDIRECT("'" &amp; 'Warband Sheet'!E$4 &amp; " Equipment'!B$2:B$200"), MATCH(I48, INDIRECT("'" &amp; 'Warband Sheet'!E$4 &amp; " Equipment'!C$2:C$200"), 0)), "")</f>
        <v/>
      </c>
      <c r="I48" s="119"/>
      <c r="J48" s="370" t="str">
        <f ca="1">IFERROR(INDEX(INDIRECT("'" &amp; 'Warband Sheet'!E$4 &amp; " Equipment'!D$2:D$200"), MATCH('Reserve Wargear'!I48, INDIRECT("'" &amp; 'Warband Sheet'!E$4 &amp; " Equipment'!C$2:C$200"), 0)), "")</f>
        <v/>
      </c>
      <c r="K48" s="371" t="str">
        <f ca="1">IFERROR(INDEX(INDIRECT("'" &amp; 'Warband Sheet'!E$4 &amp; " Equipment'!E$2:E$200"), MATCH('Reserve Wargear'!I48, INDIRECT("'" &amp; 'Warband Sheet'!E$4 &amp; " Equipment'!C$2:C$200"), 0)), "")</f>
        <v/>
      </c>
      <c r="L48" s="372" t="str">
        <f ca="1">IFERROR(INDEX(INDIRECT("'" &amp; 'Warband Sheet'!E$4 &amp; " Equipment'!F$2:F$200"), MATCH('Reserve Wargear'!I48, INDIRECT("'" &amp; 'Warband Sheet'!E$4 &amp; " Equipment'!C$2:C$200"), 0)), "")</f>
        <v/>
      </c>
      <c r="M48" s="372" t="str">
        <f ca="1">IFERROR(INDEX(INDIRECT("'" &amp; 'Warband Sheet'!E$4 &amp; " Equipment'!G$2:G$200"), MATCH('Reserve Wargear'!I48, INDIRECT("'" &amp; 'Warband Sheet'!E$4 &amp; " Equipment'!C$2:C$200"), 0)), "")</f>
        <v/>
      </c>
      <c r="N48" s="119"/>
      <c r="O48" s="84"/>
      <c r="P48" s="85"/>
      <c r="Q48" s="85"/>
      <c r="R48" s="85"/>
      <c r="S48" s="85"/>
      <c r="T48" s="85"/>
      <c r="U48" s="85"/>
      <c r="V48" s="85"/>
      <c r="W48" s="85"/>
      <c r="X48" s="85"/>
      <c r="AC48" s="99" t="str">
        <f t="shared" ca="1" si="1"/>
        <v/>
      </c>
      <c r="AD48" s="99" t="str">
        <f t="shared" ca="1" si="2"/>
        <v/>
      </c>
      <c r="AE48" s="99" t="str">
        <f t="shared" ca="1" si="3"/>
        <v/>
      </c>
      <c r="AF48" s="99" t="str">
        <f t="shared" ca="1" si="4"/>
        <v/>
      </c>
    </row>
    <row r="49" spans="2:32" ht="15.75" customHeight="1" x14ac:dyDescent="0.2">
      <c r="B49" s="91"/>
      <c r="C49" s="126"/>
      <c r="D49" s="126"/>
      <c r="E49" s="126"/>
      <c r="F49" s="124">
        <f t="shared" si="5"/>
        <v>0</v>
      </c>
      <c r="G49" s="125" t="str">
        <f ca="1">IFERROR(INDEX(INDIRECT("'" &amp; 'Warband Sheet'!E$4 &amp; " Equipment'!A$2:A$200"), MATCH(I49, INDIRECT("'" &amp; 'Warband Sheet'!E$4 &amp; " Equipment'!C$2:C$200"), 0)), "")</f>
        <v/>
      </c>
      <c r="H49" s="125" t="str">
        <f ca="1">IFERROR(INDEX(INDIRECT("'" &amp; 'Warband Sheet'!E$4 &amp; " Equipment'!B$2:B$200"), MATCH(I49, INDIRECT("'" &amp; 'Warband Sheet'!E$4 &amp; " Equipment'!C$2:C$200"), 0)), "")</f>
        <v/>
      </c>
      <c r="I49" s="119"/>
      <c r="J49" s="370" t="str">
        <f ca="1">IFERROR(INDEX(INDIRECT("'" &amp; 'Warband Sheet'!E$4 &amp; " Equipment'!D$2:D$200"), MATCH('Reserve Wargear'!I49, INDIRECT("'" &amp; 'Warband Sheet'!E$4 &amp; " Equipment'!C$2:C$200"), 0)), "")</f>
        <v/>
      </c>
      <c r="K49" s="371" t="str">
        <f ca="1">IFERROR(INDEX(INDIRECT("'" &amp; 'Warband Sheet'!E$4 &amp; " Equipment'!E$2:E$200"), MATCH('Reserve Wargear'!I49, INDIRECT("'" &amp; 'Warband Sheet'!E$4 &amp; " Equipment'!C$2:C$200"), 0)), "")</f>
        <v/>
      </c>
      <c r="L49" s="372" t="str">
        <f ca="1">IFERROR(INDEX(INDIRECT("'" &amp; 'Warband Sheet'!E$4 &amp; " Equipment'!F$2:F$200"), MATCH('Reserve Wargear'!I49, INDIRECT("'" &amp; 'Warband Sheet'!E$4 &amp; " Equipment'!C$2:C$200"), 0)), "")</f>
        <v/>
      </c>
      <c r="M49" s="372" t="str">
        <f ca="1">IFERROR(INDEX(INDIRECT("'" &amp; 'Warband Sheet'!E$4 &amp; " Equipment'!G$2:G$200"), MATCH('Reserve Wargear'!I49, INDIRECT("'" &amp; 'Warband Sheet'!E$4 &amp; " Equipment'!C$2:C$200"), 0)), "")</f>
        <v/>
      </c>
      <c r="N49" s="119"/>
      <c r="O49" s="84"/>
      <c r="P49" s="85"/>
      <c r="Q49" s="85"/>
      <c r="R49" s="85"/>
      <c r="S49" s="85"/>
      <c r="T49" s="85"/>
      <c r="U49" s="85"/>
      <c r="V49" s="85"/>
      <c r="W49" s="85"/>
      <c r="X49" s="85"/>
      <c r="AC49" s="99" t="str">
        <f t="shared" ca="1" si="1"/>
        <v/>
      </c>
      <c r="AD49" s="99" t="str">
        <f t="shared" ca="1" si="2"/>
        <v/>
      </c>
      <c r="AE49" s="99" t="str">
        <f t="shared" ca="1" si="3"/>
        <v/>
      </c>
      <c r="AF49" s="99" t="str">
        <f t="shared" ca="1" si="4"/>
        <v/>
      </c>
    </row>
    <row r="50" spans="2:32" ht="15.75" customHeight="1" x14ac:dyDescent="0.2">
      <c r="B50" s="91"/>
      <c r="C50" s="126"/>
      <c r="D50" s="126"/>
      <c r="E50" s="126"/>
      <c r="F50" s="124">
        <f t="shared" si="5"/>
        <v>0</v>
      </c>
      <c r="G50" s="125" t="str">
        <f ca="1">IFERROR(INDEX(INDIRECT("'" &amp; 'Warband Sheet'!E$4 &amp; " Equipment'!A$2:A$200"), MATCH(I50, INDIRECT("'" &amp; 'Warband Sheet'!E$4 &amp; " Equipment'!C$2:C$200"), 0)), "")</f>
        <v/>
      </c>
      <c r="H50" s="125" t="str">
        <f ca="1">IFERROR(INDEX(INDIRECT("'" &amp; 'Warband Sheet'!E$4 &amp; " Equipment'!B$2:B$200"), MATCH(I50, INDIRECT("'" &amp; 'Warband Sheet'!E$4 &amp; " Equipment'!C$2:C$200"), 0)), "")</f>
        <v/>
      </c>
      <c r="I50" s="119"/>
      <c r="J50" s="370" t="str">
        <f ca="1">IFERROR(INDEX(INDIRECT("'" &amp; 'Warband Sheet'!E$4 &amp; " Equipment'!D$2:D$200"), MATCH('Reserve Wargear'!I50, INDIRECT("'" &amp; 'Warband Sheet'!E$4 &amp; " Equipment'!C$2:C$200"), 0)), "")</f>
        <v/>
      </c>
      <c r="K50" s="371" t="str">
        <f ca="1">IFERROR(INDEX(INDIRECT("'" &amp; 'Warband Sheet'!E$4 &amp; " Equipment'!E$2:E$200"), MATCH('Reserve Wargear'!I50, INDIRECT("'" &amp; 'Warband Sheet'!E$4 &amp; " Equipment'!C$2:C$200"), 0)), "")</f>
        <v/>
      </c>
      <c r="L50" s="372" t="str">
        <f ca="1">IFERROR(INDEX(INDIRECT("'" &amp; 'Warband Sheet'!E$4 &amp; " Equipment'!F$2:F$200"), MATCH('Reserve Wargear'!I50, INDIRECT("'" &amp; 'Warband Sheet'!E$4 &amp; " Equipment'!C$2:C$200"), 0)), "")</f>
        <v/>
      </c>
      <c r="M50" s="372" t="str">
        <f ca="1">IFERROR(INDEX(INDIRECT("'" &amp; 'Warband Sheet'!E$4 &amp; " Equipment'!G$2:G$200"), MATCH('Reserve Wargear'!I50, INDIRECT("'" &amp; 'Warband Sheet'!E$4 &amp; " Equipment'!C$2:C$200"), 0)), "")</f>
        <v/>
      </c>
      <c r="N50" s="119"/>
      <c r="O50" s="84"/>
      <c r="P50" s="85"/>
      <c r="Q50" s="85"/>
      <c r="R50" s="85"/>
      <c r="S50" s="85"/>
      <c r="T50" s="85"/>
      <c r="U50" s="85"/>
      <c r="V50" s="85"/>
      <c r="W50" s="85"/>
      <c r="X50" s="85"/>
      <c r="AC50" s="99" t="str">
        <f t="shared" ca="1" si="1"/>
        <v/>
      </c>
      <c r="AD50" s="99" t="str">
        <f t="shared" ca="1" si="2"/>
        <v/>
      </c>
      <c r="AE50" s="99" t="str">
        <f t="shared" ca="1" si="3"/>
        <v/>
      </c>
      <c r="AF50" s="99" t="str">
        <f t="shared" ca="1" si="4"/>
        <v/>
      </c>
    </row>
    <row r="51" spans="2:32" ht="15.75" customHeight="1" x14ac:dyDescent="0.2">
      <c r="B51" s="91"/>
      <c r="C51" s="126"/>
      <c r="D51" s="126"/>
      <c r="E51" s="126"/>
      <c r="F51" s="124">
        <f t="shared" si="5"/>
        <v>0</v>
      </c>
      <c r="G51" s="125" t="str">
        <f ca="1">IFERROR(INDEX(INDIRECT("'" &amp; 'Warband Sheet'!E$4 &amp; " Equipment'!A$2:A$200"), MATCH(I51, INDIRECT("'" &amp; 'Warband Sheet'!E$4 &amp; " Equipment'!C$2:C$200"), 0)), "")</f>
        <v/>
      </c>
      <c r="H51" s="125" t="str">
        <f ca="1">IFERROR(INDEX(INDIRECT("'" &amp; 'Warband Sheet'!E$4 &amp; " Equipment'!B$2:B$200"), MATCH(I51, INDIRECT("'" &amp; 'Warband Sheet'!E$4 &amp; " Equipment'!C$2:C$200"), 0)), "")</f>
        <v/>
      </c>
      <c r="I51" s="119"/>
      <c r="J51" s="370" t="str">
        <f ca="1">IFERROR(INDEX(INDIRECT("'" &amp; 'Warband Sheet'!E$4 &amp; " Equipment'!D$2:D$200"), MATCH('Reserve Wargear'!I51, INDIRECT("'" &amp; 'Warband Sheet'!E$4 &amp; " Equipment'!C$2:C$200"), 0)), "")</f>
        <v/>
      </c>
      <c r="K51" s="371" t="str">
        <f ca="1">IFERROR(INDEX(INDIRECT("'" &amp; 'Warband Sheet'!E$4 &amp; " Equipment'!E$2:E$200"), MATCH('Reserve Wargear'!I51, INDIRECT("'" &amp; 'Warband Sheet'!E$4 &amp; " Equipment'!C$2:C$200"), 0)), "")</f>
        <v/>
      </c>
      <c r="L51" s="372" t="str">
        <f ca="1">IFERROR(INDEX(INDIRECT("'" &amp; 'Warband Sheet'!E$4 &amp; " Equipment'!F$2:F$200"), MATCH('Reserve Wargear'!I51, INDIRECT("'" &amp; 'Warband Sheet'!E$4 &amp; " Equipment'!C$2:C$200"), 0)), "")</f>
        <v/>
      </c>
      <c r="M51" s="372" t="str">
        <f ca="1">IFERROR(INDEX(INDIRECT("'" &amp; 'Warband Sheet'!E$4 &amp; " Equipment'!G$2:G$200"), MATCH('Reserve Wargear'!I51, INDIRECT("'" &amp; 'Warband Sheet'!E$4 &amp; " Equipment'!C$2:C$200"), 0)), "")</f>
        <v/>
      </c>
      <c r="N51" s="119"/>
      <c r="O51" s="84"/>
      <c r="P51" s="85"/>
      <c r="Q51" s="85"/>
      <c r="R51" s="85"/>
      <c r="S51" s="85"/>
      <c r="T51" s="85"/>
      <c r="U51" s="85"/>
      <c r="V51" s="85"/>
      <c r="W51" s="85"/>
      <c r="X51" s="85"/>
      <c r="AC51" s="99" t="str">
        <f t="shared" ca="1" si="1"/>
        <v/>
      </c>
      <c r="AD51" s="99" t="str">
        <f t="shared" ca="1" si="2"/>
        <v/>
      </c>
      <c r="AE51" s="99" t="str">
        <f t="shared" ca="1" si="3"/>
        <v/>
      </c>
      <c r="AF51" s="99" t="str">
        <f t="shared" ca="1" si="4"/>
        <v/>
      </c>
    </row>
    <row r="52" spans="2:32" ht="15.75" customHeight="1" x14ac:dyDescent="0.2">
      <c r="B52" s="91"/>
      <c r="C52" s="126"/>
      <c r="D52" s="126"/>
      <c r="E52" s="126"/>
      <c r="F52" s="124">
        <f t="shared" si="5"/>
        <v>0</v>
      </c>
      <c r="G52" s="125" t="str">
        <f ca="1">IFERROR(INDEX(INDIRECT("'" &amp; 'Warband Sheet'!E$4 &amp; " Equipment'!A$2:A$200"), MATCH(I52, INDIRECT("'" &amp; 'Warband Sheet'!E$4 &amp; " Equipment'!C$2:C$200"), 0)), "")</f>
        <v/>
      </c>
      <c r="H52" s="125" t="str">
        <f ca="1">IFERROR(INDEX(INDIRECT("'" &amp; 'Warband Sheet'!E$4 &amp; " Equipment'!B$2:B$200"), MATCH(I52, INDIRECT("'" &amp; 'Warband Sheet'!E$4 &amp; " Equipment'!C$2:C$200"), 0)), "")</f>
        <v/>
      </c>
      <c r="I52" s="119"/>
      <c r="J52" s="370" t="str">
        <f ca="1">IFERROR(INDEX(INDIRECT("'" &amp; 'Warband Sheet'!E$4 &amp; " Equipment'!D$2:D$200"), MATCH('Reserve Wargear'!I52, INDIRECT("'" &amp; 'Warband Sheet'!E$4 &amp; " Equipment'!C$2:C$200"), 0)), "")</f>
        <v/>
      </c>
      <c r="K52" s="371" t="str">
        <f ca="1">IFERROR(INDEX(INDIRECT("'" &amp; 'Warband Sheet'!E$4 &amp; " Equipment'!E$2:E$200"), MATCH('Reserve Wargear'!I52, INDIRECT("'" &amp; 'Warband Sheet'!E$4 &amp; " Equipment'!C$2:C$200"), 0)), "")</f>
        <v/>
      </c>
      <c r="L52" s="372" t="str">
        <f ca="1">IFERROR(INDEX(INDIRECT("'" &amp; 'Warband Sheet'!E$4 &amp; " Equipment'!F$2:F$200"), MATCH('Reserve Wargear'!I52, INDIRECT("'" &amp; 'Warband Sheet'!E$4 &amp; " Equipment'!C$2:C$200"), 0)), "")</f>
        <v/>
      </c>
      <c r="M52" s="372" t="str">
        <f ca="1">IFERROR(INDEX(INDIRECT("'" &amp; 'Warband Sheet'!E$4 &amp; " Equipment'!G$2:G$200"), MATCH('Reserve Wargear'!I52, INDIRECT("'" &amp; 'Warband Sheet'!E$4 &amp; " Equipment'!C$2:C$200"), 0)), "")</f>
        <v/>
      </c>
      <c r="N52" s="119"/>
      <c r="O52" s="84"/>
      <c r="P52" s="85"/>
      <c r="Q52" s="85"/>
      <c r="R52" s="85"/>
      <c r="S52" s="85"/>
      <c r="T52" s="85"/>
      <c r="U52" s="85"/>
      <c r="V52" s="85"/>
      <c r="W52" s="85"/>
      <c r="X52" s="85"/>
      <c r="AC52" s="99" t="str">
        <f t="shared" ca="1" si="1"/>
        <v/>
      </c>
      <c r="AD52" s="99" t="str">
        <f t="shared" ca="1" si="2"/>
        <v/>
      </c>
      <c r="AE52" s="99" t="str">
        <f t="shared" ca="1" si="3"/>
        <v/>
      </c>
      <c r="AF52" s="99" t="str">
        <f t="shared" ca="1" si="4"/>
        <v/>
      </c>
    </row>
    <row r="53" spans="2:32" ht="15.75" customHeight="1" x14ac:dyDescent="0.2">
      <c r="B53" s="91"/>
      <c r="C53" s="126"/>
      <c r="D53" s="126"/>
      <c r="E53" s="126"/>
      <c r="F53" s="124">
        <f t="shared" si="5"/>
        <v>0</v>
      </c>
      <c r="G53" s="125" t="str">
        <f ca="1">IFERROR(INDEX(INDIRECT("'" &amp; 'Warband Sheet'!E$4 &amp; " Equipment'!A$2:A$200"), MATCH(I53, INDIRECT("'" &amp; 'Warband Sheet'!E$4 &amp; " Equipment'!C$2:C$200"), 0)), "")</f>
        <v/>
      </c>
      <c r="H53" s="125" t="str">
        <f ca="1">IFERROR(INDEX(INDIRECT("'" &amp; 'Warband Sheet'!E$4 &amp; " Equipment'!B$2:B$200"), MATCH(I53, INDIRECT("'" &amp; 'Warband Sheet'!E$4 &amp; " Equipment'!C$2:C$200"), 0)), "")</f>
        <v/>
      </c>
      <c r="I53" s="119"/>
      <c r="J53" s="370" t="str">
        <f ca="1">IFERROR(INDEX(INDIRECT("'" &amp; 'Warband Sheet'!E$4 &amp; " Equipment'!D$2:D$200"), MATCH('Reserve Wargear'!I53, INDIRECT("'" &amp; 'Warband Sheet'!E$4 &amp; " Equipment'!C$2:C$200"), 0)), "")</f>
        <v/>
      </c>
      <c r="K53" s="371" t="str">
        <f ca="1">IFERROR(INDEX(INDIRECT("'" &amp; 'Warband Sheet'!E$4 &amp; " Equipment'!E$2:E$200"), MATCH('Reserve Wargear'!I53, INDIRECT("'" &amp; 'Warband Sheet'!E$4 &amp; " Equipment'!C$2:C$200"), 0)), "")</f>
        <v/>
      </c>
      <c r="L53" s="372" t="str">
        <f ca="1">IFERROR(INDEX(INDIRECT("'" &amp; 'Warband Sheet'!E$4 &amp; " Equipment'!F$2:F$200"), MATCH('Reserve Wargear'!I53, INDIRECT("'" &amp; 'Warband Sheet'!E$4 &amp; " Equipment'!C$2:C$200"), 0)), "")</f>
        <v/>
      </c>
      <c r="M53" s="372" t="str">
        <f ca="1">IFERROR(INDEX(INDIRECT("'" &amp; 'Warband Sheet'!E$4 &amp; " Equipment'!G$2:G$200"), MATCH('Reserve Wargear'!I53, INDIRECT("'" &amp; 'Warband Sheet'!E$4 &amp; " Equipment'!C$2:C$200"), 0)), "")</f>
        <v/>
      </c>
      <c r="N53" s="119"/>
      <c r="O53" s="84"/>
      <c r="P53" s="85"/>
      <c r="Q53" s="85"/>
      <c r="R53" s="85"/>
      <c r="S53" s="85"/>
      <c r="T53" s="85"/>
      <c r="U53" s="85"/>
      <c r="V53" s="85"/>
      <c r="W53" s="85"/>
      <c r="X53" s="85"/>
      <c r="AC53" s="99" t="str">
        <f t="shared" ca="1" si="1"/>
        <v/>
      </c>
      <c r="AD53" s="99" t="str">
        <f t="shared" ca="1" si="2"/>
        <v/>
      </c>
      <c r="AE53" s="99" t="str">
        <f t="shared" ca="1" si="3"/>
        <v/>
      </c>
      <c r="AF53" s="99" t="str">
        <f t="shared" ca="1" si="4"/>
        <v/>
      </c>
    </row>
    <row r="54" spans="2:32" ht="15.75" customHeight="1" x14ac:dyDescent="0.2">
      <c r="B54" s="91"/>
      <c r="C54" s="126"/>
      <c r="D54" s="126"/>
      <c r="E54" s="126"/>
      <c r="F54" s="124">
        <f t="shared" si="5"/>
        <v>0</v>
      </c>
      <c r="G54" s="125" t="str">
        <f ca="1">IFERROR(INDEX(INDIRECT("'" &amp; 'Warband Sheet'!E$4 &amp; " Equipment'!A$2:A$200"), MATCH(I54, INDIRECT("'" &amp; 'Warband Sheet'!E$4 &amp; " Equipment'!C$2:C$200"), 0)), "")</f>
        <v/>
      </c>
      <c r="H54" s="125" t="str">
        <f ca="1">IFERROR(INDEX(INDIRECT("'" &amp; 'Warband Sheet'!E$4 &amp; " Equipment'!B$2:B$200"), MATCH(I54, INDIRECT("'" &amp; 'Warband Sheet'!E$4 &amp; " Equipment'!C$2:C$200"), 0)), "")</f>
        <v/>
      </c>
      <c r="I54" s="119"/>
      <c r="J54" s="370" t="str">
        <f ca="1">IFERROR(INDEX(INDIRECT("'" &amp; 'Warband Sheet'!E$4 &amp; " Equipment'!D$2:D$200"), MATCH('Reserve Wargear'!I54, INDIRECT("'" &amp; 'Warband Sheet'!E$4 &amp; " Equipment'!C$2:C$200"), 0)), "")</f>
        <v/>
      </c>
      <c r="K54" s="371" t="str">
        <f ca="1">IFERROR(INDEX(INDIRECT("'" &amp; 'Warband Sheet'!E$4 &amp; " Equipment'!E$2:E$200"), MATCH('Reserve Wargear'!I54, INDIRECT("'" &amp; 'Warband Sheet'!E$4 &amp; " Equipment'!C$2:C$200"), 0)), "")</f>
        <v/>
      </c>
      <c r="L54" s="372" t="str">
        <f ca="1">IFERROR(INDEX(INDIRECT("'" &amp; 'Warband Sheet'!E$4 &amp; " Equipment'!F$2:F$200"), MATCH('Reserve Wargear'!I54, INDIRECT("'" &amp; 'Warband Sheet'!E$4 &amp; " Equipment'!C$2:C$200"), 0)), "")</f>
        <v/>
      </c>
      <c r="M54" s="372" t="str">
        <f ca="1">IFERROR(INDEX(INDIRECT("'" &amp; 'Warband Sheet'!E$4 &amp; " Equipment'!G$2:G$200"), MATCH('Reserve Wargear'!I54, INDIRECT("'" &amp; 'Warband Sheet'!E$4 &amp; " Equipment'!C$2:C$200"), 0)), "")</f>
        <v/>
      </c>
      <c r="N54" s="119"/>
      <c r="O54" s="84"/>
      <c r="P54" s="85"/>
      <c r="Q54" s="85"/>
      <c r="R54" s="85"/>
      <c r="S54" s="85"/>
      <c r="T54" s="85"/>
      <c r="U54" s="85"/>
      <c r="V54" s="85"/>
      <c r="W54" s="85"/>
      <c r="X54" s="85"/>
      <c r="AC54" s="99" t="str">
        <f t="shared" ca="1" si="1"/>
        <v/>
      </c>
      <c r="AD54" s="99" t="str">
        <f t="shared" ca="1" si="2"/>
        <v/>
      </c>
      <c r="AE54" s="99" t="str">
        <f t="shared" ca="1" si="3"/>
        <v/>
      </c>
      <c r="AF54" s="99" t="str">
        <f t="shared" ca="1" si="4"/>
        <v/>
      </c>
    </row>
    <row r="55" spans="2:32" ht="15.75" customHeight="1" x14ac:dyDescent="0.2">
      <c r="B55" s="91"/>
      <c r="C55" s="126"/>
      <c r="D55" s="126"/>
      <c r="E55" s="126"/>
      <c r="F55" s="124">
        <f t="shared" si="5"/>
        <v>0</v>
      </c>
      <c r="G55" s="125" t="str">
        <f ca="1">IFERROR(INDEX(INDIRECT("'" &amp; 'Warband Sheet'!E$4 &amp; " Equipment'!A$2:A$200"), MATCH(I55, INDIRECT("'" &amp; 'Warband Sheet'!E$4 &amp; " Equipment'!C$2:C$200"), 0)), "")</f>
        <v/>
      </c>
      <c r="H55" s="125" t="str">
        <f ca="1">IFERROR(INDEX(INDIRECT("'" &amp; 'Warband Sheet'!E$4 &amp; " Equipment'!B$2:B$200"), MATCH(I55, INDIRECT("'" &amp; 'Warband Sheet'!E$4 &amp; " Equipment'!C$2:C$200"), 0)), "")</f>
        <v/>
      </c>
      <c r="I55" s="119"/>
      <c r="J55" s="370" t="str">
        <f ca="1">IFERROR(INDEX(INDIRECT("'" &amp; 'Warband Sheet'!E$4 &amp; " Equipment'!D$2:D$200"), MATCH('Reserve Wargear'!I55, INDIRECT("'" &amp; 'Warband Sheet'!E$4 &amp; " Equipment'!C$2:C$200"), 0)), "")</f>
        <v/>
      </c>
      <c r="K55" s="371" t="str">
        <f ca="1">IFERROR(INDEX(INDIRECT("'" &amp; 'Warband Sheet'!E$4 &amp; " Equipment'!E$2:E$200"), MATCH('Reserve Wargear'!I55, INDIRECT("'" &amp; 'Warband Sheet'!E$4 &amp; " Equipment'!C$2:C$200"), 0)), "")</f>
        <v/>
      </c>
      <c r="L55" s="372" t="str">
        <f ca="1">IFERROR(INDEX(INDIRECT("'" &amp; 'Warband Sheet'!E$4 &amp; " Equipment'!F$2:F$200"), MATCH('Reserve Wargear'!I55, INDIRECT("'" &amp; 'Warband Sheet'!E$4 &amp; " Equipment'!C$2:C$200"), 0)), "")</f>
        <v/>
      </c>
      <c r="M55" s="372" t="str">
        <f ca="1">IFERROR(INDEX(INDIRECT("'" &amp; 'Warband Sheet'!E$4 &amp; " Equipment'!G$2:G$200"), MATCH('Reserve Wargear'!I55, INDIRECT("'" &amp; 'Warband Sheet'!E$4 &amp; " Equipment'!C$2:C$200"), 0)), "")</f>
        <v/>
      </c>
      <c r="N55" s="119"/>
      <c r="O55" s="84"/>
      <c r="P55" s="85"/>
      <c r="Q55" s="85"/>
      <c r="R55" s="85"/>
      <c r="S55" s="85"/>
      <c r="T55" s="85"/>
      <c r="U55" s="85"/>
      <c r="V55" s="85"/>
      <c r="W55" s="85"/>
      <c r="X55" s="85"/>
      <c r="AC55" s="99" t="str">
        <f t="shared" ca="1" si="1"/>
        <v/>
      </c>
      <c r="AD55" s="99" t="str">
        <f t="shared" ca="1" si="2"/>
        <v/>
      </c>
      <c r="AE55" s="99" t="str">
        <f t="shared" ca="1" si="3"/>
        <v/>
      </c>
      <c r="AF55" s="99" t="str">
        <f t="shared" ca="1" si="4"/>
        <v/>
      </c>
    </row>
    <row r="56" spans="2:32" ht="15.75" customHeight="1" x14ac:dyDescent="0.2">
      <c r="B56" s="91"/>
      <c r="C56" s="126"/>
      <c r="D56" s="126"/>
      <c r="E56" s="126"/>
      <c r="F56" s="124">
        <f t="shared" si="5"/>
        <v>0</v>
      </c>
      <c r="G56" s="125" t="str">
        <f ca="1">IFERROR(INDEX(INDIRECT("'" &amp; 'Warband Sheet'!E$4 &amp; " Equipment'!A$2:A$200"), MATCH(I56, INDIRECT("'" &amp; 'Warband Sheet'!E$4 &amp; " Equipment'!C$2:C$200"), 0)), "")</f>
        <v/>
      </c>
      <c r="H56" s="125" t="str">
        <f ca="1">IFERROR(INDEX(INDIRECT("'" &amp; 'Warband Sheet'!E$4 &amp; " Equipment'!B$2:B$200"), MATCH(I56, INDIRECT("'" &amp; 'Warband Sheet'!E$4 &amp; " Equipment'!C$2:C$200"), 0)), "")</f>
        <v/>
      </c>
      <c r="I56" s="119"/>
      <c r="J56" s="370" t="str">
        <f ca="1">IFERROR(INDEX(INDIRECT("'" &amp; 'Warband Sheet'!E$4 &amp; " Equipment'!D$2:D$200"), MATCH('Reserve Wargear'!I56, INDIRECT("'" &amp; 'Warband Sheet'!E$4 &amp; " Equipment'!C$2:C$200"), 0)), "")</f>
        <v/>
      </c>
      <c r="K56" s="371" t="str">
        <f ca="1">IFERROR(INDEX(INDIRECT("'" &amp; 'Warband Sheet'!E$4 &amp; " Equipment'!E$2:E$200"), MATCH('Reserve Wargear'!I56, INDIRECT("'" &amp; 'Warband Sheet'!E$4 &amp; " Equipment'!C$2:C$200"), 0)), "")</f>
        <v/>
      </c>
      <c r="L56" s="372" t="str">
        <f ca="1">IFERROR(INDEX(INDIRECT("'" &amp; 'Warband Sheet'!E$4 &amp; " Equipment'!F$2:F$200"), MATCH('Reserve Wargear'!I56, INDIRECT("'" &amp; 'Warband Sheet'!E$4 &amp; " Equipment'!C$2:C$200"), 0)), "")</f>
        <v/>
      </c>
      <c r="M56" s="372" t="str">
        <f ca="1">IFERROR(INDEX(INDIRECT("'" &amp; 'Warband Sheet'!E$4 &amp; " Equipment'!G$2:G$200"), MATCH('Reserve Wargear'!I56, INDIRECT("'" &amp; 'Warband Sheet'!E$4 &amp; " Equipment'!C$2:C$200"), 0)), "")</f>
        <v/>
      </c>
      <c r="N56" s="119"/>
      <c r="O56" s="85"/>
      <c r="P56" s="85"/>
      <c r="Q56" s="85"/>
      <c r="R56" s="85"/>
      <c r="S56" s="85"/>
      <c r="T56" s="85"/>
      <c r="U56" s="85"/>
      <c r="V56" s="85"/>
      <c r="W56" s="85"/>
      <c r="X56" s="85"/>
      <c r="AC56" s="99" t="str">
        <f t="shared" ca="1" si="1"/>
        <v/>
      </c>
      <c r="AD56" s="99" t="str">
        <f t="shared" ca="1" si="2"/>
        <v/>
      </c>
      <c r="AE56" s="99" t="str">
        <f t="shared" ca="1" si="3"/>
        <v/>
      </c>
      <c r="AF56" s="99" t="str">
        <f t="shared" ca="1" si="4"/>
        <v/>
      </c>
    </row>
    <row r="57" spans="2:32" ht="15.75" customHeight="1" x14ac:dyDescent="0.2">
      <c r="B57" s="91"/>
      <c r="C57" s="126"/>
      <c r="D57" s="126"/>
      <c r="E57" s="126"/>
      <c r="F57" s="124">
        <f t="shared" si="5"/>
        <v>0</v>
      </c>
      <c r="G57" s="125" t="str">
        <f ca="1">IFERROR(INDEX(INDIRECT("'" &amp; 'Warband Sheet'!E$4 &amp; " Equipment'!A$2:A$200"), MATCH(I57, INDIRECT("'" &amp; 'Warband Sheet'!E$4 &amp; " Equipment'!C$2:C$200"), 0)), "")</f>
        <v/>
      </c>
      <c r="H57" s="125" t="str">
        <f ca="1">IFERROR(INDEX(INDIRECT("'" &amp; 'Warband Sheet'!E$4 &amp; " Equipment'!B$2:B$200"), MATCH(I57, INDIRECT("'" &amp; 'Warband Sheet'!E$4 &amp; " Equipment'!C$2:C$200"), 0)), "")</f>
        <v/>
      </c>
      <c r="I57" s="119"/>
      <c r="J57" s="370" t="str">
        <f ca="1">IFERROR(INDEX(INDIRECT("'" &amp; 'Warband Sheet'!E$4 &amp; " Equipment'!D$2:D$200"), MATCH('Reserve Wargear'!I57, INDIRECT("'" &amp; 'Warband Sheet'!E$4 &amp; " Equipment'!C$2:C$200"), 0)), "")</f>
        <v/>
      </c>
      <c r="K57" s="371" t="str">
        <f ca="1">IFERROR(INDEX(INDIRECT("'" &amp; 'Warband Sheet'!E$4 &amp; " Equipment'!E$2:E$200"), MATCH('Reserve Wargear'!I57, INDIRECT("'" &amp; 'Warband Sheet'!E$4 &amp; " Equipment'!C$2:C$200"), 0)), "")</f>
        <v/>
      </c>
      <c r="L57" s="372" t="str">
        <f ca="1">IFERROR(INDEX(INDIRECT("'" &amp; 'Warband Sheet'!E$4 &amp; " Equipment'!F$2:F$200"), MATCH('Reserve Wargear'!I57, INDIRECT("'" &amp; 'Warband Sheet'!E$4 &amp; " Equipment'!C$2:C$200"), 0)), "")</f>
        <v/>
      </c>
      <c r="M57" s="372" t="str">
        <f ca="1">IFERROR(INDEX(INDIRECT("'" &amp; 'Warband Sheet'!E$4 &amp; " Equipment'!G$2:G$200"), MATCH('Reserve Wargear'!I57, INDIRECT("'" &amp; 'Warband Sheet'!E$4 &amp; " Equipment'!C$2:C$200"), 0)), "")</f>
        <v/>
      </c>
      <c r="N57" s="119"/>
      <c r="O57" s="84"/>
      <c r="P57" s="85"/>
      <c r="Q57" s="85"/>
      <c r="R57" s="85"/>
      <c r="S57" s="85"/>
      <c r="T57" s="85"/>
      <c r="U57" s="85"/>
      <c r="V57" s="85"/>
      <c r="W57" s="85"/>
      <c r="X57" s="85"/>
      <c r="AC57" s="99" t="str">
        <f t="shared" ca="1" si="1"/>
        <v/>
      </c>
      <c r="AD57" s="99" t="str">
        <f t="shared" ca="1" si="2"/>
        <v/>
      </c>
      <c r="AE57" s="99" t="str">
        <f t="shared" ca="1" si="3"/>
        <v/>
      </c>
      <c r="AF57" s="99" t="str">
        <f t="shared" ca="1" si="4"/>
        <v/>
      </c>
    </row>
    <row r="58" spans="2:32" ht="15.75" customHeight="1" x14ac:dyDescent="0.2">
      <c r="B58" s="91"/>
      <c r="C58" s="126"/>
      <c r="D58" s="126"/>
      <c r="E58" s="126"/>
      <c r="F58" s="124">
        <f t="shared" si="5"/>
        <v>0</v>
      </c>
      <c r="G58" s="125" t="str">
        <f ca="1">IFERROR(INDEX(INDIRECT("'" &amp; 'Warband Sheet'!E$4 &amp; " Equipment'!A$2:A$200"), MATCH(I58, INDIRECT("'" &amp; 'Warband Sheet'!E$4 &amp; " Equipment'!C$2:C$200"), 0)), "")</f>
        <v/>
      </c>
      <c r="H58" s="125" t="str">
        <f ca="1">IFERROR(INDEX(INDIRECT("'" &amp; 'Warband Sheet'!E$4 &amp; " Equipment'!B$2:B$200"), MATCH(I58, INDIRECT("'" &amp; 'Warband Sheet'!E$4 &amp; " Equipment'!C$2:C$200"), 0)), "")</f>
        <v/>
      </c>
      <c r="I58" s="119"/>
      <c r="J58" s="370" t="str">
        <f ca="1">IFERROR(INDEX(INDIRECT("'" &amp; 'Warband Sheet'!E$4 &amp; " Equipment'!D$2:D$200"), MATCH('Reserve Wargear'!I58, INDIRECT("'" &amp; 'Warband Sheet'!E$4 &amp; " Equipment'!C$2:C$200"), 0)), "")</f>
        <v/>
      </c>
      <c r="K58" s="371" t="str">
        <f ca="1">IFERROR(INDEX(INDIRECT("'" &amp; 'Warband Sheet'!E$4 &amp; " Equipment'!E$2:E$200"), MATCH('Reserve Wargear'!I58, INDIRECT("'" &amp; 'Warband Sheet'!E$4 &amp; " Equipment'!C$2:C$200"), 0)), "")</f>
        <v/>
      </c>
      <c r="L58" s="372" t="str">
        <f ca="1">IFERROR(INDEX(INDIRECT("'" &amp; 'Warband Sheet'!E$4 &amp; " Equipment'!F$2:F$200"), MATCH('Reserve Wargear'!I58, INDIRECT("'" &amp; 'Warband Sheet'!E$4 &amp; " Equipment'!C$2:C$200"), 0)), "")</f>
        <v/>
      </c>
      <c r="M58" s="372" t="str">
        <f ca="1">IFERROR(INDEX(INDIRECT("'" &amp; 'Warband Sheet'!E$4 &amp; " Equipment'!G$2:G$200"), MATCH('Reserve Wargear'!I58, INDIRECT("'" &amp; 'Warband Sheet'!E$4 &amp; " Equipment'!C$2:C$200"), 0)), "")</f>
        <v/>
      </c>
      <c r="N58" s="119"/>
      <c r="O58" s="84"/>
      <c r="P58" s="85"/>
      <c r="Q58" s="85"/>
      <c r="R58" s="85"/>
      <c r="S58" s="85"/>
      <c r="T58" s="85"/>
      <c r="U58" s="85"/>
      <c r="V58" s="85"/>
      <c r="W58" s="85"/>
      <c r="X58" s="85"/>
      <c r="AC58" s="99" t="str">
        <f t="shared" ca="1" si="1"/>
        <v/>
      </c>
      <c r="AD58" s="99" t="str">
        <f t="shared" ca="1" si="2"/>
        <v/>
      </c>
      <c r="AE58" s="99" t="str">
        <f t="shared" ca="1" si="3"/>
        <v/>
      </c>
      <c r="AF58" s="99" t="str">
        <f t="shared" ca="1" si="4"/>
        <v/>
      </c>
    </row>
    <row r="59" spans="2:32" ht="15.75" customHeight="1" x14ac:dyDescent="0.2">
      <c r="B59" s="91"/>
      <c r="C59" s="126"/>
      <c r="D59" s="126"/>
      <c r="E59" s="126"/>
      <c r="F59" s="124">
        <f t="shared" si="5"/>
        <v>0</v>
      </c>
      <c r="G59" s="125" t="str">
        <f ca="1">IFERROR(INDEX(INDIRECT("'" &amp; 'Warband Sheet'!E$4 &amp; " Equipment'!A$2:A$200"), MATCH(I59, INDIRECT("'" &amp; 'Warband Sheet'!E$4 &amp; " Equipment'!C$2:C$200"), 0)), "")</f>
        <v/>
      </c>
      <c r="H59" s="125" t="str">
        <f ca="1">IFERROR(INDEX(INDIRECT("'" &amp; 'Warband Sheet'!E$4 &amp; " Equipment'!B$2:B$200"), MATCH(I59, INDIRECT("'" &amp; 'Warband Sheet'!E$4 &amp; " Equipment'!C$2:C$200"), 0)), "")</f>
        <v/>
      </c>
      <c r="I59" s="119"/>
      <c r="J59" s="370" t="str">
        <f ca="1">IFERROR(INDEX(INDIRECT("'" &amp; 'Warband Sheet'!E$4 &amp; " Equipment'!D$2:D$200"), MATCH('Reserve Wargear'!I59, INDIRECT("'" &amp; 'Warband Sheet'!E$4 &amp; " Equipment'!C$2:C$200"), 0)), "")</f>
        <v/>
      </c>
      <c r="K59" s="371" t="str">
        <f ca="1">IFERROR(INDEX(INDIRECT("'" &amp; 'Warband Sheet'!E$4 &amp; " Equipment'!E$2:E$200"), MATCH('Reserve Wargear'!I59, INDIRECT("'" &amp; 'Warband Sheet'!E$4 &amp; " Equipment'!C$2:C$200"), 0)), "")</f>
        <v/>
      </c>
      <c r="L59" s="372" t="str">
        <f ca="1">IFERROR(INDEX(INDIRECT("'" &amp; 'Warband Sheet'!E$4 &amp; " Equipment'!F$2:F$200"), MATCH('Reserve Wargear'!I59, INDIRECT("'" &amp; 'Warband Sheet'!E$4 &amp; " Equipment'!C$2:C$200"), 0)), "")</f>
        <v/>
      </c>
      <c r="M59" s="372" t="str">
        <f ca="1">IFERROR(INDEX(INDIRECT("'" &amp; 'Warband Sheet'!E$4 &amp; " Equipment'!G$2:G$200"), MATCH('Reserve Wargear'!I59, INDIRECT("'" &amp; 'Warband Sheet'!E$4 &amp; " Equipment'!C$2:C$200"), 0)), "")</f>
        <v/>
      </c>
      <c r="N59" s="119"/>
      <c r="O59" s="84"/>
      <c r="P59" s="85"/>
      <c r="Q59" s="85"/>
      <c r="R59" s="85"/>
      <c r="S59" s="85"/>
      <c r="T59" s="85"/>
      <c r="U59" s="85"/>
      <c r="V59" s="85"/>
      <c r="W59" s="85"/>
      <c r="X59" s="85"/>
      <c r="AC59" s="99" t="str">
        <f t="shared" ca="1" si="1"/>
        <v/>
      </c>
      <c r="AD59" s="99" t="str">
        <f t="shared" ca="1" si="2"/>
        <v/>
      </c>
      <c r="AE59" s="99" t="str">
        <f t="shared" ca="1" si="3"/>
        <v/>
      </c>
      <c r="AF59" s="99" t="str">
        <f t="shared" ca="1" si="4"/>
        <v/>
      </c>
    </row>
    <row r="60" spans="2:32" ht="15.75" customHeight="1" x14ac:dyDescent="0.2">
      <c r="B60" s="91"/>
      <c r="C60" s="126"/>
      <c r="D60" s="126"/>
      <c r="E60" s="126"/>
      <c r="F60" s="124">
        <f t="shared" si="5"/>
        <v>0</v>
      </c>
      <c r="G60" s="125" t="str">
        <f ca="1">IFERROR(INDEX(INDIRECT("'" &amp; 'Warband Sheet'!E$4 &amp; " Equipment'!A$2:A$200"), MATCH(I60, INDIRECT("'" &amp; 'Warband Sheet'!E$4 &amp; " Equipment'!C$2:C$200"), 0)), "")</f>
        <v/>
      </c>
      <c r="H60" s="125" t="str">
        <f ca="1">IFERROR(INDEX(INDIRECT("'" &amp; 'Warband Sheet'!E$4 &amp; " Equipment'!B$2:B$200"), MATCH(I60, INDIRECT("'" &amp; 'Warband Sheet'!E$4 &amp; " Equipment'!C$2:C$200"), 0)), "")</f>
        <v/>
      </c>
      <c r="I60" s="119"/>
      <c r="J60" s="370" t="str">
        <f ca="1">IFERROR(INDEX(INDIRECT("'" &amp; 'Warband Sheet'!E$4 &amp; " Equipment'!D$2:D$200"), MATCH('Reserve Wargear'!I60, INDIRECT("'" &amp; 'Warband Sheet'!E$4 &amp; " Equipment'!C$2:C$200"), 0)), "")</f>
        <v/>
      </c>
      <c r="K60" s="371" t="str">
        <f ca="1">IFERROR(INDEX(INDIRECT("'" &amp; 'Warband Sheet'!E$4 &amp; " Equipment'!E$2:E$200"), MATCH('Reserve Wargear'!I60, INDIRECT("'" &amp; 'Warband Sheet'!E$4 &amp; " Equipment'!C$2:C$200"), 0)), "")</f>
        <v/>
      </c>
      <c r="L60" s="372" t="str">
        <f ca="1">IFERROR(INDEX(INDIRECT("'" &amp; 'Warband Sheet'!E$4 &amp; " Equipment'!F$2:F$200"), MATCH('Reserve Wargear'!I60, INDIRECT("'" &amp; 'Warband Sheet'!E$4 &amp; " Equipment'!C$2:C$200"), 0)), "")</f>
        <v/>
      </c>
      <c r="M60" s="372" t="str">
        <f ca="1">IFERROR(INDEX(INDIRECT("'" &amp; 'Warband Sheet'!E$4 &amp; " Equipment'!G$2:G$200"), MATCH('Reserve Wargear'!I60, INDIRECT("'" &amp; 'Warband Sheet'!E$4 &amp; " Equipment'!C$2:C$200"), 0)), "")</f>
        <v/>
      </c>
      <c r="N60" s="119"/>
      <c r="O60" s="84"/>
      <c r="P60" s="85"/>
      <c r="Q60" s="85"/>
      <c r="R60" s="85"/>
      <c r="S60" s="85"/>
      <c r="T60" s="85"/>
      <c r="U60" s="85"/>
      <c r="V60" s="85"/>
      <c r="W60" s="85"/>
      <c r="X60" s="85"/>
      <c r="AC60" s="99" t="str">
        <f t="shared" ca="1" si="1"/>
        <v/>
      </c>
      <c r="AD60" s="99" t="str">
        <f t="shared" ca="1" si="2"/>
        <v/>
      </c>
      <c r="AE60" s="99" t="str">
        <f t="shared" ca="1" si="3"/>
        <v/>
      </c>
      <c r="AF60" s="99" t="str">
        <f t="shared" ca="1" si="4"/>
        <v/>
      </c>
    </row>
    <row r="61" spans="2:32" ht="15.75" customHeight="1" x14ac:dyDescent="0.2">
      <c r="B61" s="91"/>
      <c r="C61" s="126"/>
      <c r="D61" s="126"/>
      <c r="E61" s="126"/>
      <c r="F61" s="124">
        <f t="shared" si="5"/>
        <v>0</v>
      </c>
      <c r="G61" s="125" t="str">
        <f ca="1">IFERROR(INDEX(INDIRECT("'" &amp; 'Warband Sheet'!E$4 &amp; " Equipment'!A$2:A$200"), MATCH(I61, INDIRECT("'" &amp; 'Warband Sheet'!E$4 &amp; " Equipment'!C$2:C$200"), 0)), "")</f>
        <v/>
      </c>
      <c r="H61" s="125" t="str">
        <f ca="1">IFERROR(INDEX(INDIRECT("'" &amp; 'Warband Sheet'!E$4 &amp; " Equipment'!B$2:B$200"), MATCH(I61, INDIRECT("'" &amp; 'Warband Sheet'!E$4 &amp; " Equipment'!C$2:C$200"), 0)), "")</f>
        <v/>
      </c>
      <c r="I61" s="119"/>
      <c r="J61" s="370" t="str">
        <f ca="1">IFERROR(INDEX(INDIRECT("'" &amp; 'Warband Sheet'!E$4 &amp; " Equipment'!D$2:D$200"), MATCH('Reserve Wargear'!I61, INDIRECT("'" &amp; 'Warband Sheet'!E$4 &amp; " Equipment'!C$2:C$200"), 0)), "")</f>
        <v/>
      </c>
      <c r="K61" s="371" t="str">
        <f ca="1">IFERROR(INDEX(INDIRECT("'" &amp; 'Warband Sheet'!E$4 &amp; " Equipment'!E$2:E$200"), MATCH('Reserve Wargear'!I61, INDIRECT("'" &amp; 'Warband Sheet'!E$4 &amp; " Equipment'!C$2:C$200"), 0)), "")</f>
        <v/>
      </c>
      <c r="L61" s="372" t="str">
        <f ca="1">IFERROR(INDEX(INDIRECT("'" &amp; 'Warband Sheet'!E$4 &amp; " Equipment'!F$2:F$200"), MATCH('Reserve Wargear'!I61, INDIRECT("'" &amp; 'Warband Sheet'!E$4 &amp; " Equipment'!C$2:C$200"), 0)), "")</f>
        <v/>
      </c>
      <c r="M61" s="372" t="str">
        <f ca="1">IFERROR(INDEX(INDIRECT("'" &amp; 'Warband Sheet'!E$4 &amp; " Equipment'!G$2:G$200"), MATCH('Reserve Wargear'!I61, INDIRECT("'" &amp; 'Warband Sheet'!E$4 &amp; " Equipment'!C$2:C$200"), 0)), "")</f>
        <v/>
      </c>
      <c r="N61" s="119"/>
      <c r="O61" s="84"/>
      <c r="P61" s="85"/>
      <c r="Q61" s="85"/>
      <c r="R61" s="85"/>
      <c r="S61" s="85"/>
      <c r="T61" s="85"/>
      <c r="U61" s="85"/>
      <c r="V61" s="85"/>
      <c r="W61" s="85"/>
      <c r="X61" s="85"/>
      <c r="AC61" s="99" t="str">
        <f t="shared" ca="1" si="1"/>
        <v/>
      </c>
      <c r="AD61" s="99" t="str">
        <f t="shared" ca="1" si="2"/>
        <v/>
      </c>
      <c r="AE61" s="99" t="str">
        <f t="shared" ca="1" si="3"/>
        <v/>
      </c>
      <c r="AF61" s="99" t="str">
        <f t="shared" ca="1" si="4"/>
        <v/>
      </c>
    </row>
    <row r="62" spans="2:32" ht="15.75" customHeight="1" x14ac:dyDescent="0.2">
      <c r="B62" s="91"/>
      <c r="C62" s="126"/>
      <c r="D62" s="126"/>
      <c r="E62" s="126"/>
      <c r="F62" s="124">
        <f t="shared" si="5"/>
        <v>0</v>
      </c>
      <c r="G62" s="125" t="str">
        <f ca="1">IFERROR(INDEX(INDIRECT("'" &amp; 'Warband Sheet'!E$4 &amp; " Equipment'!A$2:A$200"), MATCH(I62, INDIRECT("'" &amp; 'Warband Sheet'!E$4 &amp; " Equipment'!C$2:C$200"), 0)), "")</f>
        <v/>
      </c>
      <c r="H62" s="125" t="str">
        <f ca="1">IFERROR(INDEX(INDIRECT("'" &amp; 'Warband Sheet'!E$4 &amp; " Equipment'!B$2:B$200"), MATCH(I62, INDIRECT("'" &amp; 'Warband Sheet'!E$4 &amp; " Equipment'!C$2:C$200"), 0)), "")</f>
        <v/>
      </c>
      <c r="I62" s="119"/>
      <c r="J62" s="370" t="str">
        <f ca="1">IFERROR(INDEX(INDIRECT("'" &amp; 'Warband Sheet'!E$4 &amp; " Equipment'!D$2:D$200"), MATCH('Reserve Wargear'!I62, INDIRECT("'" &amp; 'Warband Sheet'!E$4 &amp; " Equipment'!C$2:C$200"), 0)), "")</f>
        <v/>
      </c>
      <c r="K62" s="371" t="str">
        <f ca="1">IFERROR(INDEX(INDIRECT("'" &amp; 'Warband Sheet'!E$4 &amp; " Equipment'!E$2:E$200"), MATCH('Reserve Wargear'!I62, INDIRECT("'" &amp; 'Warband Sheet'!E$4 &amp; " Equipment'!C$2:C$200"), 0)), "")</f>
        <v/>
      </c>
      <c r="L62" s="372" t="str">
        <f ca="1">IFERROR(INDEX(INDIRECT("'" &amp; 'Warband Sheet'!E$4 &amp; " Equipment'!F$2:F$200"), MATCH('Reserve Wargear'!I62, INDIRECT("'" &amp; 'Warband Sheet'!E$4 &amp; " Equipment'!C$2:C$200"), 0)), "")</f>
        <v/>
      </c>
      <c r="M62" s="372" t="str">
        <f ca="1">IFERROR(INDEX(INDIRECT("'" &amp; 'Warband Sheet'!E$4 &amp; " Equipment'!G$2:G$200"), MATCH('Reserve Wargear'!I62, INDIRECT("'" &amp; 'Warband Sheet'!E$4 &amp; " Equipment'!C$2:C$200"), 0)), "")</f>
        <v/>
      </c>
      <c r="N62" s="119"/>
      <c r="O62" s="84"/>
      <c r="P62" s="85"/>
      <c r="Q62" s="85"/>
      <c r="R62" s="85"/>
      <c r="S62" s="85"/>
      <c r="T62" s="85"/>
      <c r="U62" s="85"/>
      <c r="V62" s="85"/>
      <c r="W62" s="85"/>
      <c r="X62" s="85"/>
      <c r="AC62" s="99" t="str">
        <f t="shared" ca="1" si="1"/>
        <v/>
      </c>
      <c r="AD62" s="99" t="str">
        <f t="shared" ca="1" si="2"/>
        <v/>
      </c>
      <c r="AE62" s="99" t="str">
        <f t="shared" ca="1" si="3"/>
        <v/>
      </c>
      <c r="AF62" s="99" t="str">
        <f t="shared" ca="1" si="4"/>
        <v/>
      </c>
    </row>
    <row r="63" spans="2:32" ht="15.75" customHeight="1" x14ac:dyDescent="0.2">
      <c r="B63" s="91"/>
      <c r="C63" s="126"/>
      <c r="D63" s="126"/>
      <c r="E63" s="126"/>
      <c r="F63" s="124">
        <f t="shared" si="5"/>
        <v>0</v>
      </c>
      <c r="G63" s="125" t="str">
        <f ca="1">IFERROR(INDEX(INDIRECT("'" &amp; 'Warband Sheet'!E$4 &amp; " Equipment'!A$2:A$200"), MATCH(I63, INDIRECT("'" &amp; 'Warband Sheet'!E$4 &amp; " Equipment'!C$2:C$200"), 0)), "")</f>
        <v/>
      </c>
      <c r="H63" s="125" t="str">
        <f ca="1">IFERROR(INDEX(INDIRECT("'" &amp; 'Warband Sheet'!E$4 &amp; " Equipment'!B$2:B$200"), MATCH(I63, INDIRECT("'" &amp; 'Warband Sheet'!E$4 &amp; " Equipment'!C$2:C$200"), 0)), "")</f>
        <v/>
      </c>
      <c r="I63" s="119"/>
      <c r="J63" s="370" t="str">
        <f ca="1">IFERROR(INDEX(INDIRECT("'" &amp; 'Warband Sheet'!E$4 &amp; " Equipment'!D$2:D$200"), MATCH('Reserve Wargear'!I63, INDIRECT("'" &amp; 'Warband Sheet'!E$4 &amp; " Equipment'!C$2:C$200"), 0)), "")</f>
        <v/>
      </c>
      <c r="K63" s="371" t="str">
        <f ca="1">IFERROR(INDEX(INDIRECT("'" &amp; 'Warband Sheet'!E$4 &amp; " Equipment'!E$2:E$200"), MATCH('Reserve Wargear'!I63, INDIRECT("'" &amp; 'Warband Sheet'!E$4 &amp; " Equipment'!C$2:C$200"), 0)), "")</f>
        <v/>
      </c>
      <c r="L63" s="372" t="str">
        <f ca="1">IFERROR(INDEX(INDIRECT("'" &amp; 'Warband Sheet'!E$4 &amp; " Equipment'!F$2:F$200"), MATCH('Reserve Wargear'!I63, INDIRECT("'" &amp; 'Warband Sheet'!E$4 &amp; " Equipment'!C$2:C$200"), 0)), "")</f>
        <v/>
      </c>
      <c r="M63" s="372" t="str">
        <f ca="1">IFERROR(INDEX(INDIRECT("'" &amp; 'Warband Sheet'!E$4 &amp; " Equipment'!G$2:G$200"), MATCH('Reserve Wargear'!I63, INDIRECT("'" &amp; 'Warband Sheet'!E$4 &amp; " Equipment'!C$2:C$200"), 0)), "")</f>
        <v/>
      </c>
      <c r="N63" s="119"/>
      <c r="O63" s="84"/>
      <c r="P63" s="85"/>
      <c r="Q63" s="85"/>
      <c r="R63" s="85"/>
      <c r="S63" s="85"/>
      <c r="T63" s="85"/>
      <c r="U63" s="85"/>
      <c r="V63" s="85"/>
      <c r="W63" s="85"/>
      <c r="X63" s="85"/>
      <c r="AC63" s="99" t="str">
        <f t="shared" ca="1" si="1"/>
        <v/>
      </c>
      <c r="AD63" s="99" t="str">
        <f t="shared" ca="1" si="2"/>
        <v/>
      </c>
      <c r="AE63" s="99" t="str">
        <f t="shared" ca="1" si="3"/>
        <v/>
      </c>
      <c r="AF63" s="99" t="str">
        <f t="shared" ca="1" si="4"/>
        <v/>
      </c>
    </row>
    <row r="64" spans="2:32" ht="15.75" customHeight="1" x14ac:dyDescent="0.2">
      <c r="B64" s="91"/>
      <c r="C64" s="126"/>
      <c r="D64" s="126"/>
      <c r="E64" s="126"/>
      <c r="F64" s="124">
        <f t="shared" si="5"/>
        <v>0</v>
      </c>
      <c r="G64" s="125" t="str">
        <f ca="1">IFERROR(INDEX(INDIRECT("'" &amp; 'Warband Sheet'!E$4 &amp; " Equipment'!A$2:A$200"), MATCH(I64, INDIRECT("'" &amp; 'Warband Sheet'!E$4 &amp; " Equipment'!C$2:C$200"), 0)), "")</f>
        <v/>
      </c>
      <c r="H64" s="125" t="str">
        <f ca="1">IFERROR(INDEX(INDIRECT("'" &amp; 'Warband Sheet'!E$4 &amp; " Equipment'!B$2:B$200"), MATCH(I64, INDIRECT("'" &amp; 'Warband Sheet'!E$4 &amp; " Equipment'!C$2:C$200"), 0)), "")</f>
        <v/>
      </c>
      <c r="I64" s="119"/>
      <c r="J64" s="370" t="str">
        <f ca="1">IFERROR(INDEX(INDIRECT("'" &amp; 'Warband Sheet'!E$4 &amp; " Equipment'!D$2:D$200"), MATCH('Reserve Wargear'!I64, INDIRECT("'" &amp; 'Warband Sheet'!E$4 &amp; " Equipment'!C$2:C$200"), 0)), "")</f>
        <v/>
      </c>
      <c r="K64" s="371" t="str">
        <f ca="1">IFERROR(INDEX(INDIRECT("'" &amp; 'Warband Sheet'!E$4 &amp; " Equipment'!E$2:E$200"), MATCH('Reserve Wargear'!I64, INDIRECT("'" &amp; 'Warband Sheet'!E$4 &amp; " Equipment'!C$2:C$200"), 0)), "")</f>
        <v/>
      </c>
      <c r="L64" s="372" t="str">
        <f ca="1">IFERROR(INDEX(INDIRECT("'" &amp; 'Warband Sheet'!E$4 &amp; " Equipment'!F$2:F$200"), MATCH('Reserve Wargear'!I64, INDIRECT("'" &amp; 'Warband Sheet'!E$4 &amp; " Equipment'!C$2:C$200"), 0)), "")</f>
        <v/>
      </c>
      <c r="M64" s="372" t="str">
        <f ca="1">IFERROR(INDEX(INDIRECT("'" &amp; 'Warband Sheet'!E$4 &amp; " Equipment'!G$2:G$200"), MATCH('Reserve Wargear'!I64, INDIRECT("'" &amp; 'Warband Sheet'!E$4 &amp; " Equipment'!C$2:C$200"), 0)), "")</f>
        <v/>
      </c>
      <c r="N64" s="119"/>
      <c r="O64" s="84"/>
      <c r="P64" s="85"/>
      <c r="Q64" s="85"/>
      <c r="R64" s="85"/>
      <c r="S64" s="85"/>
      <c r="T64" s="85"/>
      <c r="U64" s="85"/>
      <c r="V64" s="85"/>
      <c r="W64" s="85"/>
      <c r="X64" s="85"/>
      <c r="AC64" s="99" t="str">
        <f t="shared" ca="1" si="1"/>
        <v/>
      </c>
      <c r="AD64" s="99" t="str">
        <f t="shared" ca="1" si="2"/>
        <v/>
      </c>
      <c r="AE64" s="99" t="str">
        <f t="shared" ca="1" si="3"/>
        <v/>
      </c>
      <c r="AF64" s="99" t="str">
        <f t="shared" ca="1" si="4"/>
        <v/>
      </c>
    </row>
    <row r="65" spans="2:32" ht="15.75" customHeight="1" x14ac:dyDescent="0.2">
      <c r="B65" s="91"/>
      <c r="C65" s="126"/>
      <c r="D65" s="126"/>
      <c r="E65" s="126"/>
      <c r="F65" s="124">
        <f t="shared" si="5"/>
        <v>0</v>
      </c>
      <c r="G65" s="125" t="str">
        <f ca="1">IFERROR(INDEX(INDIRECT("'" &amp; 'Warband Sheet'!E$4 &amp; " Equipment'!A$2:A$200"), MATCH(I65, INDIRECT("'" &amp; 'Warband Sheet'!E$4 &amp; " Equipment'!C$2:C$200"), 0)), "")</f>
        <v/>
      </c>
      <c r="H65" s="125" t="str">
        <f ca="1">IFERROR(INDEX(INDIRECT("'" &amp; 'Warband Sheet'!E$4 &amp; " Equipment'!B$2:B$200"), MATCH(I65, INDIRECT("'" &amp; 'Warband Sheet'!E$4 &amp; " Equipment'!C$2:C$200"), 0)), "")</f>
        <v/>
      </c>
      <c r="I65" s="119"/>
      <c r="J65" s="370" t="str">
        <f ca="1">IFERROR(INDEX(INDIRECT("'" &amp; 'Warband Sheet'!E$4 &amp; " Equipment'!D$2:D$200"), MATCH('Reserve Wargear'!I65, INDIRECT("'" &amp; 'Warband Sheet'!E$4 &amp; " Equipment'!C$2:C$200"), 0)), "")</f>
        <v/>
      </c>
      <c r="K65" s="371" t="str">
        <f ca="1">IFERROR(INDEX(INDIRECT("'" &amp; 'Warband Sheet'!E$4 &amp; " Equipment'!E$2:E$200"), MATCH('Reserve Wargear'!I65, INDIRECT("'" &amp; 'Warband Sheet'!E$4 &amp; " Equipment'!C$2:C$200"), 0)), "")</f>
        <v/>
      </c>
      <c r="L65" s="372" t="str">
        <f ca="1">IFERROR(INDEX(INDIRECT("'" &amp; 'Warband Sheet'!E$4 &amp; " Equipment'!F$2:F$200"), MATCH('Reserve Wargear'!I65, INDIRECT("'" &amp; 'Warband Sheet'!E$4 &amp; " Equipment'!C$2:C$200"), 0)), "")</f>
        <v/>
      </c>
      <c r="M65" s="372" t="str">
        <f ca="1">IFERROR(INDEX(INDIRECT("'" &amp; 'Warband Sheet'!E$4 &amp; " Equipment'!G$2:G$200"), MATCH('Reserve Wargear'!I65, INDIRECT("'" &amp; 'Warband Sheet'!E$4 &amp; " Equipment'!C$2:C$200"), 0)), "")</f>
        <v/>
      </c>
      <c r="N65" s="119"/>
      <c r="O65" s="84"/>
      <c r="P65" s="85"/>
      <c r="Q65" s="85"/>
      <c r="R65" s="85"/>
      <c r="S65" s="85"/>
      <c r="T65" s="85"/>
      <c r="U65" s="85"/>
      <c r="V65" s="85"/>
      <c r="W65" s="85"/>
      <c r="X65" s="85"/>
      <c r="AC65" s="99" t="str">
        <f t="shared" ca="1" si="1"/>
        <v/>
      </c>
      <c r="AD65" s="99" t="str">
        <f t="shared" ca="1" si="2"/>
        <v/>
      </c>
      <c r="AE65" s="99" t="str">
        <f t="shared" ca="1" si="3"/>
        <v/>
      </c>
      <c r="AF65" s="99" t="str">
        <f t="shared" ca="1" si="4"/>
        <v/>
      </c>
    </row>
    <row r="66" spans="2:32" ht="15.75" customHeight="1" x14ac:dyDescent="0.2">
      <c r="B66" s="91"/>
      <c r="C66" s="126"/>
      <c r="D66" s="126"/>
      <c r="E66" s="126"/>
      <c r="F66" s="124">
        <f t="shared" si="5"/>
        <v>0</v>
      </c>
      <c r="G66" s="125" t="str">
        <f ca="1">IFERROR(INDEX(INDIRECT("'" &amp; 'Warband Sheet'!E$4 &amp; " Equipment'!A$2:A$200"), MATCH(I66, INDIRECT("'" &amp; 'Warband Sheet'!E$4 &amp; " Equipment'!C$2:C$200"), 0)), "")</f>
        <v/>
      </c>
      <c r="H66" s="125" t="str">
        <f ca="1">IFERROR(INDEX(INDIRECT("'" &amp; 'Warband Sheet'!E$4 &amp; " Equipment'!B$2:B$200"), MATCH(I66, INDIRECT("'" &amp; 'Warband Sheet'!E$4 &amp; " Equipment'!C$2:C$200"), 0)), "")</f>
        <v/>
      </c>
      <c r="I66" s="119"/>
      <c r="J66" s="370" t="str">
        <f ca="1">IFERROR(INDEX(INDIRECT("'" &amp; 'Warband Sheet'!E$4 &amp; " Equipment'!D$2:D$200"), MATCH('Reserve Wargear'!I66, INDIRECT("'" &amp; 'Warband Sheet'!E$4 &amp; " Equipment'!C$2:C$200"), 0)), "")</f>
        <v/>
      </c>
      <c r="K66" s="371" t="str">
        <f ca="1">IFERROR(INDEX(INDIRECT("'" &amp; 'Warband Sheet'!E$4 &amp; " Equipment'!E$2:E$200"), MATCH('Reserve Wargear'!I66, INDIRECT("'" &amp; 'Warband Sheet'!E$4 &amp; " Equipment'!C$2:C$200"), 0)), "")</f>
        <v/>
      </c>
      <c r="L66" s="372" t="str">
        <f ca="1">IFERROR(INDEX(INDIRECT("'" &amp; 'Warband Sheet'!E$4 &amp; " Equipment'!F$2:F$200"), MATCH('Reserve Wargear'!I66, INDIRECT("'" &amp; 'Warband Sheet'!E$4 &amp; " Equipment'!C$2:C$200"), 0)), "")</f>
        <v/>
      </c>
      <c r="M66" s="372" t="str">
        <f ca="1">IFERROR(INDEX(INDIRECT("'" &amp; 'Warband Sheet'!E$4 &amp; " Equipment'!G$2:G$200"), MATCH('Reserve Wargear'!I66, INDIRECT("'" &amp; 'Warband Sheet'!E$4 &amp; " Equipment'!C$2:C$200"), 0)), "")</f>
        <v/>
      </c>
      <c r="N66" s="119"/>
      <c r="O66" s="84"/>
      <c r="P66" s="85"/>
      <c r="Q66" s="85"/>
      <c r="R66" s="85"/>
      <c r="S66" s="85"/>
      <c r="T66" s="85"/>
      <c r="U66" s="85"/>
      <c r="V66" s="85"/>
      <c r="W66" s="85"/>
      <c r="X66" s="85"/>
      <c r="AC66" s="99" t="str">
        <f t="shared" ca="1" si="1"/>
        <v/>
      </c>
      <c r="AD66" s="99" t="str">
        <f t="shared" ca="1" si="2"/>
        <v/>
      </c>
      <c r="AE66" s="99" t="str">
        <f t="shared" ca="1" si="3"/>
        <v/>
      </c>
      <c r="AF66" s="99" t="str">
        <f t="shared" ca="1" si="4"/>
        <v/>
      </c>
    </row>
    <row r="67" spans="2:32" ht="15.75" customHeight="1" x14ac:dyDescent="0.2">
      <c r="B67" s="91"/>
      <c r="C67" s="126"/>
      <c r="D67" s="126"/>
      <c r="E67" s="126"/>
      <c r="F67" s="124">
        <f t="shared" si="5"/>
        <v>0</v>
      </c>
      <c r="G67" s="125" t="str">
        <f ca="1">IFERROR(INDEX(INDIRECT("'" &amp; 'Warband Sheet'!E$4 &amp; " Equipment'!A$2:A$200"), MATCH(I67, INDIRECT("'" &amp; 'Warband Sheet'!E$4 &amp; " Equipment'!C$2:C$200"), 0)), "")</f>
        <v/>
      </c>
      <c r="H67" s="125" t="str">
        <f ca="1">IFERROR(INDEX(INDIRECT("'" &amp; 'Warband Sheet'!E$4 &amp; " Equipment'!B$2:B$200"), MATCH(I67, INDIRECT("'" &amp; 'Warband Sheet'!E$4 &amp; " Equipment'!C$2:C$200"), 0)), "")</f>
        <v/>
      </c>
      <c r="I67" s="119"/>
      <c r="J67" s="370" t="str">
        <f ca="1">IFERROR(INDEX(INDIRECT("'" &amp; 'Warband Sheet'!E$4 &amp; " Equipment'!D$2:D$200"), MATCH('Reserve Wargear'!I67, INDIRECT("'" &amp; 'Warband Sheet'!E$4 &amp; " Equipment'!C$2:C$200"), 0)), "")</f>
        <v/>
      </c>
      <c r="K67" s="371" t="str">
        <f ca="1">IFERROR(INDEX(INDIRECT("'" &amp; 'Warband Sheet'!E$4 &amp; " Equipment'!E$2:E$200"), MATCH('Reserve Wargear'!I67, INDIRECT("'" &amp; 'Warband Sheet'!E$4 &amp; " Equipment'!C$2:C$200"), 0)), "")</f>
        <v/>
      </c>
      <c r="L67" s="372" t="str">
        <f ca="1">IFERROR(INDEX(INDIRECT("'" &amp; 'Warband Sheet'!E$4 &amp; " Equipment'!F$2:F$200"), MATCH('Reserve Wargear'!I67, INDIRECT("'" &amp; 'Warband Sheet'!E$4 &amp; " Equipment'!C$2:C$200"), 0)), "")</f>
        <v/>
      </c>
      <c r="M67" s="372" t="str">
        <f ca="1">IFERROR(INDEX(INDIRECT("'" &amp; 'Warband Sheet'!E$4 &amp; " Equipment'!G$2:G$200"), MATCH('Reserve Wargear'!I67, INDIRECT("'" &amp; 'Warband Sheet'!E$4 &amp; " Equipment'!C$2:C$200"), 0)), "")</f>
        <v/>
      </c>
      <c r="N67" s="119"/>
      <c r="O67" s="84"/>
      <c r="P67" s="85"/>
      <c r="Q67" s="85"/>
      <c r="R67" s="85"/>
      <c r="S67" s="85"/>
      <c r="T67" s="85"/>
      <c r="U67" s="85"/>
      <c r="V67" s="85"/>
      <c r="W67" s="85"/>
      <c r="X67" s="85"/>
      <c r="AC67" s="99" t="str">
        <f t="shared" ca="1" si="1"/>
        <v/>
      </c>
      <c r="AD67" s="99" t="str">
        <f t="shared" ca="1" si="2"/>
        <v/>
      </c>
      <c r="AE67" s="99" t="str">
        <f t="shared" ca="1" si="3"/>
        <v/>
      </c>
      <c r="AF67" s="99" t="str">
        <f t="shared" ca="1" si="4"/>
        <v/>
      </c>
    </row>
    <row r="68" spans="2:32" ht="15.75" customHeight="1" x14ac:dyDescent="0.2">
      <c r="B68" s="91"/>
      <c r="C68" s="126"/>
      <c r="D68" s="126"/>
      <c r="E68" s="126"/>
      <c r="F68" s="124">
        <f t="shared" si="5"/>
        <v>0</v>
      </c>
      <c r="G68" s="125" t="str">
        <f ca="1">IFERROR(INDEX(INDIRECT("'" &amp; 'Warband Sheet'!E$4 &amp; " Equipment'!A$2:A$200"), MATCH(I68, INDIRECT("'" &amp; 'Warband Sheet'!E$4 &amp; " Equipment'!C$2:C$200"), 0)), "")</f>
        <v/>
      </c>
      <c r="H68" s="125" t="str">
        <f ca="1">IFERROR(INDEX(INDIRECT("'" &amp; 'Warband Sheet'!E$4 &amp; " Equipment'!B$2:B$200"), MATCH(I68, INDIRECT("'" &amp; 'Warband Sheet'!E$4 &amp; " Equipment'!C$2:C$200"), 0)), "")</f>
        <v/>
      </c>
      <c r="I68" s="119"/>
      <c r="J68" s="370" t="str">
        <f ca="1">IFERROR(INDEX(INDIRECT("'" &amp; 'Warband Sheet'!E$4 &amp; " Equipment'!D$2:D$200"), MATCH('Reserve Wargear'!I68, INDIRECT("'" &amp; 'Warband Sheet'!E$4 &amp; " Equipment'!C$2:C$200"), 0)), "")</f>
        <v/>
      </c>
      <c r="K68" s="371" t="str">
        <f ca="1">IFERROR(INDEX(INDIRECT("'" &amp; 'Warband Sheet'!E$4 &amp; " Equipment'!E$2:E$200"), MATCH('Reserve Wargear'!I68, INDIRECT("'" &amp; 'Warband Sheet'!E$4 &amp; " Equipment'!C$2:C$200"), 0)), "")</f>
        <v/>
      </c>
      <c r="L68" s="372" t="str">
        <f ca="1">IFERROR(INDEX(INDIRECT("'" &amp; 'Warband Sheet'!E$4 &amp; " Equipment'!F$2:F$200"), MATCH('Reserve Wargear'!I68, INDIRECT("'" &amp; 'Warband Sheet'!E$4 &amp; " Equipment'!C$2:C$200"), 0)), "")</f>
        <v/>
      </c>
      <c r="M68" s="372" t="str">
        <f ca="1">IFERROR(INDEX(INDIRECT("'" &amp; 'Warband Sheet'!E$4 &amp; " Equipment'!G$2:G$200"), MATCH('Reserve Wargear'!I68, INDIRECT("'" &amp; 'Warband Sheet'!E$4 &amp; " Equipment'!C$2:C$200"), 0)), "")</f>
        <v/>
      </c>
      <c r="N68" s="119"/>
      <c r="O68" s="84"/>
      <c r="P68" s="85"/>
      <c r="Q68" s="85"/>
      <c r="R68" s="85"/>
      <c r="S68" s="85"/>
      <c r="T68" s="85"/>
      <c r="U68" s="85"/>
      <c r="V68" s="85"/>
      <c r="W68" s="85"/>
      <c r="X68" s="85"/>
      <c r="AC68" s="99" t="str">
        <f t="shared" ca="1" si="1"/>
        <v/>
      </c>
      <c r="AD68" s="99" t="str">
        <f t="shared" ca="1" si="2"/>
        <v/>
      </c>
      <c r="AE68" s="99" t="str">
        <f t="shared" ca="1" si="3"/>
        <v/>
      </c>
      <c r="AF68" s="99" t="str">
        <f t="shared" ca="1" si="4"/>
        <v/>
      </c>
    </row>
    <row r="69" spans="2:32" ht="15.75" customHeight="1" x14ac:dyDescent="0.2">
      <c r="B69" s="91"/>
      <c r="C69" s="126"/>
      <c r="D69" s="126"/>
      <c r="E69" s="126"/>
      <c r="F69" s="124">
        <f t="shared" si="5"/>
        <v>0</v>
      </c>
      <c r="G69" s="125" t="str">
        <f ca="1">IFERROR(INDEX(INDIRECT("'" &amp; 'Warband Sheet'!E$4 &amp; " Equipment'!A$2:A$200"), MATCH(I69, INDIRECT("'" &amp; 'Warband Sheet'!E$4 &amp; " Equipment'!C$2:C$200"), 0)), "")</f>
        <v/>
      </c>
      <c r="H69" s="125" t="str">
        <f ca="1">IFERROR(INDEX(INDIRECT("'" &amp; 'Warband Sheet'!E$4 &amp; " Equipment'!B$2:B$200"), MATCH(I69, INDIRECT("'" &amp; 'Warband Sheet'!E$4 &amp; " Equipment'!C$2:C$200"), 0)), "")</f>
        <v/>
      </c>
      <c r="I69" s="119"/>
      <c r="J69" s="370" t="str">
        <f ca="1">IFERROR(INDEX(INDIRECT("'" &amp; 'Warband Sheet'!E$4 &amp; " Equipment'!D$2:D$200"), MATCH('Reserve Wargear'!I69, INDIRECT("'" &amp; 'Warband Sheet'!E$4 &amp; " Equipment'!C$2:C$200"), 0)), "")</f>
        <v/>
      </c>
      <c r="K69" s="371" t="str">
        <f ca="1">IFERROR(INDEX(INDIRECT("'" &amp; 'Warband Sheet'!E$4 &amp; " Equipment'!E$2:E$200"), MATCH('Reserve Wargear'!I69, INDIRECT("'" &amp; 'Warband Sheet'!E$4 &amp; " Equipment'!C$2:C$200"), 0)), "")</f>
        <v/>
      </c>
      <c r="L69" s="372" t="str">
        <f ca="1">IFERROR(INDEX(INDIRECT("'" &amp; 'Warband Sheet'!E$4 &amp; " Equipment'!F$2:F$200"), MATCH('Reserve Wargear'!I69, INDIRECT("'" &amp; 'Warband Sheet'!E$4 &amp; " Equipment'!C$2:C$200"), 0)), "")</f>
        <v/>
      </c>
      <c r="M69" s="372" t="str">
        <f ca="1">IFERROR(INDEX(INDIRECT("'" &amp; 'Warband Sheet'!E$4 &amp; " Equipment'!G$2:G$200"), MATCH('Reserve Wargear'!I69, INDIRECT("'" &amp; 'Warband Sheet'!E$4 &amp; " Equipment'!C$2:C$200"), 0)), "")</f>
        <v/>
      </c>
      <c r="N69" s="119"/>
      <c r="O69" s="84"/>
      <c r="P69" s="85"/>
      <c r="Q69" s="85"/>
      <c r="R69" s="85"/>
      <c r="S69" s="85"/>
      <c r="T69" s="85"/>
      <c r="U69" s="85"/>
      <c r="V69" s="85"/>
      <c r="W69" s="85"/>
      <c r="X69" s="85"/>
      <c r="AC69" s="99" t="str">
        <f t="shared" ref="AC69:AC119" ca="1" si="6">IFERROR(SUM(G69*C69),"")</f>
        <v/>
      </c>
      <c r="AD69" s="99" t="str">
        <f t="shared" ref="AD69:AD119" ca="1" si="7">IFERROR(SUM(H69*C69),"")</f>
        <v/>
      </c>
      <c r="AE69" s="99" t="str">
        <f t="shared" ref="AE69:AE119" ca="1" si="8">IFERROR(SUM(G69*D69),"")</f>
        <v/>
      </c>
      <c r="AF69" s="99" t="str">
        <f t="shared" ref="AF69:AF119" ca="1" si="9">IFERROR(SUM(H69*D69),"")</f>
        <v/>
      </c>
    </row>
    <row r="70" spans="2:32" ht="15.75" customHeight="1" x14ac:dyDescent="0.2">
      <c r="B70" s="91"/>
      <c r="C70" s="126"/>
      <c r="D70" s="126"/>
      <c r="E70" s="126"/>
      <c r="F70" s="124">
        <f t="shared" si="5"/>
        <v>0</v>
      </c>
      <c r="G70" s="125" t="str">
        <f ca="1">IFERROR(INDEX(INDIRECT("'" &amp; 'Warband Sheet'!E$4 &amp; " Equipment'!A$2:A$200"), MATCH(I70, INDIRECT("'" &amp; 'Warband Sheet'!E$4 &amp; " Equipment'!C$2:C$200"), 0)), "")</f>
        <v/>
      </c>
      <c r="H70" s="125" t="str">
        <f ca="1">IFERROR(INDEX(INDIRECT("'" &amp; 'Warband Sheet'!E$4 &amp; " Equipment'!B$2:B$200"), MATCH(I70, INDIRECT("'" &amp; 'Warband Sheet'!E$4 &amp; " Equipment'!C$2:C$200"), 0)), "")</f>
        <v/>
      </c>
      <c r="I70" s="119"/>
      <c r="J70" s="370" t="str">
        <f ca="1">IFERROR(INDEX(INDIRECT("'" &amp; 'Warband Sheet'!E$4 &amp; " Equipment'!D$2:D$200"), MATCH('Reserve Wargear'!I70, INDIRECT("'" &amp; 'Warband Sheet'!E$4 &amp; " Equipment'!C$2:C$200"), 0)), "")</f>
        <v/>
      </c>
      <c r="K70" s="371" t="str">
        <f ca="1">IFERROR(INDEX(INDIRECT("'" &amp; 'Warband Sheet'!E$4 &amp; " Equipment'!E$2:E$200"), MATCH('Reserve Wargear'!I70, INDIRECT("'" &amp; 'Warband Sheet'!E$4 &amp; " Equipment'!C$2:C$200"), 0)), "")</f>
        <v/>
      </c>
      <c r="L70" s="372" t="str">
        <f ca="1">IFERROR(INDEX(INDIRECT("'" &amp; 'Warband Sheet'!E$4 &amp; " Equipment'!F$2:F$200"), MATCH('Reserve Wargear'!I70, INDIRECT("'" &amp; 'Warband Sheet'!E$4 &amp; " Equipment'!C$2:C$200"), 0)), "")</f>
        <v/>
      </c>
      <c r="M70" s="372" t="str">
        <f ca="1">IFERROR(INDEX(INDIRECT("'" &amp; 'Warband Sheet'!E$4 &amp; " Equipment'!G$2:G$200"), MATCH('Reserve Wargear'!I70, INDIRECT("'" &amp; 'Warband Sheet'!E$4 &amp; " Equipment'!C$2:C$200"), 0)), "")</f>
        <v/>
      </c>
      <c r="N70" s="119"/>
      <c r="O70" s="84"/>
      <c r="P70" s="85"/>
      <c r="Q70" s="85"/>
      <c r="R70" s="85"/>
      <c r="S70" s="85"/>
      <c r="T70" s="85"/>
      <c r="U70" s="85"/>
      <c r="V70" s="85"/>
      <c r="W70" s="85"/>
      <c r="X70" s="85"/>
      <c r="AC70" s="99" t="str">
        <f t="shared" ca="1" si="6"/>
        <v/>
      </c>
      <c r="AD70" s="99" t="str">
        <f t="shared" ca="1" si="7"/>
        <v/>
      </c>
      <c r="AE70" s="99" t="str">
        <f t="shared" ca="1" si="8"/>
        <v/>
      </c>
      <c r="AF70" s="99" t="str">
        <f t="shared" ca="1" si="9"/>
        <v/>
      </c>
    </row>
    <row r="71" spans="2:32" ht="15.75" customHeight="1" x14ac:dyDescent="0.2">
      <c r="B71" s="91"/>
      <c r="C71" s="126"/>
      <c r="D71" s="126"/>
      <c r="E71" s="126"/>
      <c r="F71" s="124">
        <f t="shared" si="5"/>
        <v>0</v>
      </c>
      <c r="G71" s="125" t="str">
        <f ca="1">IFERROR(INDEX(INDIRECT("'" &amp; 'Warband Sheet'!E$4 &amp; " Equipment'!A$2:A$200"), MATCH(I71, INDIRECT("'" &amp; 'Warband Sheet'!E$4 &amp; " Equipment'!C$2:C$200"), 0)), "")</f>
        <v/>
      </c>
      <c r="H71" s="125" t="str">
        <f ca="1">IFERROR(INDEX(INDIRECT("'" &amp; 'Warband Sheet'!E$4 &amp; " Equipment'!B$2:B$200"), MATCH(I71, INDIRECT("'" &amp; 'Warband Sheet'!E$4 &amp; " Equipment'!C$2:C$200"), 0)), "")</f>
        <v/>
      </c>
      <c r="I71" s="119"/>
      <c r="J71" s="370" t="str">
        <f ca="1">IFERROR(INDEX(INDIRECT("'" &amp; 'Warband Sheet'!E$4 &amp; " Equipment'!D$2:D$200"), MATCH('Reserve Wargear'!I71, INDIRECT("'" &amp; 'Warband Sheet'!E$4 &amp; " Equipment'!C$2:C$200"), 0)), "")</f>
        <v/>
      </c>
      <c r="K71" s="371" t="str">
        <f ca="1">IFERROR(INDEX(INDIRECT("'" &amp; 'Warband Sheet'!E$4 &amp; " Equipment'!E$2:E$200"), MATCH('Reserve Wargear'!I71, INDIRECT("'" &amp; 'Warband Sheet'!E$4 &amp; " Equipment'!C$2:C$200"), 0)), "")</f>
        <v/>
      </c>
      <c r="L71" s="372" t="str">
        <f ca="1">IFERROR(INDEX(INDIRECT("'" &amp; 'Warband Sheet'!E$4 &amp; " Equipment'!F$2:F$200"), MATCH('Reserve Wargear'!I71, INDIRECT("'" &amp; 'Warband Sheet'!E$4 &amp; " Equipment'!C$2:C$200"), 0)), "")</f>
        <v/>
      </c>
      <c r="M71" s="372" t="str">
        <f ca="1">IFERROR(INDEX(INDIRECT("'" &amp; 'Warband Sheet'!E$4 &amp; " Equipment'!G$2:G$200"), MATCH('Reserve Wargear'!I71, INDIRECT("'" &amp; 'Warband Sheet'!E$4 &amp; " Equipment'!C$2:C$200"), 0)), "")</f>
        <v/>
      </c>
      <c r="N71" s="119"/>
      <c r="O71" s="84"/>
      <c r="P71" s="85"/>
      <c r="Q71" s="85"/>
      <c r="R71" s="85"/>
      <c r="S71" s="85"/>
      <c r="T71" s="85"/>
      <c r="U71" s="85"/>
      <c r="V71" s="85"/>
      <c r="W71" s="85"/>
      <c r="X71" s="85"/>
      <c r="AC71" s="99" t="str">
        <f t="shared" ca="1" si="6"/>
        <v/>
      </c>
      <c r="AD71" s="99" t="str">
        <f t="shared" ca="1" si="7"/>
        <v/>
      </c>
      <c r="AE71" s="99" t="str">
        <f t="shared" ca="1" si="8"/>
        <v/>
      </c>
      <c r="AF71" s="99" t="str">
        <f t="shared" ca="1" si="9"/>
        <v/>
      </c>
    </row>
    <row r="72" spans="2:32" ht="15.75" customHeight="1" x14ac:dyDescent="0.2">
      <c r="B72" s="91"/>
      <c r="C72" s="126"/>
      <c r="D72" s="126"/>
      <c r="E72" s="126"/>
      <c r="F72" s="124">
        <f t="shared" si="5"/>
        <v>0</v>
      </c>
      <c r="G72" s="125" t="str">
        <f ca="1">IFERROR(INDEX(INDIRECT("'" &amp; 'Warband Sheet'!E$4 &amp; " Equipment'!A$2:A$200"), MATCH(I72, INDIRECT("'" &amp; 'Warband Sheet'!E$4 &amp; " Equipment'!C$2:C$200"), 0)), "")</f>
        <v/>
      </c>
      <c r="H72" s="125" t="str">
        <f ca="1">IFERROR(INDEX(INDIRECT("'" &amp; 'Warband Sheet'!E$4 &amp; " Equipment'!B$2:B$200"), MATCH(I72, INDIRECT("'" &amp; 'Warband Sheet'!E$4 &amp; " Equipment'!C$2:C$200"), 0)), "")</f>
        <v/>
      </c>
      <c r="I72" s="119"/>
      <c r="J72" s="370" t="str">
        <f ca="1">IFERROR(INDEX(INDIRECT("'" &amp; 'Warband Sheet'!E$4 &amp; " Equipment'!D$2:D$200"), MATCH('Reserve Wargear'!I72, INDIRECT("'" &amp; 'Warband Sheet'!E$4 &amp; " Equipment'!C$2:C$200"), 0)), "")</f>
        <v/>
      </c>
      <c r="K72" s="371" t="str">
        <f ca="1">IFERROR(INDEX(INDIRECT("'" &amp; 'Warband Sheet'!E$4 &amp; " Equipment'!E$2:E$200"), MATCH('Reserve Wargear'!I72, INDIRECT("'" &amp; 'Warband Sheet'!E$4 &amp; " Equipment'!C$2:C$200"), 0)), "")</f>
        <v/>
      </c>
      <c r="L72" s="372" t="str">
        <f ca="1">IFERROR(INDEX(INDIRECT("'" &amp; 'Warband Sheet'!E$4 &amp; " Equipment'!F$2:F$200"), MATCH('Reserve Wargear'!I72, INDIRECT("'" &amp; 'Warband Sheet'!E$4 &amp; " Equipment'!C$2:C$200"), 0)), "")</f>
        <v/>
      </c>
      <c r="M72" s="372" t="str">
        <f ca="1">IFERROR(INDEX(INDIRECT("'" &amp; 'Warband Sheet'!E$4 &amp; " Equipment'!G$2:G$200"), MATCH('Reserve Wargear'!I72, INDIRECT("'" &amp; 'Warband Sheet'!E$4 &amp; " Equipment'!C$2:C$200"), 0)), "")</f>
        <v/>
      </c>
      <c r="N72" s="119"/>
      <c r="O72" s="84"/>
      <c r="P72" s="85"/>
      <c r="Q72" s="85"/>
      <c r="R72" s="85"/>
      <c r="S72" s="85"/>
      <c r="T72" s="85"/>
      <c r="U72" s="85"/>
      <c r="V72" s="85"/>
      <c r="W72" s="85"/>
      <c r="X72" s="85"/>
      <c r="AC72" s="99" t="str">
        <f t="shared" ca="1" si="6"/>
        <v/>
      </c>
      <c r="AD72" s="99" t="str">
        <f t="shared" ca="1" si="7"/>
        <v/>
      </c>
      <c r="AE72" s="99" t="str">
        <f t="shared" ca="1" si="8"/>
        <v/>
      </c>
      <c r="AF72" s="99" t="str">
        <f t="shared" ca="1" si="9"/>
        <v/>
      </c>
    </row>
    <row r="73" spans="2:32" ht="15.75" customHeight="1" x14ac:dyDescent="0.2">
      <c r="B73" s="91"/>
      <c r="C73" s="126"/>
      <c r="D73" s="126"/>
      <c r="E73" s="126"/>
      <c r="F73" s="124">
        <f t="shared" si="5"/>
        <v>0</v>
      </c>
      <c r="G73" s="125" t="str">
        <f ca="1">IFERROR(INDEX(INDIRECT("'" &amp; 'Warband Sheet'!E$4 &amp; " Equipment'!A$2:A$200"), MATCH(I73, INDIRECT("'" &amp; 'Warband Sheet'!E$4 &amp; " Equipment'!C$2:C$200"), 0)), "")</f>
        <v/>
      </c>
      <c r="H73" s="125" t="str">
        <f ca="1">IFERROR(INDEX(INDIRECT("'" &amp; 'Warband Sheet'!E$4 &amp; " Equipment'!B$2:B$200"), MATCH(I73, INDIRECT("'" &amp; 'Warband Sheet'!E$4 &amp; " Equipment'!C$2:C$200"), 0)), "")</f>
        <v/>
      </c>
      <c r="I73" s="119"/>
      <c r="J73" s="370" t="str">
        <f ca="1">IFERROR(INDEX(INDIRECT("'" &amp; 'Warband Sheet'!E$4 &amp; " Equipment'!D$2:D$200"), MATCH('Reserve Wargear'!I73, INDIRECT("'" &amp; 'Warband Sheet'!E$4 &amp; " Equipment'!C$2:C$200"), 0)), "")</f>
        <v/>
      </c>
      <c r="K73" s="371" t="str">
        <f ca="1">IFERROR(INDEX(INDIRECT("'" &amp; 'Warband Sheet'!E$4 &amp; " Equipment'!E$2:E$200"), MATCH('Reserve Wargear'!I73, INDIRECT("'" &amp; 'Warband Sheet'!E$4 &amp; " Equipment'!C$2:C$200"), 0)), "")</f>
        <v/>
      </c>
      <c r="L73" s="372" t="str">
        <f ca="1">IFERROR(INDEX(INDIRECT("'" &amp; 'Warband Sheet'!E$4 &amp; " Equipment'!F$2:F$200"), MATCH('Reserve Wargear'!I73, INDIRECT("'" &amp; 'Warband Sheet'!E$4 &amp; " Equipment'!C$2:C$200"), 0)), "")</f>
        <v/>
      </c>
      <c r="M73" s="372" t="str">
        <f ca="1">IFERROR(INDEX(INDIRECT("'" &amp; 'Warband Sheet'!E$4 &amp; " Equipment'!G$2:G$200"), MATCH('Reserve Wargear'!I73, INDIRECT("'" &amp; 'Warband Sheet'!E$4 &amp; " Equipment'!C$2:C$200"), 0)), "")</f>
        <v/>
      </c>
      <c r="N73" s="119"/>
      <c r="O73" s="84"/>
      <c r="P73" s="85"/>
      <c r="Q73" s="85"/>
      <c r="R73" s="85"/>
      <c r="S73" s="85"/>
      <c r="T73" s="85"/>
      <c r="U73" s="85"/>
      <c r="V73" s="85"/>
      <c r="W73" s="85"/>
      <c r="X73" s="85"/>
      <c r="AC73" s="99" t="str">
        <f t="shared" ca="1" si="6"/>
        <v/>
      </c>
      <c r="AD73" s="99" t="str">
        <f t="shared" ca="1" si="7"/>
        <v/>
      </c>
      <c r="AE73" s="99" t="str">
        <f t="shared" ca="1" si="8"/>
        <v/>
      </c>
      <c r="AF73" s="99" t="str">
        <f t="shared" ca="1" si="9"/>
        <v/>
      </c>
    </row>
    <row r="74" spans="2:32" ht="15.75" customHeight="1" x14ac:dyDescent="0.2">
      <c r="B74" s="91"/>
      <c r="C74" s="126"/>
      <c r="D74" s="126"/>
      <c r="E74" s="126"/>
      <c r="F74" s="124">
        <f t="shared" si="5"/>
        <v>0</v>
      </c>
      <c r="G74" s="125" t="str">
        <f ca="1">IFERROR(INDEX(INDIRECT("'" &amp; 'Warband Sheet'!E$4 &amp; " Equipment'!A$2:A$200"), MATCH(I74, INDIRECT("'" &amp; 'Warband Sheet'!E$4 &amp; " Equipment'!C$2:C$200"), 0)), "")</f>
        <v/>
      </c>
      <c r="H74" s="125" t="str">
        <f ca="1">IFERROR(INDEX(INDIRECT("'" &amp; 'Warband Sheet'!E$4 &amp; " Equipment'!B$2:B$200"), MATCH(I74, INDIRECT("'" &amp; 'Warband Sheet'!E$4 &amp; " Equipment'!C$2:C$200"), 0)), "")</f>
        <v/>
      </c>
      <c r="I74" s="119"/>
      <c r="J74" s="370" t="str">
        <f ca="1">IFERROR(INDEX(INDIRECT("'" &amp; 'Warband Sheet'!E$4 &amp; " Equipment'!D$2:D$200"), MATCH('Reserve Wargear'!I74, INDIRECT("'" &amp; 'Warband Sheet'!E$4 &amp; " Equipment'!C$2:C$200"), 0)), "")</f>
        <v/>
      </c>
      <c r="K74" s="371" t="str">
        <f ca="1">IFERROR(INDEX(INDIRECT("'" &amp; 'Warband Sheet'!E$4 &amp; " Equipment'!E$2:E$200"), MATCH('Reserve Wargear'!I74, INDIRECT("'" &amp; 'Warband Sheet'!E$4 &amp; " Equipment'!C$2:C$200"), 0)), "")</f>
        <v/>
      </c>
      <c r="L74" s="372" t="str">
        <f ca="1">IFERROR(INDEX(INDIRECT("'" &amp; 'Warband Sheet'!E$4 &amp; " Equipment'!F$2:F$200"), MATCH('Reserve Wargear'!I74, INDIRECT("'" &amp; 'Warband Sheet'!E$4 &amp; " Equipment'!C$2:C$200"), 0)), "")</f>
        <v/>
      </c>
      <c r="M74" s="372" t="str">
        <f ca="1">IFERROR(INDEX(INDIRECT("'" &amp; 'Warband Sheet'!E$4 &amp; " Equipment'!G$2:G$200"), MATCH('Reserve Wargear'!I74, INDIRECT("'" &amp; 'Warband Sheet'!E$4 &amp; " Equipment'!C$2:C$200"), 0)), "")</f>
        <v/>
      </c>
      <c r="N74" s="119"/>
      <c r="O74" s="84"/>
      <c r="P74" s="85"/>
      <c r="Q74" s="85"/>
      <c r="R74" s="85"/>
      <c r="S74" s="85"/>
      <c r="T74" s="85"/>
      <c r="U74" s="85"/>
      <c r="V74" s="85"/>
      <c r="W74" s="85"/>
      <c r="X74" s="85"/>
      <c r="AC74" s="99" t="str">
        <f t="shared" ca="1" si="6"/>
        <v/>
      </c>
      <c r="AD74" s="99" t="str">
        <f t="shared" ca="1" si="7"/>
        <v/>
      </c>
      <c r="AE74" s="99" t="str">
        <f t="shared" ca="1" si="8"/>
        <v/>
      </c>
      <c r="AF74" s="99" t="str">
        <f t="shared" ca="1" si="9"/>
        <v/>
      </c>
    </row>
    <row r="75" spans="2:32" ht="15.75" customHeight="1" x14ac:dyDescent="0.2">
      <c r="B75" s="91"/>
      <c r="C75" s="126"/>
      <c r="D75" s="126"/>
      <c r="E75" s="126"/>
      <c r="F75" s="124">
        <f t="shared" si="5"/>
        <v>0</v>
      </c>
      <c r="G75" s="125" t="str">
        <f ca="1">IFERROR(INDEX(INDIRECT("'" &amp; 'Warband Sheet'!E$4 &amp; " Equipment'!A$2:A$200"), MATCH(I75, INDIRECT("'" &amp; 'Warband Sheet'!E$4 &amp; " Equipment'!C$2:C$200"), 0)), "")</f>
        <v/>
      </c>
      <c r="H75" s="125" t="str">
        <f ca="1">IFERROR(INDEX(INDIRECT("'" &amp; 'Warband Sheet'!E$4 &amp; " Equipment'!B$2:B$200"), MATCH(I75, INDIRECT("'" &amp; 'Warband Sheet'!E$4 &amp; " Equipment'!C$2:C$200"), 0)), "")</f>
        <v/>
      </c>
      <c r="I75" s="119"/>
      <c r="J75" s="370" t="str">
        <f ca="1">IFERROR(INDEX(INDIRECT("'" &amp; 'Warband Sheet'!E$4 &amp; " Equipment'!D$2:D$200"), MATCH('Reserve Wargear'!I75, INDIRECT("'" &amp; 'Warband Sheet'!E$4 &amp; " Equipment'!C$2:C$200"), 0)), "")</f>
        <v/>
      </c>
      <c r="K75" s="371" t="str">
        <f ca="1">IFERROR(INDEX(INDIRECT("'" &amp; 'Warband Sheet'!E$4 &amp; " Equipment'!E$2:E$200"), MATCH('Reserve Wargear'!I75, INDIRECT("'" &amp; 'Warband Sheet'!E$4 &amp; " Equipment'!C$2:C$200"), 0)), "")</f>
        <v/>
      </c>
      <c r="L75" s="372" t="str">
        <f ca="1">IFERROR(INDEX(INDIRECT("'" &amp; 'Warband Sheet'!E$4 &amp; " Equipment'!F$2:F$200"), MATCH('Reserve Wargear'!I75, INDIRECT("'" &amp; 'Warband Sheet'!E$4 &amp; " Equipment'!C$2:C$200"), 0)), "")</f>
        <v/>
      </c>
      <c r="M75" s="372" t="str">
        <f ca="1">IFERROR(INDEX(INDIRECT("'" &amp; 'Warband Sheet'!E$4 &amp; " Equipment'!G$2:G$200"), MATCH('Reserve Wargear'!I75, INDIRECT("'" &amp; 'Warband Sheet'!E$4 &amp; " Equipment'!C$2:C$200"), 0)), "")</f>
        <v/>
      </c>
      <c r="N75" s="119"/>
      <c r="O75" s="84"/>
      <c r="P75" s="85"/>
      <c r="Q75" s="85"/>
      <c r="R75" s="85"/>
      <c r="S75" s="85"/>
      <c r="T75" s="85"/>
      <c r="U75" s="85"/>
      <c r="V75" s="85"/>
      <c r="W75" s="85"/>
      <c r="X75" s="85"/>
      <c r="AC75" s="99" t="str">
        <f t="shared" ca="1" si="6"/>
        <v/>
      </c>
      <c r="AD75" s="99" t="str">
        <f t="shared" ca="1" si="7"/>
        <v/>
      </c>
      <c r="AE75" s="99" t="str">
        <f t="shared" ca="1" si="8"/>
        <v/>
      </c>
      <c r="AF75" s="99" t="str">
        <f t="shared" ca="1" si="9"/>
        <v/>
      </c>
    </row>
    <row r="76" spans="2:32" ht="15.75" customHeight="1" x14ac:dyDescent="0.2">
      <c r="B76" s="91"/>
      <c r="C76" s="126"/>
      <c r="D76" s="126"/>
      <c r="E76" s="126"/>
      <c r="F76" s="124">
        <f t="shared" si="5"/>
        <v>0</v>
      </c>
      <c r="G76" s="125" t="str">
        <f ca="1">IFERROR(INDEX(INDIRECT("'" &amp; 'Warband Sheet'!E$4 &amp; " Equipment'!A$2:A$200"), MATCH(I76, INDIRECT("'" &amp; 'Warband Sheet'!E$4 &amp; " Equipment'!C$2:C$200"), 0)), "")</f>
        <v/>
      </c>
      <c r="H76" s="125" t="str">
        <f ca="1">IFERROR(INDEX(INDIRECT("'" &amp; 'Warband Sheet'!E$4 &amp; " Equipment'!B$2:B$200"), MATCH(I76, INDIRECT("'" &amp; 'Warband Sheet'!E$4 &amp; " Equipment'!C$2:C$200"), 0)), "")</f>
        <v/>
      </c>
      <c r="I76" s="119"/>
      <c r="J76" s="370" t="str">
        <f ca="1">IFERROR(INDEX(INDIRECT("'" &amp; 'Warband Sheet'!E$4 &amp; " Equipment'!D$2:D$200"), MATCH('Reserve Wargear'!I76, INDIRECT("'" &amp; 'Warband Sheet'!E$4 &amp; " Equipment'!C$2:C$200"), 0)), "")</f>
        <v/>
      </c>
      <c r="K76" s="371" t="str">
        <f ca="1">IFERROR(INDEX(INDIRECT("'" &amp; 'Warband Sheet'!E$4 &amp; " Equipment'!E$2:E$200"), MATCH('Reserve Wargear'!I76, INDIRECT("'" &amp; 'Warband Sheet'!E$4 &amp; " Equipment'!C$2:C$200"), 0)), "")</f>
        <v/>
      </c>
      <c r="L76" s="372" t="str">
        <f ca="1">IFERROR(INDEX(INDIRECT("'" &amp; 'Warband Sheet'!E$4 &amp; " Equipment'!F$2:F$200"), MATCH('Reserve Wargear'!I76, INDIRECT("'" &amp; 'Warband Sheet'!E$4 &amp; " Equipment'!C$2:C$200"), 0)), "")</f>
        <v/>
      </c>
      <c r="M76" s="372" t="str">
        <f ca="1">IFERROR(INDEX(INDIRECT("'" &amp; 'Warband Sheet'!E$4 &amp; " Equipment'!G$2:G$200"), MATCH('Reserve Wargear'!I76, INDIRECT("'" &amp; 'Warband Sheet'!E$4 &amp; " Equipment'!C$2:C$200"), 0)), "")</f>
        <v/>
      </c>
      <c r="N76" s="119"/>
      <c r="O76" s="84"/>
      <c r="P76" s="85"/>
      <c r="Q76" s="85"/>
      <c r="R76" s="85"/>
      <c r="S76" s="85"/>
      <c r="T76" s="85"/>
      <c r="U76" s="85"/>
      <c r="V76" s="85"/>
      <c r="W76" s="85"/>
      <c r="X76" s="85"/>
      <c r="AC76" s="99" t="str">
        <f t="shared" ca="1" si="6"/>
        <v/>
      </c>
      <c r="AD76" s="99" t="str">
        <f t="shared" ca="1" si="7"/>
        <v/>
      </c>
      <c r="AE76" s="99" t="str">
        <f t="shared" ca="1" si="8"/>
        <v/>
      </c>
      <c r="AF76" s="99" t="str">
        <f t="shared" ca="1" si="9"/>
        <v/>
      </c>
    </row>
    <row r="77" spans="2:32" ht="15.75" customHeight="1" x14ac:dyDescent="0.2">
      <c r="B77" s="91"/>
      <c r="C77" s="126"/>
      <c r="D77" s="126"/>
      <c r="E77" s="126"/>
      <c r="F77" s="124">
        <f t="shared" si="5"/>
        <v>0</v>
      </c>
      <c r="G77" s="125" t="str">
        <f ca="1">IFERROR(INDEX(INDIRECT("'" &amp; 'Warband Sheet'!E$4 &amp; " Equipment'!A$2:A$200"), MATCH(I77, INDIRECT("'" &amp; 'Warband Sheet'!E$4 &amp; " Equipment'!C$2:C$200"), 0)), "")</f>
        <v/>
      </c>
      <c r="H77" s="125" t="str">
        <f ca="1">IFERROR(INDEX(INDIRECT("'" &amp; 'Warband Sheet'!E$4 &amp; " Equipment'!B$2:B$200"), MATCH(I77, INDIRECT("'" &amp; 'Warband Sheet'!E$4 &amp; " Equipment'!C$2:C$200"), 0)), "")</f>
        <v/>
      </c>
      <c r="I77" s="119"/>
      <c r="J77" s="370" t="str">
        <f ca="1">IFERROR(INDEX(INDIRECT("'" &amp; 'Warband Sheet'!E$4 &amp; " Equipment'!D$2:D$200"), MATCH('Reserve Wargear'!I77, INDIRECT("'" &amp; 'Warband Sheet'!E$4 &amp; " Equipment'!C$2:C$200"), 0)), "")</f>
        <v/>
      </c>
      <c r="K77" s="371" t="str">
        <f ca="1">IFERROR(INDEX(INDIRECT("'" &amp; 'Warband Sheet'!E$4 &amp; " Equipment'!E$2:E$200"), MATCH('Reserve Wargear'!I77, INDIRECT("'" &amp; 'Warband Sheet'!E$4 &amp; " Equipment'!C$2:C$200"), 0)), "")</f>
        <v/>
      </c>
      <c r="L77" s="372" t="str">
        <f ca="1">IFERROR(INDEX(INDIRECT("'" &amp; 'Warband Sheet'!E$4 &amp; " Equipment'!F$2:F$200"), MATCH('Reserve Wargear'!I77, INDIRECT("'" &amp; 'Warband Sheet'!E$4 &amp; " Equipment'!C$2:C$200"), 0)), "")</f>
        <v/>
      </c>
      <c r="M77" s="372" t="str">
        <f ca="1">IFERROR(INDEX(INDIRECT("'" &amp; 'Warband Sheet'!E$4 &amp; " Equipment'!G$2:G$200"), MATCH('Reserve Wargear'!I77, INDIRECT("'" &amp; 'Warband Sheet'!E$4 &amp; " Equipment'!C$2:C$200"), 0)), "")</f>
        <v/>
      </c>
      <c r="N77" s="119"/>
      <c r="O77" s="84"/>
      <c r="P77" s="85"/>
      <c r="Q77" s="85"/>
      <c r="R77" s="85"/>
      <c r="S77" s="85"/>
      <c r="T77" s="85"/>
      <c r="U77" s="85"/>
      <c r="V77" s="85"/>
      <c r="W77" s="85"/>
      <c r="X77" s="85"/>
      <c r="AC77" s="99" t="str">
        <f t="shared" ca="1" si="6"/>
        <v/>
      </c>
      <c r="AD77" s="99" t="str">
        <f t="shared" ca="1" si="7"/>
        <v/>
      </c>
      <c r="AE77" s="99" t="str">
        <f t="shared" ca="1" si="8"/>
        <v/>
      </c>
      <c r="AF77" s="99" t="str">
        <f t="shared" ca="1" si="9"/>
        <v/>
      </c>
    </row>
    <row r="78" spans="2:32" ht="15.75" customHeight="1" x14ac:dyDescent="0.2">
      <c r="B78" s="91"/>
      <c r="C78" s="126"/>
      <c r="D78" s="126"/>
      <c r="E78" s="126"/>
      <c r="F78" s="124">
        <f t="shared" si="5"/>
        <v>0</v>
      </c>
      <c r="G78" s="125" t="str">
        <f ca="1">IFERROR(INDEX(INDIRECT("'" &amp; 'Warband Sheet'!E$4 &amp; " Equipment'!A$2:A$200"), MATCH(I78, INDIRECT("'" &amp; 'Warband Sheet'!E$4 &amp; " Equipment'!C$2:C$200"), 0)), "")</f>
        <v/>
      </c>
      <c r="H78" s="125" t="str">
        <f ca="1">IFERROR(INDEX(INDIRECT("'" &amp; 'Warband Sheet'!E$4 &amp; " Equipment'!B$2:B$200"), MATCH(I78, INDIRECT("'" &amp; 'Warband Sheet'!E$4 &amp; " Equipment'!C$2:C$200"), 0)), "")</f>
        <v/>
      </c>
      <c r="I78" s="119"/>
      <c r="J78" s="370" t="str">
        <f ca="1">IFERROR(INDEX(INDIRECT("'" &amp; 'Warband Sheet'!E$4 &amp; " Equipment'!D$2:D$200"), MATCH('Reserve Wargear'!I78, INDIRECT("'" &amp; 'Warband Sheet'!E$4 &amp; " Equipment'!C$2:C$200"), 0)), "")</f>
        <v/>
      </c>
      <c r="K78" s="371" t="str">
        <f ca="1">IFERROR(INDEX(INDIRECT("'" &amp; 'Warband Sheet'!E$4 &amp; " Equipment'!E$2:E$200"), MATCH('Reserve Wargear'!I78, INDIRECT("'" &amp; 'Warband Sheet'!E$4 &amp; " Equipment'!C$2:C$200"), 0)), "")</f>
        <v/>
      </c>
      <c r="L78" s="372" t="str">
        <f ca="1">IFERROR(INDEX(INDIRECT("'" &amp; 'Warband Sheet'!E$4 &amp; " Equipment'!F$2:F$200"), MATCH('Reserve Wargear'!I78, INDIRECT("'" &amp; 'Warband Sheet'!E$4 &amp; " Equipment'!C$2:C$200"), 0)), "")</f>
        <v/>
      </c>
      <c r="M78" s="372" t="str">
        <f ca="1">IFERROR(INDEX(INDIRECT("'" &amp; 'Warband Sheet'!E$4 &amp; " Equipment'!G$2:G$200"), MATCH('Reserve Wargear'!I78, INDIRECT("'" &amp; 'Warband Sheet'!E$4 &amp; " Equipment'!C$2:C$200"), 0)), "")</f>
        <v/>
      </c>
      <c r="N78" s="119"/>
      <c r="O78" s="84"/>
      <c r="P78" s="85"/>
      <c r="Q78" s="85"/>
      <c r="R78" s="85"/>
      <c r="S78" s="85"/>
      <c r="T78" s="85"/>
      <c r="U78" s="85"/>
      <c r="V78" s="85"/>
      <c r="W78" s="85"/>
      <c r="X78" s="85"/>
      <c r="AC78" s="99" t="str">
        <f t="shared" ca="1" si="6"/>
        <v/>
      </c>
      <c r="AD78" s="99" t="str">
        <f t="shared" ca="1" si="7"/>
        <v/>
      </c>
      <c r="AE78" s="99" t="str">
        <f t="shared" ca="1" si="8"/>
        <v/>
      </c>
      <c r="AF78" s="99" t="str">
        <f t="shared" ca="1" si="9"/>
        <v/>
      </c>
    </row>
    <row r="79" spans="2:32" ht="15.75" customHeight="1" x14ac:dyDescent="0.2">
      <c r="B79" s="91"/>
      <c r="C79" s="126"/>
      <c r="D79" s="126"/>
      <c r="E79" s="126"/>
      <c r="F79" s="124">
        <f t="shared" si="5"/>
        <v>0</v>
      </c>
      <c r="G79" s="125" t="str">
        <f ca="1">IFERROR(INDEX(INDIRECT("'" &amp; 'Warband Sheet'!E$4 &amp; " Equipment'!A$2:A$200"), MATCH(I79, INDIRECT("'" &amp; 'Warband Sheet'!E$4 &amp; " Equipment'!C$2:C$200"), 0)), "")</f>
        <v/>
      </c>
      <c r="H79" s="125" t="str">
        <f ca="1">IFERROR(INDEX(INDIRECT("'" &amp; 'Warband Sheet'!E$4 &amp; " Equipment'!B$2:B$200"), MATCH(I79, INDIRECT("'" &amp; 'Warband Sheet'!E$4 &amp; " Equipment'!C$2:C$200"), 0)), "")</f>
        <v/>
      </c>
      <c r="I79" s="119"/>
      <c r="J79" s="370" t="str">
        <f ca="1">IFERROR(INDEX(INDIRECT("'" &amp; 'Warband Sheet'!E$4 &amp; " Equipment'!D$2:D$200"), MATCH('Reserve Wargear'!I79, INDIRECT("'" &amp; 'Warband Sheet'!E$4 &amp; " Equipment'!C$2:C$200"), 0)), "")</f>
        <v/>
      </c>
      <c r="K79" s="371" t="str">
        <f ca="1">IFERROR(INDEX(INDIRECT("'" &amp; 'Warband Sheet'!E$4 &amp; " Equipment'!E$2:E$200"), MATCH('Reserve Wargear'!I79, INDIRECT("'" &amp; 'Warband Sheet'!E$4 &amp; " Equipment'!C$2:C$200"), 0)), "")</f>
        <v/>
      </c>
      <c r="L79" s="372" t="str">
        <f ca="1">IFERROR(INDEX(INDIRECT("'" &amp; 'Warband Sheet'!E$4 &amp; " Equipment'!F$2:F$200"), MATCH('Reserve Wargear'!I79, INDIRECT("'" &amp; 'Warband Sheet'!E$4 &amp; " Equipment'!C$2:C$200"), 0)), "")</f>
        <v/>
      </c>
      <c r="M79" s="372" t="str">
        <f ca="1">IFERROR(INDEX(INDIRECT("'" &amp; 'Warband Sheet'!E$4 &amp; " Equipment'!G$2:G$200"), MATCH('Reserve Wargear'!I79, INDIRECT("'" &amp; 'Warband Sheet'!E$4 &amp; " Equipment'!C$2:C$200"), 0)), "")</f>
        <v/>
      </c>
      <c r="N79" s="119"/>
      <c r="O79" s="107"/>
      <c r="AC79" s="99" t="str">
        <f t="shared" ca="1" si="6"/>
        <v/>
      </c>
      <c r="AD79" s="99" t="str">
        <f t="shared" ca="1" si="7"/>
        <v/>
      </c>
      <c r="AE79" s="99" t="str">
        <f t="shared" ca="1" si="8"/>
        <v/>
      </c>
      <c r="AF79" s="99" t="str">
        <f t="shared" ca="1" si="9"/>
        <v/>
      </c>
    </row>
    <row r="80" spans="2:32" ht="15.75" customHeight="1" x14ac:dyDescent="0.2">
      <c r="B80" s="91"/>
      <c r="C80" s="126"/>
      <c r="D80" s="126"/>
      <c r="E80" s="126"/>
      <c r="F80" s="124">
        <f t="shared" si="5"/>
        <v>0</v>
      </c>
      <c r="G80" s="125" t="str">
        <f ca="1">IFERROR(INDEX(INDIRECT("'" &amp; 'Warband Sheet'!E$4 &amp; " Equipment'!A$2:A$200"), MATCH(I80, INDIRECT("'" &amp; 'Warband Sheet'!E$4 &amp; " Equipment'!C$2:C$200"), 0)), "")</f>
        <v/>
      </c>
      <c r="H80" s="125" t="str">
        <f ca="1">IFERROR(INDEX(INDIRECT("'" &amp; 'Warband Sheet'!E$4 &amp; " Equipment'!B$2:B$200"), MATCH(I80, INDIRECT("'" &amp; 'Warband Sheet'!E$4 &amp; " Equipment'!C$2:C$200"), 0)), "")</f>
        <v/>
      </c>
      <c r="I80" s="119"/>
      <c r="J80" s="370" t="str">
        <f ca="1">IFERROR(INDEX(INDIRECT("'" &amp; 'Warband Sheet'!E$4 &amp; " Equipment'!D$2:D$200"), MATCH('Reserve Wargear'!I80, INDIRECT("'" &amp; 'Warband Sheet'!E$4 &amp; " Equipment'!C$2:C$200"), 0)), "")</f>
        <v/>
      </c>
      <c r="K80" s="371" t="str">
        <f ca="1">IFERROR(INDEX(INDIRECT("'" &amp; 'Warband Sheet'!E$4 &amp; " Equipment'!E$2:E$200"), MATCH('Reserve Wargear'!I80, INDIRECT("'" &amp; 'Warband Sheet'!E$4 &amp; " Equipment'!C$2:C$200"), 0)), "")</f>
        <v/>
      </c>
      <c r="L80" s="372" t="str">
        <f ca="1">IFERROR(INDEX(INDIRECT("'" &amp; 'Warband Sheet'!E$4 &amp; " Equipment'!F$2:F$200"), MATCH('Reserve Wargear'!I80, INDIRECT("'" &amp; 'Warband Sheet'!E$4 &amp; " Equipment'!C$2:C$200"), 0)), "")</f>
        <v/>
      </c>
      <c r="M80" s="372" t="str">
        <f ca="1">IFERROR(INDEX(INDIRECT("'" &amp; 'Warband Sheet'!E$4 &amp; " Equipment'!G$2:G$200"), MATCH('Reserve Wargear'!I80, INDIRECT("'" &amp; 'Warband Sheet'!E$4 &amp; " Equipment'!C$2:C$200"), 0)), "")</f>
        <v/>
      </c>
      <c r="N80" s="119"/>
      <c r="O80" s="107"/>
      <c r="AC80" s="99" t="str">
        <f t="shared" ca="1" si="6"/>
        <v/>
      </c>
      <c r="AD80" s="99" t="str">
        <f t="shared" ca="1" si="7"/>
        <v/>
      </c>
      <c r="AE80" s="99" t="str">
        <f t="shared" ca="1" si="8"/>
        <v/>
      </c>
      <c r="AF80" s="99" t="str">
        <f t="shared" ca="1" si="9"/>
        <v/>
      </c>
    </row>
    <row r="81" spans="2:32" ht="15.75" customHeight="1" x14ac:dyDescent="0.2">
      <c r="B81" s="91"/>
      <c r="C81" s="126"/>
      <c r="D81" s="126"/>
      <c r="E81" s="126"/>
      <c r="F81" s="124">
        <f t="shared" si="5"/>
        <v>0</v>
      </c>
      <c r="G81" s="125" t="str">
        <f ca="1">IFERROR(INDEX(INDIRECT("'" &amp; 'Warband Sheet'!E$4 &amp; " Equipment'!A$2:A$200"), MATCH(I81, INDIRECT("'" &amp; 'Warband Sheet'!E$4 &amp; " Equipment'!C$2:C$200"), 0)), "")</f>
        <v/>
      </c>
      <c r="H81" s="125" t="str">
        <f ca="1">IFERROR(INDEX(INDIRECT("'" &amp; 'Warband Sheet'!E$4 &amp; " Equipment'!B$2:B$200"), MATCH(I81, INDIRECT("'" &amp; 'Warband Sheet'!E$4 &amp; " Equipment'!C$2:C$200"), 0)), "")</f>
        <v/>
      </c>
      <c r="I81" s="119"/>
      <c r="J81" s="370" t="str">
        <f ca="1">IFERROR(INDEX(INDIRECT("'" &amp; 'Warband Sheet'!E$4 &amp; " Equipment'!D$2:D$200"), MATCH('Reserve Wargear'!I81, INDIRECT("'" &amp; 'Warband Sheet'!E$4 &amp; " Equipment'!C$2:C$200"), 0)), "")</f>
        <v/>
      </c>
      <c r="K81" s="371" t="str">
        <f ca="1">IFERROR(INDEX(INDIRECT("'" &amp; 'Warband Sheet'!E$4 &amp; " Equipment'!E$2:E$200"), MATCH('Reserve Wargear'!I81, INDIRECT("'" &amp; 'Warband Sheet'!E$4 &amp; " Equipment'!C$2:C$200"), 0)), "")</f>
        <v/>
      </c>
      <c r="L81" s="372" t="str">
        <f ca="1">IFERROR(INDEX(INDIRECT("'" &amp; 'Warband Sheet'!E$4 &amp; " Equipment'!F$2:F$200"), MATCH('Reserve Wargear'!I81, INDIRECT("'" &amp; 'Warband Sheet'!E$4 &amp; " Equipment'!C$2:C$200"), 0)), "")</f>
        <v/>
      </c>
      <c r="M81" s="372" t="str">
        <f ca="1">IFERROR(INDEX(INDIRECT("'" &amp; 'Warband Sheet'!E$4 &amp; " Equipment'!G$2:G$200"), MATCH('Reserve Wargear'!I81, INDIRECT("'" &amp; 'Warband Sheet'!E$4 &amp; " Equipment'!C$2:C$200"), 0)), "")</f>
        <v/>
      </c>
      <c r="N81" s="119"/>
      <c r="O81" s="107"/>
      <c r="AC81" s="99" t="str">
        <f t="shared" ca="1" si="6"/>
        <v/>
      </c>
      <c r="AD81" s="99" t="str">
        <f t="shared" ca="1" si="7"/>
        <v/>
      </c>
      <c r="AE81" s="99" t="str">
        <f t="shared" ca="1" si="8"/>
        <v/>
      </c>
      <c r="AF81" s="99" t="str">
        <f t="shared" ca="1" si="9"/>
        <v/>
      </c>
    </row>
    <row r="82" spans="2:32" ht="15.75" customHeight="1" x14ac:dyDescent="0.2">
      <c r="B82" s="91"/>
      <c r="C82" s="126"/>
      <c r="D82" s="126"/>
      <c r="E82" s="126"/>
      <c r="F82" s="124">
        <f t="shared" si="5"/>
        <v>0</v>
      </c>
      <c r="G82" s="125" t="str">
        <f ca="1">IFERROR(INDEX(INDIRECT("'" &amp; 'Warband Sheet'!E$4 &amp; " Equipment'!A$2:A$200"), MATCH(I82, INDIRECT("'" &amp; 'Warband Sheet'!E$4 &amp; " Equipment'!C$2:C$200"), 0)), "")</f>
        <v/>
      </c>
      <c r="H82" s="125" t="str">
        <f ca="1">IFERROR(INDEX(INDIRECT("'" &amp; 'Warband Sheet'!E$4 &amp; " Equipment'!B$2:B$200"), MATCH(I82, INDIRECT("'" &amp; 'Warband Sheet'!E$4 &amp; " Equipment'!C$2:C$200"), 0)), "")</f>
        <v/>
      </c>
      <c r="I82" s="119"/>
      <c r="J82" s="370" t="str">
        <f ca="1">IFERROR(INDEX(INDIRECT("'" &amp; 'Warband Sheet'!E$4 &amp; " Equipment'!D$2:D$200"), MATCH('Reserve Wargear'!I82, INDIRECT("'" &amp; 'Warband Sheet'!E$4 &amp; " Equipment'!C$2:C$200"), 0)), "")</f>
        <v/>
      </c>
      <c r="K82" s="371" t="str">
        <f ca="1">IFERROR(INDEX(INDIRECT("'" &amp; 'Warband Sheet'!E$4 &amp; " Equipment'!E$2:E$200"), MATCH('Reserve Wargear'!I82, INDIRECT("'" &amp; 'Warband Sheet'!E$4 &amp; " Equipment'!C$2:C$200"), 0)), "")</f>
        <v/>
      </c>
      <c r="L82" s="372" t="str">
        <f ca="1">IFERROR(INDEX(INDIRECT("'" &amp; 'Warband Sheet'!E$4 &amp; " Equipment'!F$2:F$200"), MATCH('Reserve Wargear'!I82, INDIRECT("'" &amp; 'Warband Sheet'!E$4 &amp; " Equipment'!C$2:C$200"), 0)), "")</f>
        <v/>
      </c>
      <c r="M82" s="372" t="str">
        <f ca="1">IFERROR(INDEX(INDIRECT("'" &amp; 'Warband Sheet'!E$4 &amp; " Equipment'!G$2:G$200"), MATCH('Reserve Wargear'!I82, INDIRECT("'" &amp; 'Warband Sheet'!E$4 &amp; " Equipment'!C$2:C$200"), 0)), "")</f>
        <v/>
      </c>
      <c r="N82" s="119"/>
      <c r="O82" s="107"/>
      <c r="AC82" s="99" t="str">
        <f t="shared" ca="1" si="6"/>
        <v/>
      </c>
      <c r="AD82" s="99" t="str">
        <f t="shared" ca="1" si="7"/>
        <v/>
      </c>
      <c r="AE82" s="99" t="str">
        <f t="shared" ca="1" si="8"/>
        <v/>
      </c>
      <c r="AF82" s="99" t="str">
        <f t="shared" ca="1" si="9"/>
        <v/>
      </c>
    </row>
    <row r="83" spans="2:32" ht="15.75" customHeight="1" x14ac:dyDescent="0.2">
      <c r="B83" s="91"/>
      <c r="C83" s="126"/>
      <c r="D83" s="126"/>
      <c r="E83" s="126"/>
      <c r="F83" s="124">
        <f t="shared" si="5"/>
        <v>0</v>
      </c>
      <c r="G83" s="125" t="str">
        <f ca="1">IFERROR(INDEX(INDIRECT("'" &amp; 'Warband Sheet'!E$4 &amp; " Equipment'!A$2:A$200"), MATCH(I83, INDIRECT("'" &amp; 'Warband Sheet'!E$4 &amp; " Equipment'!C$2:C$200"), 0)), "")</f>
        <v/>
      </c>
      <c r="H83" s="125" t="str">
        <f ca="1">IFERROR(INDEX(INDIRECT("'" &amp; 'Warband Sheet'!E$4 &amp; " Equipment'!B$2:B$200"), MATCH(I83, INDIRECT("'" &amp; 'Warband Sheet'!E$4 &amp; " Equipment'!C$2:C$200"), 0)), "")</f>
        <v/>
      </c>
      <c r="I83" s="119"/>
      <c r="J83" s="370" t="str">
        <f ca="1">IFERROR(INDEX(INDIRECT("'" &amp; 'Warband Sheet'!E$4 &amp; " Equipment'!D$2:D$200"), MATCH('Reserve Wargear'!I83, INDIRECT("'" &amp; 'Warband Sheet'!E$4 &amp; " Equipment'!C$2:C$200"), 0)), "")</f>
        <v/>
      </c>
      <c r="K83" s="371" t="str">
        <f ca="1">IFERROR(INDEX(INDIRECT("'" &amp; 'Warband Sheet'!E$4 &amp; " Equipment'!E$2:E$200"), MATCH('Reserve Wargear'!I83, INDIRECT("'" &amp; 'Warband Sheet'!E$4 &amp; " Equipment'!C$2:C$200"), 0)), "")</f>
        <v/>
      </c>
      <c r="L83" s="372" t="str">
        <f ca="1">IFERROR(INDEX(INDIRECT("'" &amp; 'Warband Sheet'!E$4 &amp; " Equipment'!F$2:F$200"), MATCH('Reserve Wargear'!I83, INDIRECT("'" &amp; 'Warband Sheet'!E$4 &amp; " Equipment'!C$2:C$200"), 0)), "")</f>
        <v/>
      </c>
      <c r="M83" s="372" t="str">
        <f ca="1">IFERROR(INDEX(INDIRECT("'" &amp; 'Warband Sheet'!E$4 &amp; " Equipment'!G$2:G$200"), MATCH('Reserve Wargear'!I83, INDIRECT("'" &amp; 'Warband Sheet'!E$4 &amp; " Equipment'!C$2:C$200"), 0)), "")</f>
        <v/>
      </c>
      <c r="N83" s="119"/>
      <c r="O83" s="107"/>
      <c r="AC83" s="99" t="str">
        <f t="shared" ca="1" si="6"/>
        <v/>
      </c>
      <c r="AD83" s="99" t="str">
        <f t="shared" ca="1" si="7"/>
        <v/>
      </c>
      <c r="AE83" s="99" t="str">
        <f t="shared" ca="1" si="8"/>
        <v/>
      </c>
      <c r="AF83" s="99" t="str">
        <f t="shared" ca="1" si="9"/>
        <v/>
      </c>
    </row>
    <row r="84" spans="2:32" ht="15.75" customHeight="1" x14ac:dyDescent="0.2">
      <c r="B84" s="91"/>
      <c r="C84" s="126"/>
      <c r="D84" s="126"/>
      <c r="E84" s="126"/>
      <c r="F84" s="124">
        <f t="shared" si="5"/>
        <v>0</v>
      </c>
      <c r="G84" s="125" t="str">
        <f ca="1">IFERROR(INDEX(INDIRECT("'" &amp; 'Warband Sheet'!E$4 &amp; " Equipment'!A$2:A$200"), MATCH(I84, INDIRECT("'" &amp; 'Warband Sheet'!E$4 &amp; " Equipment'!C$2:C$200"), 0)), "")</f>
        <v/>
      </c>
      <c r="H84" s="125" t="str">
        <f ca="1">IFERROR(INDEX(INDIRECT("'" &amp; 'Warband Sheet'!E$4 &amp; " Equipment'!B$2:B$200"), MATCH(I84, INDIRECT("'" &amp; 'Warband Sheet'!E$4 &amp; " Equipment'!C$2:C$200"), 0)), "")</f>
        <v/>
      </c>
      <c r="I84" s="119"/>
      <c r="J84" s="370" t="str">
        <f ca="1">IFERROR(INDEX(INDIRECT("'" &amp; 'Warband Sheet'!E$4 &amp; " Equipment'!D$2:D$200"), MATCH('Reserve Wargear'!I84, INDIRECT("'" &amp; 'Warband Sheet'!E$4 &amp; " Equipment'!C$2:C$200"), 0)), "")</f>
        <v/>
      </c>
      <c r="K84" s="371" t="str">
        <f ca="1">IFERROR(INDEX(INDIRECT("'" &amp; 'Warband Sheet'!E$4 &amp; " Equipment'!E$2:E$200"), MATCH('Reserve Wargear'!I84, INDIRECT("'" &amp; 'Warband Sheet'!E$4 &amp; " Equipment'!C$2:C$200"), 0)), "")</f>
        <v/>
      </c>
      <c r="L84" s="372" t="str">
        <f ca="1">IFERROR(INDEX(INDIRECT("'" &amp; 'Warband Sheet'!E$4 &amp; " Equipment'!F$2:F$200"), MATCH('Reserve Wargear'!I84, INDIRECT("'" &amp; 'Warband Sheet'!E$4 &amp; " Equipment'!C$2:C$200"), 0)), "")</f>
        <v/>
      </c>
      <c r="M84" s="372" t="str">
        <f ca="1">IFERROR(INDEX(INDIRECT("'" &amp; 'Warband Sheet'!E$4 &amp; " Equipment'!G$2:G$200"), MATCH('Reserve Wargear'!I84, INDIRECT("'" &amp; 'Warband Sheet'!E$4 &amp; " Equipment'!C$2:C$200"), 0)), "")</f>
        <v/>
      </c>
      <c r="N84" s="119"/>
      <c r="O84" s="107"/>
      <c r="AC84" s="99" t="str">
        <f t="shared" ca="1" si="6"/>
        <v/>
      </c>
      <c r="AD84" s="99" t="str">
        <f t="shared" ca="1" si="7"/>
        <v/>
      </c>
      <c r="AE84" s="99" t="str">
        <f t="shared" ca="1" si="8"/>
        <v/>
      </c>
      <c r="AF84" s="99" t="str">
        <f t="shared" ca="1" si="9"/>
        <v/>
      </c>
    </row>
    <row r="85" spans="2:32" ht="15.75" customHeight="1" x14ac:dyDescent="0.2">
      <c r="B85" s="91"/>
      <c r="C85" s="126"/>
      <c r="D85" s="126"/>
      <c r="E85" s="126"/>
      <c r="F85" s="124">
        <f t="shared" si="5"/>
        <v>0</v>
      </c>
      <c r="G85" s="125" t="str">
        <f ca="1">IFERROR(INDEX(INDIRECT("'" &amp; 'Warband Sheet'!E$4 &amp; " Equipment'!A$2:A$200"), MATCH(I85, INDIRECT("'" &amp; 'Warband Sheet'!E$4 &amp; " Equipment'!C$2:C$200"), 0)), "")</f>
        <v/>
      </c>
      <c r="H85" s="125" t="str">
        <f ca="1">IFERROR(INDEX(INDIRECT("'" &amp; 'Warband Sheet'!E$4 &amp; " Equipment'!B$2:B$200"), MATCH(I85, INDIRECT("'" &amp; 'Warband Sheet'!E$4 &amp; " Equipment'!C$2:C$200"), 0)), "")</f>
        <v/>
      </c>
      <c r="I85" s="119"/>
      <c r="J85" s="370" t="str">
        <f ca="1">IFERROR(INDEX(INDIRECT("'" &amp; 'Warband Sheet'!E$4 &amp; " Equipment'!D$2:D$200"), MATCH('Reserve Wargear'!I85, INDIRECT("'" &amp; 'Warband Sheet'!E$4 &amp; " Equipment'!C$2:C$200"), 0)), "")</f>
        <v/>
      </c>
      <c r="K85" s="371" t="str">
        <f ca="1">IFERROR(INDEX(INDIRECT("'" &amp; 'Warband Sheet'!E$4 &amp; " Equipment'!E$2:E$200"), MATCH('Reserve Wargear'!I85, INDIRECT("'" &amp; 'Warband Sheet'!E$4 &amp; " Equipment'!C$2:C$200"), 0)), "")</f>
        <v/>
      </c>
      <c r="L85" s="372" t="str">
        <f ca="1">IFERROR(INDEX(INDIRECT("'" &amp; 'Warband Sheet'!E$4 &amp; " Equipment'!F$2:F$200"), MATCH('Reserve Wargear'!I85, INDIRECT("'" &amp; 'Warband Sheet'!E$4 &amp; " Equipment'!C$2:C$200"), 0)), "")</f>
        <v/>
      </c>
      <c r="M85" s="372" t="str">
        <f ca="1">IFERROR(INDEX(INDIRECT("'" &amp; 'Warband Sheet'!E$4 &amp; " Equipment'!G$2:G$200"), MATCH('Reserve Wargear'!I85, INDIRECT("'" &amp; 'Warband Sheet'!E$4 &amp; " Equipment'!C$2:C$200"), 0)), "")</f>
        <v/>
      </c>
      <c r="N85" s="119"/>
      <c r="O85" s="107"/>
      <c r="AC85" s="99" t="str">
        <f t="shared" ca="1" si="6"/>
        <v/>
      </c>
      <c r="AD85" s="99" t="str">
        <f t="shared" ca="1" si="7"/>
        <v/>
      </c>
      <c r="AE85" s="99" t="str">
        <f t="shared" ca="1" si="8"/>
        <v/>
      </c>
      <c r="AF85" s="99" t="str">
        <f t="shared" ca="1" si="9"/>
        <v/>
      </c>
    </row>
    <row r="86" spans="2:32" ht="15.75" customHeight="1" x14ac:dyDescent="0.2">
      <c r="B86" s="91"/>
      <c r="C86" s="126"/>
      <c r="D86" s="126"/>
      <c r="E86" s="126"/>
      <c r="F86" s="124">
        <f t="shared" si="5"/>
        <v>0</v>
      </c>
      <c r="G86" s="125" t="str">
        <f ca="1">IFERROR(INDEX(INDIRECT("'" &amp; 'Warband Sheet'!E$4 &amp; " Equipment'!A$2:A$200"), MATCH(I86, INDIRECT("'" &amp; 'Warband Sheet'!E$4 &amp; " Equipment'!C$2:C$200"), 0)), "")</f>
        <v/>
      </c>
      <c r="H86" s="125" t="str">
        <f ca="1">IFERROR(INDEX(INDIRECT("'" &amp; 'Warband Sheet'!E$4 &amp; " Equipment'!B$2:B$200"), MATCH(I86, INDIRECT("'" &amp; 'Warband Sheet'!E$4 &amp; " Equipment'!C$2:C$200"), 0)), "")</f>
        <v/>
      </c>
      <c r="I86" s="119"/>
      <c r="J86" s="370" t="str">
        <f ca="1">IFERROR(INDEX(INDIRECT("'" &amp; 'Warband Sheet'!E$4 &amp; " Equipment'!D$2:D$200"), MATCH('Reserve Wargear'!I86, INDIRECT("'" &amp; 'Warband Sheet'!E$4 &amp; " Equipment'!C$2:C$200"), 0)), "")</f>
        <v/>
      </c>
      <c r="K86" s="371" t="str">
        <f ca="1">IFERROR(INDEX(INDIRECT("'" &amp; 'Warband Sheet'!E$4 &amp; " Equipment'!E$2:E$200"), MATCH('Reserve Wargear'!I86, INDIRECT("'" &amp; 'Warband Sheet'!E$4 &amp; " Equipment'!C$2:C$200"), 0)), "")</f>
        <v/>
      </c>
      <c r="L86" s="372" t="str">
        <f ca="1">IFERROR(INDEX(INDIRECT("'" &amp; 'Warband Sheet'!E$4 &amp; " Equipment'!F$2:F$200"), MATCH('Reserve Wargear'!I86, INDIRECT("'" &amp; 'Warband Sheet'!E$4 &amp; " Equipment'!C$2:C$200"), 0)), "")</f>
        <v/>
      </c>
      <c r="M86" s="372" t="str">
        <f ca="1">IFERROR(INDEX(INDIRECT("'" &amp; 'Warband Sheet'!E$4 &amp; " Equipment'!G$2:G$200"), MATCH('Reserve Wargear'!I86, INDIRECT("'" &amp; 'Warband Sheet'!E$4 &amp; " Equipment'!C$2:C$200"), 0)), "")</f>
        <v/>
      </c>
      <c r="N86" s="119"/>
      <c r="O86" s="107"/>
      <c r="AC86" s="99" t="str">
        <f t="shared" ca="1" si="6"/>
        <v/>
      </c>
      <c r="AD86" s="99" t="str">
        <f t="shared" ca="1" si="7"/>
        <v/>
      </c>
      <c r="AE86" s="99" t="str">
        <f t="shared" ca="1" si="8"/>
        <v/>
      </c>
      <c r="AF86" s="99" t="str">
        <f t="shared" ca="1" si="9"/>
        <v/>
      </c>
    </row>
    <row r="87" spans="2:32" ht="15.75" customHeight="1" x14ac:dyDescent="0.2">
      <c r="B87" s="91"/>
      <c r="C87" s="126"/>
      <c r="D87" s="126"/>
      <c r="E87" s="126"/>
      <c r="F87" s="124">
        <f t="shared" si="5"/>
        <v>0</v>
      </c>
      <c r="G87" s="125" t="str">
        <f ca="1">IFERROR(INDEX(INDIRECT("'" &amp; 'Warband Sheet'!E$4 &amp; " Equipment'!A$2:A$200"), MATCH(I87, INDIRECT("'" &amp; 'Warband Sheet'!E$4 &amp; " Equipment'!C$2:C$200"), 0)), "")</f>
        <v/>
      </c>
      <c r="H87" s="125" t="str">
        <f ca="1">IFERROR(INDEX(INDIRECT("'" &amp; 'Warband Sheet'!E$4 &amp; " Equipment'!B$2:B$200"), MATCH(I87, INDIRECT("'" &amp; 'Warband Sheet'!E$4 &amp; " Equipment'!C$2:C$200"), 0)), "")</f>
        <v/>
      </c>
      <c r="I87" s="119"/>
      <c r="J87" s="370" t="str">
        <f ca="1">IFERROR(INDEX(INDIRECT("'" &amp; 'Warband Sheet'!E$4 &amp; " Equipment'!D$2:D$200"), MATCH('Reserve Wargear'!I87, INDIRECT("'" &amp; 'Warband Sheet'!E$4 &amp; " Equipment'!C$2:C$200"), 0)), "")</f>
        <v/>
      </c>
      <c r="K87" s="371" t="str">
        <f ca="1">IFERROR(INDEX(INDIRECT("'" &amp; 'Warband Sheet'!E$4 &amp; " Equipment'!E$2:E$200"), MATCH('Reserve Wargear'!I87, INDIRECT("'" &amp; 'Warband Sheet'!E$4 &amp; " Equipment'!C$2:C$200"), 0)), "")</f>
        <v/>
      </c>
      <c r="L87" s="372" t="str">
        <f ca="1">IFERROR(INDEX(INDIRECT("'" &amp; 'Warband Sheet'!E$4 &amp; " Equipment'!F$2:F$200"), MATCH('Reserve Wargear'!I87, INDIRECT("'" &amp; 'Warband Sheet'!E$4 &amp; " Equipment'!C$2:C$200"), 0)), "")</f>
        <v/>
      </c>
      <c r="M87" s="372" t="str">
        <f ca="1">IFERROR(INDEX(INDIRECT("'" &amp; 'Warband Sheet'!E$4 &amp; " Equipment'!G$2:G$200"), MATCH('Reserve Wargear'!I87, INDIRECT("'" &amp; 'Warband Sheet'!E$4 &amp; " Equipment'!C$2:C$200"), 0)), "")</f>
        <v/>
      </c>
      <c r="N87" s="119"/>
      <c r="O87" s="107"/>
      <c r="AC87" s="99" t="str">
        <f t="shared" ca="1" si="6"/>
        <v/>
      </c>
      <c r="AD87" s="99" t="str">
        <f t="shared" ca="1" si="7"/>
        <v/>
      </c>
      <c r="AE87" s="99" t="str">
        <f t="shared" ca="1" si="8"/>
        <v/>
      </c>
      <c r="AF87" s="99" t="str">
        <f t="shared" ca="1" si="9"/>
        <v/>
      </c>
    </row>
    <row r="88" spans="2:32" ht="15.75" customHeight="1" x14ac:dyDescent="0.2">
      <c r="B88" s="91"/>
      <c r="C88" s="126"/>
      <c r="D88" s="126"/>
      <c r="E88" s="126"/>
      <c r="F88" s="124">
        <f t="shared" si="5"/>
        <v>0</v>
      </c>
      <c r="G88" s="125" t="str">
        <f ca="1">IFERROR(INDEX(INDIRECT("'" &amp; 'Warband Sheet'!E$4 &amp; " Equipment'!A$2:A$200"), MATCH(I88, INDIRECT("'" &amp; 'Warband Sheet'!E$4 &amp; " Equipment'!C$2:C$200"), 0)), "")</f>
        <v/>
      </c>
      <c r="H88" s="125" t="str">
        <f ca="1">IFERROR(INDEX(INDIRECT("'" &amp; 'Warband Sheet'!E$4 &amp; " Equipment'!B$2:B$200"), MATCH(I88, INDIRECT("'" &amp; 'Warband Sheet'!E$4 &amp; " Equipment'!C$2:C$200"), 0)), "")</f>
        <v/>
      </c>
      <c r="I88" s="119"/>
      <c r="J88" s="370" t="str">
        <f ca="1">IFERROR(INDEX(INDIRECT("'" &amp; 'Warband Sheet'!E$4 &amp; " Equipment'!D$2:D$200"), MATCH('Reserve Wargear'!I88, INDIRECT("'" &amp; 'Warband Sheet'!E$4 &amp; " Equipment'!C$2:C$200"), 0)), "")</f>
        <v/>
      </c>
      <c r="K88" s="371" t="str">
        <f ca="1">IFERROR(INDEX(INDIRECT("'" &amp; 'Warband Sheet'!E$4 &amp; " Equipment'!E$2:E$200"), MATCH('Reserve Wargear'!I88, INDIRECT("'" &amp; 'Warband Sheet'!E$4 &amp; " Equipment'!C$2:C$200"), 0)), "")</f>
        <v/>
      </c>
      <c r="L88" s="372" t="str">
        <f ca="1">IFERROR(INDEX(INDIRECT("'" &amp; 'Warband Sheet'!E$4 &amp; " Equipment'!F$2:F$200"), MATCH('Reserve Wargear'!I88, INDIRECT("'" &amp; 'Warband Sheet'!E$4 &amp; " Equipment'!C$2:C$200"), 0)), "")</f>
        <v/>
      </c>
      <c r="M88" s="372" t="str">
        <f ca="1">IFERROR(INDEX(INDIRECT("'" &amp; 'Warband Sheet'!E$4 &amp; " Equipment'!G$2:G$200"), MATCH('Reserve Wargear'!I88, INDIRECT("'" &amp; 'Warband Sheet'!E$4 &amp; " Equipment'!C$2:C$200"), 0)), "")</f>
        <v/>
      </c>
      <c r="N88" s="119"/>
      <c r="O88" s="107"/>
      <c r="AC88" s="99" t="str">
        <f t="shared" ca="1" si="6"/>
        <v/>
      </c>
      <c r="AD88" s="99" t="str">
        <f t="shared" ca="1" si="7"/>
        <v/>
      </c>
      <c r="AE88" s="99" t="str">
        <f t="shared" ca="1" si="8"/>
        <v/>
      </c>
      <c r="AF88" s="99" t="str">
        <f t="shared" ca="1" si="9"/>
        <v/>
      </c>
    </row>
    <row r="89" spans="2:32" ht="15.75" customHeight="1" x14ac:dyDescent="0.2">
      <c r="B89" s="91"/>
      <c r="C89" s="126"/>
      <c r="D89" s="126"/>
      <c r="E89" s="126"/>
      <c r="F89" s="124">
        <f t="shared" si="5"/>
        <v>0</v>
      </c>
      <c r="G89" s="125" t="str">
        <f ca="1">IFERROR(INDEX(INDIRECT("'" &amp; 'Warband Sheet'!E$4 &amp; " Equipment'!A$2:A$200"), MATCH(I89, INDIRECT("'" &amp; 'Warband Sheet'!E$4 &amp; " Equipment'!C$2:C$200"), 0)), "")</f>
        <v/>
      </c>
      <c r="H89" s="125" t="str">
        <f ca="1">IFERROR(INDEX(INDIRECT("'" &amp; 'Warband Sheet'!E$4 &amp; " Equipment'!B$2:B$200"), MATCH(I89, INDIRECT("'" &amp; 'Warband Sheet'!E$4 &amp; " Equipment'!C$2:C$200"), 0)), "")</f>
        <v/>
      </c>
      <c r="I89" s="119"/>
      <c r="J89" s="370" t="str">
        <f ca="1">IFERROR(INDEX(INDIRECT("'" &amp; 'Warband Sheet'!E$4 &amp; " Equipment'!D$2:D$200"), MATCH('Reserve Wargear'!I89, INDIRECT("'" &amp; 'Warband Sheet'!E$4 &amp; " Equipment'!C$2:C$200"), 0)), "")</f>
        <v/>
      </c>
      <c r="K89" s="371" t="str">
        <f ca="1">IFERROR(INDEX(INDIRECT("'" &amp; 'Warband Sheet'!E$4 &amp; " Equipment'!E$2:E$200"), MATCH('Reserve Wargear'!I89, INDIRECT("'" &amp; 'Warband Sheet'!E$4 &amp; " Equipment'!C$2:C$200"), 0)), "")</f>
        <v/>
      </c>
      <c r="L89" s="372" t="str">
        <f ca="1">IFERROR(INDEX(INDIRECT("'" &amp; 'Warband Sheet'!E$4 &amp; " Equipment'!F$2:F$200"), MATCH('Reserve Wargear'!I89, INDIRECT("'" &amp; 'Warband Sheet'!E$4 &amp; " Equipment'!C$2:C$200"), 0)), "")</f>
        <v/>
      </c>
      <c r="M89" s="372" t="str">
        <f ca="1">IFERROR(INDEX(INDIRECT("'" &amp; 'Warband Sheet'!E$4 &amp; " Equipment'!G$2:G$200"), MATCH('Reserve Wargear'!I89, INDIRECT("'" &amp; 'Warband Sheet'!E$4 &amp; " Equipment'!C$2:C$200"), 0)), "")</f>
        <v/>
      </c>
      <c r="N89" s="119"/>
      <c r="O89" s="107"/>
      <c r="AC89" s="99" t="str">
        <f t="shared" ca="1" si="6"/>
        <v/>
      </c>
      <c r="AD89" s="99" t="str">
        <f t="shared" ca="1" si="7"/>
        <v/>
      </c>
      <c r="AE89" s="99" t="str">
        <f t="shared" ca="1" si="8"/>
        <v/>
      </c>
      <c r="AF89" s="99" t="str">
        <f t="shared" ca="1" si="9"/>
        <v/>
      </c>
    </row>
    <row r="90" spans="2:32" ht="15.75" customHeight="1" x14ac:dyDescent="0.2">
      <c r="B90" s="91"/>
      <c r="C90" s="126"/>
      <c r="D90" s="126"/>
      <c r="E90" s="126"/>
      <c r="F90" s="124">
        <f t="shared" si="5"/>
        <v>0</v>
      </c>
      <c r="G90" s="125" t="str">
        <f ca="1">IFERROR(INDEX(INDIRECT("'" &amp; 'Warband Sheet'!E$4 &amp; " Equipment'!A$2:A$200"), MATCH(I90, INDIRECT("'" &amp; 'Warband Sheet'!E$4 &amp; " Equipment'!C$2:C$200"), 0)), "")</f>
        <v/>
      </c>
      <c r="H90" s="125" t="str">
        <f ca="1">IFERROR(INDEX(INDIRECT("'" &amp; 'Warband Sheet'!E$4 &amp; " Equipment'!B$2:B$200"), MATCH(I90, INDIRECT("'" &amp; 'Warband Sheet'!E$4 &amp; " Equipment'!C$2:C$200"), 0)), "")</f>
        <v/>
      </c>
      <c r="I90" s="119"/>
      <c r="J90" s="370" t="str">
        <f ca="1">IFERROR(INDEX(INDIRECT("'" &amp; 'Warband Sheet'!E$4 &amp; " Equipment'!D$2:D$200"), MATCH('Reserve Wargear'!I90, INDIRECT("'" &amp; 'Warband Sheet'!E$4 &amp; " Equipment'!C$2:C$200"), 0)), "")</f>
        <v/>
      </c>
      <c r="K90" s="371" t="str">
        <f ca="1">IFERROR(INDEX(INDIRECT("'" &amp; 'Warband Sheet'!E$4 &amp; " Equipment'!E$2:E$200"), MATCH('Reserve Wargear'!I90, INDIRECT("'" &amp; 'Warband Sheet'!E$4 &amp; " Equipment'!C$2:C$200"), 0)), "")</f>
        <v/>
      </c>
      <c r="L90" s="372" t="str">
        <f ca="1">IFERROR(INDEX(INDIRECT("'" &amp; 'Warband Sheet'!E$4 &amp; " Equipment'!F$2:F$200"), MATCH('Reserve Wargear'!I90, INDIRECT("'" &amp; 'Warband Sheet'!E$4 &amp; " Equipment'!C$2:C$200"), 0)), "")</f>
        <v/>
      </c>
      <c r="M90" s="372" t="str">
        <f ca="1">IFERROR(INDEX(INDIRECT("'" &amp; 'Warband Sheet'!E$4 &amp; " Equipment'!G$2:G$200"), MATCH('Reserve Wargear'!I90, INDIRECT("'" &amp; 'Warband Sheet'!E$4 &amp; " Equipment'!C$2:C$200"), 0)), "")</f>
        <v/>
      </c>
      <c r="N90" s="119"/>
      <c r="O90" s="107"/>
      <c r="AC90" s="99" t="str">
        <f t="shared" ca="1" si="6"/>
        <v/>
      </c>
      <c r="AD90" s="99" t="str">
        <f t="shared" ca="1" si="7"/>
        <v/>
      </c>
      <c r="AE90" s="99" t="str">
        <f t="shared" ca="1" si="8"/>
        <v/>
      </c>
      <c r="AF90" s="99" t="str">
        <f t="shared" ca="1" si="9"/>
        <v/>
      </c>
    </row>
    <row r="91" spans="2:32" ht="15.75" customHeight="1" x14ac:dyDescent="0.2">
      <c r="B91" s="91"/>
      <c r="C91" s="126"/>
      <c r="D91" s="126"/>
      <c r="E91" s="126"/>
      <c r="F91" s="124">
        <f t="shared" si="5"/>
        <v>0</v>
      </c>
      <c r="G91" s="125" t="str">
        <f ca="1">IFERROR(INDEX(INDIRECT("'" &amp; 'Warband Sheet'!E$4 &amp; " Equipment'!A$2:A$200"), MATCH(I91, INDIRECT("'" &amp; 'Warband Sheet'!E$4 &amp; " Equipment'!C$2:C$200"), 0)), "")</f>
        <v/>
      </c>
      <c r="H91" s="125" t="str">
        <f ca="1">IFERROR(INDEX(INDIRECT("'" &amp; 'Warband Sheet'!E$4 &amp; " Equipment'!B$2:B$200"), MATCH(I91, INDIRECT("'" &amp; 'Warband Sheet'!E$4 &amp; " Equipment'!C$2:C$200"), 0)), "")</f>
        <v/>
      </c>
      <c r="I91" s="119"/>
      <c r="J91" s="370" t="str">
        <f ca="1">IFERROR(INDEX(INDIRECT("'" &amp; 'Warband Sheet'!E$4 &amp; " Equipment'!D$2:D$200"), MATCH('Reserve Wargear'!I91, INDIRECT("'" &amp; 'Warband Sheet'!E$4 &amp; " Equipment'!C$2:C$200"), 0)), "")</f>
        <v/>
      </c>
      <c r="K91" s="371" t="str">
        <f ca="1">IFERROR(INDEX(INDIRECT("'" &amp; 'Warband Sheet'!E$4 &amp; " Equipment'!E$2:E$200"), MATCH('Reserve Wargear'!I91, INDIRECT("'" &amp; 'Warband Sheet'!E$4 &amp; " Equipment'!C$2:C$200"), 0)), "")</f>
        <v/>
      </c>
      <c r="L91" s="372" t="str">
        <f ca="1">IFERROR(INDEX(INDIRECT("'" &amp; 'Warband Sheet'!E$4 &amp; " Equipment'!F$2:F$200"), MATCH('Reserve Wargear'!I91, INDIRECT("'" &amp; 'Warband Sheet'!E$4 &amp; " Equipment'!C$2:C$200"), 0)), "")</f>
        <v/>
      </c>
      <c r="M91" s="372" t="str">
        <f ca="1">IFERROR(INDEX(INDIRECT("'" &amp; 'Warband Sheet'!E$4 &amp; " Equipment'!G$2:G$200"), MATCH('Reserve Wargear'!I91, INDIRECT("'" &amp; 'Warband Sheet'!E$4 &amp; " Equipment'!C$2:C$200"), 0)), "")</f>
        <v/>
      </c>
      <c r="N91" s="119"/>
      <c r="O91" s="107"/>
      <c r="AC91" s="99" t="str">
        <f t="shared" ca="1" si="6"/>
        <v/>
      </c>
      <c r="AD91" s="99" t="str">
        <f t="shared" ca="1" si="7"/>
        <v/>
      </c>
      <c r="AE91" s="99" t="str">
        <f t="shared" ca="1" si="8"/>
        <v/>
      </c>
      <c r="AF91" s="99" t="str">
        <f t="shared" ca="1" si="9"/>
        <v/>
      </c>
    </row>
    <row r="92" spans="2:32" ht="15.75" customHeight="1" x14ac:dyDescent="0.2">
      <c r="B92" s="91"/>
      <c r="C92" s="126"/>
      <c r="D92" s="126"/>
      <c r="E92" s="126"/>
      <c r="F92" s="124">
        <f t="shared" si="5"/>
        <v>0</v>
      </c>
      <c r="G92" s="125" t="str">
        <f ca="1">IFERROR(INDEX(INDIRECT("'" &amp; 'Warband Sheet'!E$4 &amp; " Equipment'!A$2:A$200"), MATCH(I92, INDIRECT("'" &amp; 'Warband Sheet'!E$4 &amp; " Equipment'!C$2:C$200"), 0)), "")</f>
        <v/>
      </c>
      <c r="H92" s="125" t="str">
        <f ca="1">IFERROR(INDEX(INDIRECT("'" &amp; 'Warband Sheet'!E$4 &amp; " Equipment'!B$2:B$200"), MATCH(I92, INDIRECT("'" &amp; 'Warband Sheet'!E$4 &amp; " Equipment'!C$2:C$200"), 0)), "")</f>
        <v/>
      </c>
      <c r="I92" s="119"/>
      <c r="J92" s="370" t="str">
        <f ca="1">IFERROR(INDEX(INDIRECT("'" &amp; 'Warband Sheet'!E$4 &amp; " Equipment'!D$2:D$200"), MATCH('Reserve Wargear'!I92, INDIRECT("'" &amp; 'Warband Sheet'!E$4 &amp; " Equipment'!C$2:C$200"), 0)), "")</f>
        <v/>
      </c>
      <c r="K92" s="371" t="str">
        <f ca="1">IFERROR(INDEX(INDIRECT("'" &amp; 'Warband Sheet'!E$4 &amp; " Equipment'!E$2:E$200"), MATCH('Reserve Wargear'!I92, INDIRECT("'" &amp; 'Warband Sheet'!E$4 &amp; " Equipment'!C$2:C$200"), 0)), "")</f>
        <v/>
      </c>
      <c r="L92" s="372" t="str">
        <f ca="1">IFERROR(INDEX(INDIRECT("'" &amp; 'Warband Sheet'!E$4 &amp; " Equipment'!F$2:F$200"), MATCH('Reserve Wargear'!I92, INDIRECT("'" &amp; 'Warband Sheet'!E$4 &amp; " Equipment'!C$2:C$200"), 0)), "")</f>
        <v/>
      </c>
      <c r="M92" s="372" t="str">
        <f ca="1">IFERROR(INDEX(INDIRECT("'" &amp; 'Warband Sheet'!E$4 &amp; " Equipment'!G$2:G$200"), MATCH('Reserve Wargear'!I92, INDIRECT("'" &amp; 'Warband Sheet'!E$4 &amp; " Equipment'!C$2:C$200"), 0)), "")</f>
        <v/>
      </c>
      <c r="N92" s="119"/>
      <c r="O92" s="107"/>
      <c r="AC92" s="99" t="str">
        <f t="shared" ca="1" si="6"/>
        <v/>
      </c>
      <c r="AD92" s="99" t="str">
        <f t="shared" ca="1" si="7"/>
        <v/>
      </c>
      <c r="AE92" s="99" t="str">
        <f t="shared" ca="1" si="8"/>
        <v/>
      </c>
      <c r="AF92" s="99" t="str">
        <f t="shared" ca="1" si="9"/>
        <v/>
      </c>
    </row>
    <row r="93" spans="2:32" ht="15.75" customHeight="1" x14ac:dyDescent="0.2">
      <c r="B93" s="91"/>
      <c r="C93" s="126"/>
      <c r="D93" s="126"/>
      <c r="E93" s="126"/>
      <c r="F93" s="124">
        <f t="shared" si="5"/>
        <v>0</v>
      </c>
      <c r="G93" s="125" t="str">
        <f ca="1">IFERROR(INDEX(INDIRECT("'" &amp; 'Warband Sheet'!E$4 &amp; " Equipment'!A$2:A$200"), MATCH(I93, INDIRECT("'" &amp; 'Warband Sheet'!E$4 &amp; " Equipment'!C$2:C$200"), 0)), "")</f>
        <v/>
      </c>
      <c r="H93" s="125" t="str">
        <f ca="1">IFERROR(INDEX(INDIRECT("'" &amp; 'Warband Sheet'!E$4 &amp; " Equipment'!B$2:B$200"), MATCH(I93, INDIRECT("'" &amp; 'Warband Sheet'!E$4 &amp; " Equipment'!C$2:C$200"), 0)), "")</f>
        <v/>
      </c>
      <c r="I93" s="119"/>
      <c r="J93" s="370" t="str">
        <f ca="1">IFERROR(INDEX(INDIRECT("'" &amp; 'Warband Sheet'!E$4 &amp; " Equipment'!D$2:D$200"), MATCH('Reserve Wargear'!I93, INDIRECT("'" &amp; 'Warband Sheet'!E$4 &amp; " Equipment'!C$2:C$200"), 0)), "")</f>
        <v/>
      </c>
      <c r="K93" s="371" t="str">
        <f ca="1">IFERROR(INDEX(INDIRECT("'" &amp; 'Warband Sheet'!E$4 &amp; " Equipment'!E$2:E$200"), MATCH('Reserve Wargear'!I93, INDIRECT("'" &amp; 'Warband Sheet'!E$4 &amp; " Equipment'!C$2:C$200"), 0)), "")</f>
        <v/>
      </c>
      <c r="L93" s="372" t="str">
        <f ca="1">IFERROR(INDEX(INDIRECT("'" &amp; 'Warband Sheet'!E$4 &amp; " Equipment'!F$2:F$200"), MATCH('Reserve Wargear'!I93, INDIRECT("'" &amp; 'Warband Sheet'!E$4 &amp; " Equipment'!C$2:C$200"), 0)), "")</f>
        <v/>
      </c>
      <c r="M93" s="372" t="str">
        <f ca="1">IFERROR(INDEX(INDIRECT("'" &amp; 'Warband Sheet'!E$4 &amp; " Equipment'!G$2:G$200"), MATCH('Reserve Wargear'!I93, INDIRECT("'" &amp; 'Warband Sheet'!E$4 &amp; " Equipment'!C$2:C$200"), 0)), "")</f>
        <v/>
      </c>
      <c r="N93" s="119"/>
      <c r="O93" s="107"/>
      <c r="AC93" s="99" t="str">
        <f t="shared" ca="1" si="6"/>
        <v/>
      </c>
      <c r="AD93" s="99" t="str">
        <f t="shared" ca="1" si="7"/>
        <v/>
      </c>
      <c r="AE93" s="99" t="str">
        <f t="shared" ca="1" si="8"/>
        <v/>
      </c>
      <c r="AF93" s="99" t="str">
        <f t="shared" ca="1" si="9"/>
        <v/>
      </c>
    </row>
    <row r="94" spans="2:32" ht="15.75" customHeight="1" x14ac:dyDescent="0.2">
      <c r="B94" s="91"/>
      <c r="C94" s="126"/>
      <c r="D94" s="126"/>
      <c r="E94" s="126"/>
      <c r="F94" s="124">
        <f t="shared" si="5"/>
        <v>0</v>
      </c>
      <c r="G94" s="125" t="str">
        <f ca="1">IFERROR(INDEX(INDIRECT("'" &amp; 'Warband Sheet'!E$4 &amp; " Equipment'!A$2:A$200"), MATCH(I94, INDIRECT("'" &amp; 'Warband Sheet'!E$4 &amp; " Equipment'!C$2:C$200"), 0)), "")</f>
        <v/>
      </c>
      <c r="H94" s="125" t="str">
        <f ca="1">IFERROR(INDEX(INDIRECT("'" &amp; 'Warband Sheet'!E$4 &amp; " Equipment'!B$2:B$200"), MATCH(I94, INDIRECT("'" &amp; 'Warband Sheet'!E$4 &amp; " Equipment'!C$2:C$200"), 0)), "")</f>
        <v/>
      </c>
      <c r="I94" s="119"/>
      <c r="J94" s="370" t="str">
        <f ca="1">IFERROR(INDEX(INDIRECT("'" &amp; 'Warband Sheet'!E$4 &amp; " Equipment'!D$2:D$200"), MATCH('Reserve Wargear'!I94, INDIRECT("'" &amp; 'Warband Sheet'!E$4 &amp; " Equipment'!C$2:C$200"), 0)), "")</f>
        <v/>
      </c>
      <c r="K94" s="371" t="str">
        <f ca="1">IFERROR(INDEX(INDIRECT("'" &amp; 'Warband Sheet'!E$4 &amp; " Equipment'!E$2:E$200"), MATCH('Reserve Wargear'!I94, INDIRECT("'" &amp; 'Warband Sheet'!E$4 &amp; " Equipment'!C$2:C$200"), 0)), "")</f>
        <v/>
      </c>
      <c r="L94" s="372" t="str">
        <f ca="1">IFERROR(INDEX(INDIRECT("'" &amp; 'Warband Sheet'!E$4 &amp; " Equipment'!F$2:F$200"), MATCH('Reserve Wargear'!I94, INDIRECT("'" &amp; 'Warband Sheet'!E$4 &amp; " Equipment'!C$2:C$200"), 0)), "")</f>
        <v/>
      </c>
      <c r="M94" s="372" t="str">
        <f ca="1">IFERROR(INDEX(INDIRECT("'" &amp; 'Warband Sheet'!E$4 &amp; " Equipment'!G$2:G$200"), MATCH('Reserve Wargear'!I94, INDIRECT("'" &amp; 'Warband Sheet'!E$4 &amp; " Equipment'!C$2:C$200"), 0)), "")</f>
        <v/>
      </c>
      <c r="N94" s="119"/>
      <c r="O94" s="107"/>
      <c r="AC94" s="99" t="str">
        <f t="shared" ca="1" si="6"/>
        <v/>
      </c>
      <c r="AD94" s="99" t="str">
        <f t="shared" ca="1" si="7"/>
        <v/>
      </c>
      <c r="AE94" s="99" t="str">
        <f t="shared" ca="1" si="8"/>
        <v/>
      </c>
      <c r="AF94" s="99" t="str">
        <f t="shared" ca="1" si="9"/>
        <v/>
      </c>
    </row>
    <row r="95" spans="2:32" ht="15.75" customHeight="1" x14ac:dyDescent="0.2">
      <c r="B95" s="91"/>
      <c r="C95" s="126"/>
      <c r="D95" s="126"/>
      <c r="E95" s="126"/>
      <c r="F95" s="124">
        <f t="shared" si="5"/>
        <v>0</v>
      </c>
      <c r="G95" s="125" t="str">
        <f ca="1">IFERROR(INDEX(INDIRECT("'" &amp; 'Warband Sheet'!E$4 &amp; " Equipment'!A$2:A$200"), MATCH(I95, INDIRECT("'" &amp; 'Warband Sheet'!E$4 &amp; " Equipment'!C$2:C$200"), 0)), "")</f>
        <v/>
      </c>
      <c r="H95" s="125" t="str">
        <f ca="1">IFERROR(INDEX(INDIRECT("'" &amp; 'Warband Sheet'!E$4 &amp; " Equipment'!B$2:B$200"), MATCH(I95, INDIRECT("'" &amp; 'Warband Sheet'!E$4 &amp; " Equipment'!C$2:C$200"), 0)), "")</f>
        <v/>
      </c>
      <c r="I95" s="119"/>
      <c r="J95" s="370" t="str">
        <f ca="1">IFERROR(INDEX(INDIRECT("'" &amp; 'Warband Sheet'!E$4 &amp; " Equipment'!D$2:D$200"), MATCH('Reserve Wargear'!I95, INDIRECT("'" &amp; 'Warband Sheet'!E$4 &amp; " Equipment'!C$2:C$200"), 0)), "")</f>
        <v/>
      </c>
      <c r="K95" s="371" t="str">
        <f ca="1">IFERROR(INDEX(INDIRECT("'" &amp; 'Warband Sheet'!E$4 &amp; " Equipment'!E$2:E$200"), MATCH('Reserve Wargear'!I95, INDIRECT("'" &amp; 'Warband Sheet'!E$4 &amp; " Equipment'!C$2:C$200"), 0)), "")</f>
        <v/>
      </c>
      <c r="L95" s="372" t="str">
        <f ca="1">IFERROR(INDEX(INDIRECT("'" &amp; 'Warband Sheet'!E$4 &amp; " Equipment'!F$2:F$200"), MATCH('Reserve Wargear'!I95, INDIRECT("'" &amp; 'Warband Sheet'!E$4 &amp; " Equipment'!C$2:C$200"), 0)), "")</f>
        <v/>
      </c>
      <c r="M95" s="372" t="str">
        <f ca="1">IFERROR(INDEX(INDIRECT("'" &amp; 'Warband Sheet'!E$4 &amp; " Equipment'!G$2:G$200"), MATCH('Reserve Wargear'!I95, INDIRECT("'" &amp; 'Warband Sheet'!E$4 &amp; " Equipment'!C$2:C$200"), 0)), "")</f>
        <v/>
      </c>
      <c r="N95" s="119"/>
      <c r="O95" s="107"/>
      <c r="AC95" s="99" t="str">
        <f t="shared" ca="1" si="6"/>
        <v/>
      </c>
      <c r="AD95" s="99" t="str">
        <f t="shared" ca="1" si="7"/>
        <v/>
      </c>
      <c r="AE95" s="99" t="str">
        <f t="shared" ca="1" si="8"/>
        <v/>
      </c>
      <c r="AF95" s="99" t="str">
        <f t="shared" ca="1" si="9"/>
        <v/>
      </c>
    </row>
    <row r="96" spans="2:32" ht="15.75" customHeight="1" x14ac:dyDescent="0.2">
      <c r="B96" s="91"/>
      <c r="C96" s="126"/>
      <c r="D96" s="126"/>
      <c r="E96" s="126"/>
      <c r="F96" s="124">
        <f t="shared" si="5"/>
        <v>0</v>
      </c>
      <c r="G96" s="125" t="str">
        <f ca="1">IFERROR(INDEX(INDIRECT("'" &amp; 'Warband Sheet'!E$4 &amp; " Equipment'!A$2:A$200"), MATCH(I96, INDIRECT("'" &amp; 'Warband Sheet'!E$4 &amp; " Equipment'!C$2:C$200"), 0)), "")</f>
        <v/>
      </c>
      <c r="H96" s="125" t="str">
        <f ca="1">IFERROR(INDEX(INDIRECT("'" &amp; 'Warband Sheet'!E$4 &amp; " Equipment'!B$2:B$200"), MATCH(I96, INDIRECT("'" &amp; 'Warband Sheet'!E$4 &amp; " Equipment'!C$2:C$200"), 0)), "")</f>
        <v/>
      </c>
      <c r="I96" s="119"/>
      <c r="J96" s="370" t="str">
        <f ca="1">IFERROR(INDEX(INDIRECT("'" &amp; 'Warband Sheet'!E$4 &amp; " Equipment'!D$2:D$200"), MATCH('Reserve Wargear'!I96, INDIRECT("'" &amp; 'Warband Sheet'!E$4 &amp; " Equipment'!C$2:C$200"), 0)), "")</f>
        <v/>
      </c>
      <c r="K96" s="371" t="str">
        <f ca="1">IFERROR(INDEX(INDIRECT("'" &amp; 'Warband Sheet'!E$4 &amp; " Equipment'!E$2:E$200"), MATCH('Reserve Wargear'!I96, INDIRECT("'" &amp; 'Warband Sheet'!E$4 &amp; " Equipment'!C$2:C$200"), 0)), "")</f>
        <v/>
      </c>
      <c r="L96" s="372" t="str">
        <f ca="1">IFERROR(INDEX(INDIRECT("'" &amp; 'Warband Sheet'!E$4 &amp; " Equipment'!F$2:F$200"), MATCH('Reserve Wargear'!I96, INDIRECT("'" &amp; 'Warband Sheet'!E$4 &amp; " Equipment'!C$2:C$200"), 0)), "")</f>
        <v/>
      </c>
      <c r="M96" s="372" t="str">
        <f ca="1">IFERROR(INDEX(INDIRECT("'" &amp; 'Warband Sheet'!E$4 &amp; " Equipment'!G$2:G$200"), MATCH('Reserve Wargear'!I96, INDIRECT("'" &amp; 'Warband Sheet'!E$4 &amp; " Equipment'!C$2:C$200"), 0)), "")</f>
        <v/>
      </c>
      <c r="N96" s="119"/>
      <c r="O96" s="107"/>
      <c r="AC96" s="99" t="str">
        <f t="shared" ca="1" si="6"/>
        <v/>
      </c>
      <c r="AD96" s="99" t="str">
        <f t="shared" ca="1" si="7"/>
        <v/>
      </c>
      <c r="AE96" s="99" t="str">
        <f t="shared" ca="1" si="8"/>
        <v/>
      </c>
      <c r="AF96" s="99" t="str">
        <f t="shared" ca="1" si="9"/>
        <v/>
      </c>
    </row>
    <row r="97" spans="2:32" ht="15.75" customHeight="1" x14ac:dyDescent="0.2">
      <c r="B97" s="91"/>
      <c r="C97" s="126"/>
      <c r="D97" s="126"/>
      <c r="E97" s="126"/>
      <c r="F97" s="124">
        <f t="shared" si="5"/>
        <v>0</v>
      </c>
      <c r="G97" s="125" t="str">
        <f ca="1">IFERROR(INDEX(INDIRECT("'" &amp; 'Warband Sheet'!E$4 &amp; " Equipment'!A$2:A$200"), MATCH(I97, INDIRECT("'" &amp; 'Warband Sheet'!E$4 &amp; " Equipment'!C$2:C$200"), 0)), "")</f>
        <v/>
      </c>
      <c r="H97" s="125" t="str">
        <f ca="1">IFERROR(INDEX(INDIRECT("'" &amp; 'Warband Sheet'!E$4 &amp; " Equipment'!B$2:B$200"), MATCH(I97, INDIRECT("'" &amp; 'Warband Sheet'!E$4 &amp; " Equipment'!C$2:C$200"), 0)), "")</f>
        <v/>
      </c>
      <c r="I97" s="119"/>
      <c r="J97" s="370" t="str">
        <f ca="1">IFERROR(INDEX(INDIRECT("'" &amp; 'Warband Sheet'!E$4 &amp; " Equipment'!D$2:D$200"), MATCH('Reserve Wargear'!I97, INDIRECT("'" &amp; 'Warband Sheet'!E$4 &amp; " Equipment'!C$2:C$200"), 0)), "")</f>
        <v/>
      </c>
      <c r="K97" s="371" t="str">
        <f ca="1">IFERROR(INDEX(INDIRECT("'" &amp; 'Warband Sheet'!E$4 &amp; " Equipment'!E$2:E$200"), MATCH('Reserve Wargear'!I97, INDIRECT("'" &amp; 'Warband Sheet'!E$4 &amp; " Equipment'!C$2:C$200"), 0)), "")</f>
        <v/>
      </c>
      <c r="L97" s="372" t="str">
        <f ca="1">IFERROR(INDEX(INDIRECT("'" &amp; 'Warband Sheet'!E$4 &amp; " Equipment'!F$2:F$200"), MATCH('Reserve Wargear'!I97, INDIRECT("'" &amp; 'Warband Sheet'!E$4 &amp; " Equipment'!C$2:C$200"), 0)), "")</f>
        <v/>
      </c>
      <c r="M97" s="372" t="str">
        <f ca="1">IFERROR(INDEX(INDIRECT("'" &amp; 'Warband Sheet'!E$4 &amp; " Equipment'!G$2:G$200"), MATCH('Reserve Wargear'!I97, INDIRECT("'" &amp; 'Warband Sheet'!E$4 &amp; " Equipment'!C$2:C$200"), 0)), "")</f>
        <v/>
      </c>
      <c r="N97" s="119"/>
      <c r="O97" s="107"/>
      <c r="AC97" s="99" t="str">
        <f t="shared" ca="1" si="6"/>
        <v/>
      </c>
      <c r="AD97" s="99" t="str">
        <f t="shared" ca="1" si="7"/>
        <v/>
      </c>
      <c r="AE97" s="99" t="str">
        <f t="shared" ca="1" si="8"/>
        <v/>
      </c>
      <c r="AF97" s="99" t="str">
        <f t="shared" ca="1" si="9"/>
        <v/>
      </c>
    </row>
    <row r="98" spans="2:32" ht="15.75" customHeight="1" x14ac:dyDescent="0.2">
      <c r="B98" s="91"/>
      <c r="C98" s="126"/>
      <c r="D98" s="126"/>
      <c r="E98" s="126"/>
      <c r="F98" s="124">
        <f t="shared" si="5"/>
        <v>0</v>
      </c>
      <c r="G98" s="125" t="str">
        <f ca="1">IFERROR(INDEX(INDIRECT("'" &amp; 'Warband Sheet'!E$4 &amp; " Equipment'!A$2:A$200"), MATCH(I98, INDIRECT("'" &amp; 'Warband Sheet'!E$4 &amp; " Equipment'!C$2:C$200"), 0)), "")</f>
        <v/>
      </c>
      <c r="H98" s="125" t="str">
        <f ca="1">IFERROR(INDEX(INDIRECT("'" &amp; 'Warband Sheet'!E$4 &amp; " Equipment'!B$2:B$200"), MATCH(I98, INDIRECT("'" &amp; 'Warband Sheet'!E$4 &amp; " Equipment'!C$2:C$200"), 0)), "")</f>
        <v/>
      </c>
      <c r="I98" s="119"/>
      <c r="J98" s="370" t="str">
        <f ca="1">IFERROR(INDEX(INDIRECT("'" &amp; 'Warband Sheet'!E$4 &amp; " Equipment'!D$2:D$200"), MATCH('Reserve Wargear'!I98, INDIRECT("'" &amp; 'Warband Sheet'!E$4 &amp; " Equipment'!C$2:C$200"), 0)), "")</f>
        <v/>
      </c>
      <c r="K98" s="371" t="str">
        <f ca="1">IFERROR(INDEX(INDIRECT("'" &amp; 'Warband Sheet'!E$4 &amp; " Equipment'!E$2:E$200"), MATCH('Reserve Wargear'!I98, INDIRECT("'" &amp; 'Warband Sheet'!E$4 &amp; " Equipment'!C$2:C$200"), 0)), "")</f>
        <v/>
      </c>
      <c r="L98" s="372" t="str">
        <f ca="1">IFERROR(INDEX(INDIRECT("'" &amp; 'Warband Sheet'!E$4 &amp; " Equipment'!F$2:F$200"), MATCH('Reserve Wargear'!I98, INDIRECT("'" &amp; 'Warband Sheet'!E$4 &amp; " Equipment'!C$2:C$200"), 0)), "")</f>
        <v/>
      </c>
      <c r="M98" s="372" t="str">
        <f ca="1">IFERROR(INDEX(INDIRECT("'" &amp; 'Warband Sheet'!E$4 &amp; " Equipment'!G$2:G$200"), MATCH('Reserve Wargear'!I98, INDIRECT("'" &amp; 'Warband Sheet'!E$4 &amp; " Equipment'!C$2:C$200"), 0)), "")</f>
        <v/>
      </c>
      <c r="N98" s="119"/>
      <c r="O98" s="107"/>
      <c r="AC98" s="99" t="str">
        <f t="shared" ca="1" si="6"/>
        <v/>
      </c>
      <c r="AD98" s="99" t="str">
        <f t="shared" ca="1" si="7"/>
        <v/>
      </c>
      <c r="AE98" s="99" t="str">
        <f t="shared" ca="1" si="8"/>
        <v/>
      </c>
      <c r="AF98" s="99" t="str">
        <f t="shared" ca="1" si="9"/>
        <v/>
      </c>
    </row>
    <row r="99" spans="2:32" ht="15.75" customHeight="1" x14ac:dyDescent="0.2">
      <c r="B99" s="91"/>
      <c r="C99" s="126"/>
      <c r="D99" s="126"/>
      <c r="E99" s="126"/>
      <c r="F99" s="124">
        <f t="shared" si="5"/>
        <v>0</v>
      </c>
      <c r="G99" s="125" t="str">
        <f ca="1">IFERROR(INDEX(INDIRECT("'" &amp; 'Warband Sheet'!E$4 &amp; " Equipment'!A$2:A$200"), MATCH(I99, INDIRECT("'" &amp; 'Warband Sheet'!E$4 &amp; " Equipment'!C$2:C$200"), 0)), "")</f>
        <v/>
      </c>
      <c r="H99" s="125" t="str">
        <f ca="1">IFERROR(INDEX(INDIRECT("'" &amp; 'Warband Sheet'!E$4 &amp; " Equipment'!B$2:B$200"), MATCH(I99, INDIRECT("'" &amp; 'Warband Sheet'!E$4 &amp; " Equipment'!C$2:C$200"), 0)), "")</f>
        <v/>
      </c>
      <c r="I99" s="119"/>
      <c r="J99" s="370" t="str">
        <f ca="1">IFERROR(INDEX(INDIRECT("'" &amp; 'Warband Sheet'!E$4 &amp; " Equipment'!D$2:D$200"), MATCH('Reserve Wargear'!I99, INDIRECT("'" &amp; 'Warband Sheet'!E$4 &amp; " Equipment'!C$2:C$200"), 0)), "")</f>
        <v/>
      </c>
      <c r="K99" s="371" t="str">
        <f ca="1">IFERROR(INDEX(INDIRECT("'" &amp; 'Warband Sheet'!E$4 &amp; " Equipment'!E$2:E$200"), MATCH('Reserve Wargear'!I99, INDIRECT("'" &amp; 'Warband Sheet'!E$4 &amp; " Equipment'!C$2:C$200"), 0)), "")</f>
        <v/>
      </c>
      <c r="L99" s="372" t="str">
        <f ca="1">IFERROR(INDEX(INDIRECT("'" &amp; 'Warband Sheet'!E$4 &amp; " Equipment'!F$2:F$200"), MATCH('Reserve Wargear'!I99, INDIRECT("'" &amp; 'Warband Sheet'!E$4 &amp; " Equipment'!C$2:C$200"), 0)), "")</f>
        <v/>
      </c>
      <c r="M99" s="372" t="str">
        <f ca="1">IFERROR(INDEX(INDIRECT("'" &amp; 'Warband Sheet'!E$4 &amp; " Equipment'!G$2:G$200"), MATCH('Reserve Wargear'!I99, INDIRECT("'" &amp; 'Warband Sheet'!E$4 &amp; " Equipment'!C$2:C$200"), 0)), "")</f>
        <v/>
      </c>
      <c r="N99" s="119"/>
      <c r="O99" s="107"/>
      <c r="AC99" s="99" t="str">
        <f t="shared" ca="1" si="6"/>
        <v/>
      </c>
      <c r="AD99" s="99" t="str">
        <f t="shared" ca="1" si="7"/>
        <v/>
      </c>
      <c r="AE99" s="99" t="str">
        <f t="shared" ca="1" si="8"/>
        <v/>
      </c>
      <c r="AF99" s="99" t="str">
        <f t="shared" ca="1" si="9"/>
        <v/>
      </c>
    </row>
    <row r="100" spans="2:32" ht="15.75" customHeight="1" x14ac:dyDescent="0.2">
      <c r="B100" s="91"/>
      <c r="C100" s="126"/>
      <c r="D100" s="126"/>
      <c r="E100" s="126"/>
      <c r="F100" s="124">
        <f t="shared" ref="F100:F119" si="10">SUM(C100-D100-E100)</f>
        <v>0</v>
      </c>
      <c r="G100" s="125" t="str">
        <f ca="1">IFERROR(INDEX(INDIRECT("'" &amp; 'Warband Sheet'!E$4 &amp; " Equipment'!A$2:A$200"), MATCH(I100, INDIRECT("'" &amp; 'Warband Sheet'!E$4 &amp; " Equipment'!C$2:C$200"), 0)), "")</f>
        <v/>
      </c>
      <c r="H100" s="125" t="str">
        <f ca="1">IFERROR(INDEX(INDIRECT("'" &amp; 'Warband Sheet'!E$4 &amp; " Equipment'!B$2:B$200"), MATCH(I100, INDIRECT("'" &amp; 'Warband Sheet'!E$4 &amp; " Equipment'!C$2:C$200"), 0)), "")</f>
        <v/>
      </c>
      <c r="I100" s="119"/>
      <c r="J100" s="370" t="str">
        <f ca="1">IFERROR(INDEX(INDIRECT("'" &amp; 'Warband Sheet'!E$4 &amp; " Equipment'!D$2:D$200"), MATCH('Reserve Wargear'!I100, INDIRECT("'" &amp; 'Warband Sheet'!E$4 &amp; " Equipment'!C$2:C$200"), 0)), "")</f>
        <v/>
      </c>
      <c r="K100" s="371" t="str">
        <f ca="1">IFERROR(INDEX(INDIRECT("'" &amp; 'Warband Sheet'!E$4 &amp; " Equipment'!E$2:E$200"), MATCH('Reserve Wargear'!I100, INDIRECT("'" &amp; 'Warband Sheet'!E$4 &amp; " Equipment'!C$2:C$200"), 0)), "")</f>
        <v/>
      </c>
      <c r="L100" s="372" t="str">
        <f ca="1">IFERROR(INDEX(INDIRECT("'" &amp; 'Warband Sheet'!E$4 &amp; " Equipment'!F$2:F$200"), MATCH('Reserve Wargear'!I100, INDIRECT("'" &amp; 'Warband Sheet'!E$4 &amp; " Equipment'!C$2:C$200"), 0)), "")</f>
        <v/>
      </c>
      <c r="M100" s="372" t="str">
        <f ca="1">IFERROR(INDEX(INDIRECT("'" &amp; 'Warband Sheet'!E$4 &amp; " Equipment'!G$2:G$200"), MATCH('Reserve Wargear'!I100, INDIRECT("'" &amp; 'Warband Sheet'!E$4 &amp; " Equipment'!C$2:C$200"), 0)), "")</f>
        <v/>
      </c>
      <c r="N100" s="119"/>
      <c r="O100" s="107"/>
      <c r="AC100" s="99" t="str">
        <f t="shared" ca="1" si="6"/>
        <v/>
      </c>
      <c r="AD100" s="99" t="str">
        <f t="shared" ca="1" si="7"/>
        <v/>
      </c>
      <c r="AE100" s="99" t="str">
        <f t="shared" ca="1" si="8"/>
        <v/>
      </c>
      <c r="AF100" s="99" t="str">
        <f t="shared" ca="1" si="9"/>
        <v/>
      </c>
    </row>
    <row r="101" spans="2:32" ht="15.75" customHeight="1" x14ac:dyDescent="0.2">
      <c r="B101" s="91"/>
      <c r="C101" s="126"/>
      <c r="D101" s="126"/>
      <c r="E101" s="126"/>
      <c r="F101" s="124">
        <f t="shared" si="10"/>
        <v>0</v>
      </c>
      <c r="G101" s="125" t="str">
        <f ca="1">IFERROR(INDEX(INDIRECT("'" &amp; 'Warband Sheet'!E$4 &amp; " Equipment'!A$2:A$200"), MATCH(I101, INDIRECT("'" &amp; 'Warband Sheet'!E$4 &amp; " Equipment'!C$2:C$200"), 0)), "")</f>
        <v/>
      </c>
      <c r="H101" s="125" t="str">
        <f ca="1">IFERROR(INDEX(INDIRECT("'" &amp; 'Warband Sheet'!E$4 &amp; " Equipment'!B$2:B$200"), MATCH(I101, INDIRECT("'" &amp; 'Warband Sheet'!E$4 &amp; " Equipment'!C$2:C$200"), 0)), "")</f>
        <v/>
      </c>
      <c r="I101" s="119"/>
      <c r="J101" s="370" t="str">
        <f ca="1">IFERROR(INDEX(INDIRECT("'" &amp; 'Warband Sheet'!E$4 &amp; " Equipment'!D$2:D$200"), MATCH('Reserve Wargear'!I101, INDIRECT("'" &amp; 'Warband Sheet'!E$4 &amp; " Equipment'!C$2:C$200"), 0)), "")</f>
        <v/>
      </c>
      <c r="K101" s="371" t="str">
        <f ca="1">IFERROR(INDEX(INDIRECT("'" &amp; 'Warband Sheet'!E$4 &amp; " Equipment'!E$2:E$200"), MATCH('Reserve Wargear'!I101, INDIRECT("'" &amp; 'Warband Sheet'!E$4 &amp; " Equipment'!C$2:C$200"), 0)), "")</f>
        <v/>
      </c>
      <c r="L101" s="372" t="str">
        <f ca="1">IFERROR(INDEX(INDIRECT("'" &amp; 'Warband Sheet'!E$4 &amp; " Equipment'!F$2:F$200"), MATCH('Reserve Wargear'!I101, INDIRECT("'" &amp; 'Warband Sheet'!E$4 &amp; " Equipment'!C$2:C$200"), 0)), "")</f>
        <v/>
      </c>
      <c r="M101" s="372" t="str">
        <f ca="1">IFERROR(INDEX(INDIRECT("'" &amp; 'Warband Sheet'!E$4 &amp; " Equipment'!G$2:G$200"), MATCH('Reserve Wargear'!I101, INDIRECT("'" &amp; 'Warband Sheet'!E$4 &amp; " Equipment'!C$2:C$200"), 0)), "")</f>
        <v/>
      </c>
      <c r="N101" s="119"/>
      <c r="O101" s="107"/>
      <c r="AC101" s="99" t="str">
        <f t="shared" ca="1" si="6"/>
        <v/>
      </c>
      <c r="AD101" s="99" t="str">
        <f t="shared" ca="1" si="7"/>
        <v/>
      </c>
      <c r="AE101" s="99" t="str">
        <f t="shared" ca="1" si="8"/>
        <v/>
      </c>
      <c r="AF101" s="99" t="str">
        <f t="shared" ca="1" si="9"/>
        <v/>
      </c>
    </row>
    <row r="102" spans="2:32" ht="15.75" customHeight="1" x14ac:dyDescent="0.2">
      <c r="B102" s="91"/>
      <c r="C102" s="126"/>
      <c r="D102" s="126"/>
      <c r="E102" s="126"/>
      <c r="F102" s="124">
        <f t="shared" si="10"/>
        <v>0</v>
      </c>
      <c r="G102" s="125" t="str">
        <f ca="1">IFERROR(INDEX(INDIRECT("'" &amp; 'Warband Sheet'!E$4 &amp; " Equipment'!A$2:A$200"), MATCH(I102, INDIRECT("'" &amp; 'Warband Sheet'!E$4 &amp; " Equipment'!C$2:C$200"), 0)), "")</f>
        <v/>
      </c>
      <c r="H102" s="125" t="str">
        <f ca="1">IFERROR(INDEX(INDIRECT("'" &amp; 'Warband Sheet'!E$4 &amp; " Equipment'!B$2:B$200"), MATCH(I102, INDIRECT("'" &amp; 'Warband Sheet'!E$4 &amp; " Equipment'!C$2:C$200"), 0)), "")</f>
        <v/>
      </c>
      <c r="I102" s="119"/>
      <c r="J102" s="370" t="str">
        <f ca="1">IFERROR(INDEX(INDIRECT("'" &amp; 'Warband Sheet'!E$4 &amp; " Equipment'!D$2:D$200"), MATCH('Reserve Wargear'!I102, INDIRECT("'" &amp; 'Warband Sheet'!E$4 &amp; " Equipment'!C$2:C$200"), 0)), "")</f>
        <v/>
      </c>
      <c r="K102" s="371" t="str">
        <f ca="1">IFERROR(INDEX(INDIRECT("'" &amp; 'Warband Sheet'!E$4 &amp; " Equipment'!E$2:E$200"), MATCH('Reserve Wargear'!I102, INDIRECT("'" &amp; 'Warband Sheet'!E$4 &amp; " Equipment'!C$2:C$200"), 0)), "")</f>
        <v/>
      </c>
      <c r="L102" s="372" t="str">
        <f ca="1">IFERROR(INDEX(INDIRECT("'" &amp; 'Warband Sheet'!E$4 &amp; " Equipment'!F$2:F$200"), MATCH('Reserve Wargear'!I102, INDIRECT("'" &amp; 'Warband Sheet'!E$4 &amp; " Equipment'!C$2:C$200"), 0)), "")</f>
        <v/>
      </c>
      <c r="M102" s="372" t="str">
        <f ca="1">IFERROR(INDEX(INDIRECT("'" &amp; 'Warband Sheet'!E$4 &amp; " Equipment'!G$2:G$200"), MATCH('Reserve Wargear'!I102, INDIRECT("'" &amp; 'Warband Sheet'!E$4 &amp; " Equipment'!C$2:C$200"), 0)), "")</f>
        <v/>
      </c>
      <c r="N102" s="119"/>
      <c r="O102" s="107"/>
      <c r="AC102" s="99" t="str">
        <f t="shared" ca="1" si="6"/>
        <v/>
      </c>
      <c r="AD102" s="99" t="str">
        <f t="shared" ca="1" si="7"/>
        <v/>
      </c>
      <c r="AE102" s="99" t="str">
        <f t="shared" ca="1" si="8"/>
        <v/>
      </c>
      <c r="AF102" s="99" t="str">
        <f t="shared" ca="1" si="9"/>
        <v/>
      </c>
    </row>
    <row r="103" spans="2:32" ht="15.75" customHeight="1" x14ac:dyDescent="0.2">
      <c r="B103" s="91"/>
      <c r="C103" s="126"/>
      <c r="D103" s="126"/>
      <c r="E103" s="126"/>
      <c r="F103" s="124">
        <f t="shared" si="10"/>
        <v>0</v>
      </c>
      <c r="G103" s="125" t="str">
        <f ca="1">IFERROR(INDEX(INDIRECT("'" &amp; 'Warband Sheet'!E$4 &amp; " Equipment'!A$2:A$200"), MATCH(I103, INDIRECT("'" &amp; 'Warband Sheet'!E$4 &amp; " Equipment'!C$2:C$200"), 0)), "")</f>
        <v/>
      </c>
      <c r="H103" s="125" t="str">
        <f ca="1">IFERROR(INDEX(INDIRECT("'" &amp; 'Warband Sheet'!E$4 &amp; " Equipment'!B$2:B$200"), MATCH(I103, INDIRECT("'" &amp; 'Warband Sheet'!E$4 &amp; " Equipment'!C$2:C$200"), 0)), "")</f>
        <v/>
      </c>
      <c r="I103" s="119"/>
      <c r="J103" s="370" t="str">
        <f ca="1">IFERROR(INDEX(INDIRECT("'" &amp; 'Warband Sheet'!E$4 &amp; " Equipment'!D$2:D$200"), MATCH('Reserve Wargear'!I103, INDIRECT("'" &amp; 'Warband Sheet'!E$4 &amp; " Equipment'!C$2:C$200"), 0)), "")</f>
        <v/>
      </c>
      <c r="K103" s="371" t="str">
        <f ca="1">IFERROR(INDEX(INDIRECT("'" &amp; 'Warband Sheet'!E$4 &amp; " Equipment'!E$2:E$200"), MATCH('Reserve Wargear'!I103, INDIRECT("'" &amp; 'Warband Sheet'!E$4 &amp; " Equipment'!C$2:C$200"), 0)), "")</f>
        <v/>
      </c>
      <c r="L103" s="372" t="str">
        <f ca="1">IFERROR(INDEX(INDIRECT("'" &amp; 'Warband Sheet'!E$4 &amp; " Equipment'!F$2:F$200"), MATCH('Reserve Wargear'!I103, INDIRECT("'" &amp; 'Warband Sheet'!E$4 &amp; " Equipment'!C$2:C$200"), 0)), "")</f>
        <v/>
      </c>
      <c r="M103" s="372" t="str">
        <f ca="1">IFERROR(INDEX(INDIRECT("'" &amp; 'Warband Sheet'!E$4 &amp; " Equipment'!G$2:G$200"), MATCH('Reserve Wargear'!I103, INDIRECT("'" &amp; 'Warband Sheet'!E$4 &amp; " Equipment'!C$2:C$200"), 0)), "")</f>
        <v/>
      </c>
      <c r="N103" s="119"/>
      <c r="O103" s="107"/>
      <c r="AC103" s="99" t="str">
        <f t="shared" ca="1" si="6"/>
        <v/>
      </c>
      <c r="AD103" s="99" t="str">
        <f t="shared" ca="1" si="7"/>
        <v/>
      </c>
      <c r="AE103" s="99" t="str">
        <f t="shared" ca="1" si="8"/>
        <v/>
      </c>
      <c r="AF103" s="99" t="str">
        <f t="shared" ca="1" si="9"/>
        <v/>
      </c>
    </row>
    <row r="104" spans="2:32" ht="15.75" customHeight="1" x14ac:dyDescent="0.2">
      <c r="B104" s="91"/>
      <c r="C104" s="126"/>
      <c r="D104" s="126"/>
      <c r="E104" s="126"/>
      <c r="F104" s="124">
        <f t="shared" si="10"/>
        <v>0</v>
      </c>
      <c r="G104" s="125" t="str">
        <f ca="1">IFERROR(INDEX(INDIRECT("'" &amp; 'Warband Sheet'!E$4 &amp; " Equipment'!A$2:A$200"), MATCH(I104, INDIRECT("'" &amp; 'Warband Sheet'!E$4 &amp; " Equipment'!C$2:C$200"), 0)), "")</f>
        <v/>
      </c>
      <c r="H104" s="125" t="str">
        <f ca="1">IFERROR(INDEX(INDIRECT("'" &amp; 'Warband Sheet'!E$4 &amp; " Equipment'!B$2:B$200"), MATCH(I104, INDIRECT("'" &amp; 'Warband Sheet'!E$4 &amp; " Equipment'!C$2:C$200"), 0)), "")</f>
        <v/>
      </c>
      <c r="I104" s="119"/>
      <c r="J104" s="370" t="str">
        <f ca="1">IFERROR(INDEX(INDIRECT("'" &amp; 'Warband Sheet'!E$4 &amp; " Equipment'!D$2:D$200"), MATCH('Reserve Wargear'!I104, INDIRECT("'" &amp; 'Warband Sheet'!E$4 &amp; " Equipment'!C$2:C$200"), 0)), "")</f>
        <v/>
      </c>
      <c r="K104" s="371" t="str">
        <f ca="1">IFERROR(INDEX(INDIRECT("'" &amp; 'Warband Sheet'!E$4 &amp; " Equipment'!E$2:E$200"), MATCH('Reserve Wargear'!I104, INDIRECT("'" &amp; 'Warband Sheet'!E$4 &amp; " Equipment'!C$2:C$200"), 0)), "")</f>
        <v/>
      </c>
      <c r="L104" s="372" t="str">
        <f ca="1">IFERROR(INDEX(INDIRECT("'" &amp; 'Warband Sheet'!E$4 &amp; " Equipment'!F$2:F$200"), MATCH('Reserve Wargear'!I104, INDIRECT("'" &amp; 'Warband Sheet'!E$4 &amp; " Equipment'!C$2:C$200"), 0)), "")</f>
        <v/>
      </c>
      <c r="M104" s="372" t="str">
        <f ca="1">IFERROR(INDEX(INDIRECT("'" &amp; 'Warband Sheet'!E$4 &amp; " Equipment'!G$2:G$200"), MATCH('Reserve Wargear'!I104, INDIRECT("'" &amp; 'Warband Sheet'!E$4 &amp; " Equipment'!C$2:C$200"), 0)), "")</f>
        <v/>
      </c>
      <c r="N104" s="119"/>
      <c r="O104" s="107"/>
      <c r="AC104" s="99" t="str">
        <f t="shared" ca="1" si="6"/>
        <v/>
      </c>
      <c r="AD104" s="99" t="str">
        <f t="shared" ca="1" si="7"/>
        <v/>
      </c>
      <c r="AE104" s="99" t="str">
        <f t="shared" ca="1" si="8"/>
        <v/>
      </c>
      <c r="AF104" s="99" t="str">
        <f t="shared" ca="1" si="9"/>
        <v/>
      </c>
    </row>
    <row r="105" spans="2:32" ht="15.75" customHeight="1" x14ac:dyDescent="0.2">
      <c r="B105" s="91"/>
      <c r="C105" s="126"/>
      <c r="D105" s="126"/>
      <c r="E105" s="126"/>
      <c r="F105" s="124">
        <f t="shared" si="10"/>
        <v>0</v>
      </c>
      <c r="G105" s="125" t="str">
        <f ca="1">IFERROR(INDEX(INDIRECT("'" &amp; 'Warband Sheet'!E$4 &amp; " Equipment'!A$2:A$200"), MATCH(I105, INDIRECT("'" &amp; 'Warband Sheet'!E$4 &amp; " Equipment'!C$2:C$200"), 0)), "")</f>
        <v/>
      </c>
      <c r="H105" s="125" t="str">
        <f ca="1">IFERROR(INDEX(INDIRECT("'" &amp; 'Warband Sheet'!E$4 &amp; " Equipment'!B$2:B$200"), MATCH(I105, INDIRECT("'" &amp; 'Warband Sheet'!E$4 &amp; " Equipment'!C$2:C$200"), 0)), "")</f>
        <v/>
      </c>
      <c r="I105" s="119"/>
      <c r="J105" s="370" t="str">
        <f ca="1">IFERROR(INDEX(INDIRECT("'" &amp; 'Warband Sheet'!E$4 &amp; " Equipment'!D$2:D$200"), MATCH('Reserve Wargear'!I105, INDIRECT("'" &amp; 'Warband Sheet'!E$4 &amp; " Equipment'!C$2:C$200"), 0)), "")</f>
        <v/>
      </c>
      <c r="K105" s="371" t="str">
        <f ca="1">IFERROR(INDEX(INDIRECT("'" &amp; 'Warband Sheet'!E$4 &amp; " Equipment'!E$2:E$200"), MATCH('Reserve Wargear'!I105, INDIRECT("'" &amp; 'Warband Sheet'!E$4 &amp; " Equipment'!C$2:C$200"), 0)), "")</f>
        <v/>
      </c>
      <c r="L105" s="372" t="str">
        <f ca="1">IFERROR(INDEX(INDIRECT("'" &amp; 'Warband Sheet'!E$4 &amp; " Equipment'!F$2:F$200"), MATCH('Reserve Wargear'!I105, INDIRECT("'" &amp; 'Warband Sheet'!E$4 &amp; " Equipment'!C$2:C$200"), 0)), "")</f>
        <v/>
      </c>
      <c r="M105" s="372" t="str">
        <f ca="1">IFERROR(INDEX(INDIRECT("'" &amp; 'Warband Sheet'!E$4 &amp; " Equipment'!G$2:G$200"), MATCH('Reserve Wargear'!I105, INDIRECT("'" &amp; 'Warband Sheet'!E$4 &amp; " Equipment'!C$2:C$200"), 0)), "")</f>
        <v/>
      </c>
      <c r="N105" s="119"/>
      <c r="O105" s="107"/>
      <c r="AC105" s="99" t="str">
        <f t="shared" ca="1" si="6"/>
        <v/>
      </c>
      <c r="AD105" s="99" t="str">
        <f t="shared" ca="1" si="7"/>
        <v/>
      </c>
      <c r="AE105" s="99" t="str">
        <f t="shared" ca="1" si="8"/>
        <v/>
      </c>
      <c r="AF105" s="99" t="str">
        <f t="shared" ca="1" si="9"/>
        <v/>
      </c>
    </row>
    <row r="106" spans="2:32" ht="15.75" customHeight="1" x14ac:dyDescent="0.2">
      <c r="B106" s="91"/>
      <c r="C106" s="126"/>
      <c r="D106" s="126"/>
      <c r="E106" s="126"/>
      <c r="F106" s="124">
        <f t="shared" si="10"/>
        <v>0</v>
      </c>
      <c r="G106" s="125" t="str">
        <f ca="1">IFERROR(INDEX(INDIRECT("'" &amp; 'Warband Sheet'!E$4 &amp; " Equipment'!A$2:A$200"), MATCH(I106, INDIRECT("'" &amp; 'Warband Sheet'!E$4 &amp; " Equipment'!C$2:C$200"), 0)), "")</f>
        <v/>
      </c>
      <c r="H106" s="125" t="str">
        <f ca="1">IFERROR(INDEX(INDIRECT("'" &amp; 'Warband Sheet'!E$4 &amp; " Equipment'!B$2:B$200"), MATCH(I106, INDIRECT("'" &amp; 'Warband Sheet'!E$4 &amp; " Equipment'!C$2:C$200"), 0)), "")</f>
        <v/>
      </c>
      <c r="I106" s="119"/>
      <c r="J106" s="370" t="str">
        <f ca="1">IFERROR(INDEX(INDIRECT("'" &amp; 'Warband Sheet'!E$4 &amp; " Equipment'!D$2:D$200"), MATCH('Reserve Wargear'!I106, INDIRECT("'" &amp; 'Warband Sheet'!E$4 &amp; " Equipment'!C$2:C$200"), 0)), "")</f>
        <v/>
      </c>
      <c r="K106" s="371" t="str">
        <f ca="1">IFERROR(INDEX(INDIRECT("'" &amp; 'Warband Sheet'!E$4 &amp; " Equipment'!E$2:E$200"), MATCH('Reserve Wargear'!I106, INDIRECT("'" &amp; 'Warband Sheet'!E$4 &amp; " Equipment'!C$2:C$200"), 0)), "")</f>
        <v/>
      </c>
      <c r="L106" s="372" t="str">
        <f ca="1">IFERROR(INDEX(INDIRECT("'" &amp; 'Warband Sheet'!E$4 &amp; " Equipment'!F$2:F$200"), MATCH('Reserve Wargear'!I106, INDIRECT("'" &amp; 'Warband Sheet'!E$4 &amp; " Equipment'!C$2:C$200"), 0)), "")</f>
        <v/>
      </c>
      <c r="M106" s="372" t="str">
        <f ca="1">IFERROR(INDEX(INDIRECT("'" &amp; 'Warband Sheet'!E$4 &amp; " Equipment'!G$2:G$200"), MATCH('Reserve Wargear'!I106, INDIRECT("'" &amp; 'Warband Sheet'!E$4 &amp; " Equipment'!C$2:C$200"), 0)), "")</f>
        <v/>
      </c>
      <c r="N106" s="119"/>
      <c r="O106" s="107"/>
      <c r="AC106" s="99" t="str">
        <f t="shared" ca="1" si="6"/>
        <v/>
      </c>
      <c r="AD106" s="99" t="str">
        <f t="shared" ca="1" si="7"/>
        <v/>
      </c>
      <c r="AE106" s="99" t="str">
        <f t="shared" ca="1" si="8"/>
        <v/>
      </c>
      <c r="AF106" s="99" t="str">
        <f t="shared" ca="1" si="9"/>
        <v/>
      </c>
    </row>
    <row r="107" spans="2:32" ht="15.75" customHeight="1" x14ac:dyDescent="0.2">
      <c r="B107" s="91"/>
      <c r="C107" s="126"/>
      <c r="D107" s="126"/>
      <c r="E107" s="126"/>
      <c r="F107" s="124">
        <f t="shared" si="10"/>
        <v>0</v>
      </c>
      <c r="G107" s="125" t="str">
        <f ca="1">IFERROR(INDEX(INDIRECT("'" &amp; 'Warband Sheet'!E$4 &amp; " Equipment'!A$2:A$200"), MATCH(I107, INDIRECT("'" &amp; 'Warband Sheet'!E$4 &amp; " Equipment'!C$2:C$200"), 0)), "")</f>
        <v/>
      </c>
      <c r="H107" s="125" t="str">
        <f ca="1">IFERROR(INDEX(INDIRECT("'" &amp; 'Warband Sheet'!E$4 &amp; " Equipment'!B$2:B$200"), MATCH(I107, INDIRECT("'" &amp; 'Warband Sheet'!E$4 &amp; " Equipment'!C$2:C$200"), 0)), "")</f>
        <v/>
      </c>
      <c r="I107" s="119"/>
      <c r="J107" s="370" t="str">
        <f ca="1">IFERROR(INDEX(INDIRECT("'" &amp; 'Warband Sheet'!E$4 &amp; " Equipment'!D$2:D$200"), MATCH('Reserve Wargear'!I107, INDIRECT("'" &amp; 'Warband Sheet'!E$4 &amp; " Equipment'!C$2:C$200"), 0)), "")</f>
        <v/>
      </c>
      <c r="K107" s="371" t="str">
        <f ca="1">IFERROR(INDEX(INDIRECT("'" &amp; 'Warband Sheet'!E$4 &amp; " Equipment'!E$2:E$200"), MATCH('Reserve Wargear'!I107, INDIRECT("'" &amp; 'Warband Sheet'!E$4 &amp; " Equipment'!C$2:C$200"), 0)), "")</f>
        <v/>
      </c>
      <c r="L107" s="372" t="str">
        <f ca="1">IFERROR(INDEX(INDIRECT("'" &amp; 'Warband Sheet'!E$4 &amp; " Equipment'!F$2:F$200"), MATCH('Reserve Wargear'!I107, INDIRECT("'" &amp; 'Warband Sheet'!E$4 &amp; " Equipment'!C$2:C$200"), 0)), "")</f>
        <v/>
      </c>
      <c r="M107" s="372" t="str">
        <f ca="1">IFERROR(INDEX(INDIRECT("'" &amp; 'Warband Sheet'!E$4 &amp; " Equipment'!G$2:G$200"), MATCH('Reserve Wargear'!I107, INDIRECT("'" &amp; 'Warband Sheet'!E$4 &amp; " Equipment'!C$2:C$200"), 0)), "")</f>
        <v/>
      </c>
      <c r="N107" s="119"/>
      <c r="O107" s="107"/>
      <c r="AC107" s="99" t="str">
        <f t="shared" ca="1" si="6"/>
        <v/>
      </c>
      <c r="AD107" s="99" t="str">
        <f t="shared" ca="1" si="7"/>
        <v/>
      </c>
      <c r="AE107" s="99" t="str">
        <f t="shared" ca="1" si="8"/>
        <v/>
      </c>
      <c r="AF107" s="99" t="str">
        <f t="shared" ca="1" si="9"/>
        <v/>
      </c>
    </row>
    <row r="108" spans="2:32" ht="15.75" customHeight="1" x14ac:dyDescent="0.2">
      <c r="B108" s="91"/>
      <c r="C108" s="126"/>
      <c r="D108" s="126"/>
      <c r="E108" s="126"/>
      <c r="F108" s="124">
        <f t="shared" si="10"/>
        <v>0</v>
      </c>
      <c r="G108" s="125" t="str">
        <f ca="1">IFERROR(INDEX(INDIRECT("'" &amp; 'Warband Sheet'!E$4 &amp; " Equipment'!A$2:A$200"), MATCH(I108, INDIRECT("'" &amp; 'Warband Sheet'!E$4 &amp; " Equipment'!C$2:C$200"), 0)), "")</f>
        <v/>
      </c>
      <c r="H108" s="125" t="str">
        <f ca="1">IFERROR(INDEX(INDIRECT("'" &amp; 'Warband Sheet'!E$4 &amp; " Equipment'!B$2:B$200"), MATCH(I108, INDIRECT("'" &amp; 'Warband Sheet'!E$4 &amp; " Equipment'!C$2:C$200"), 0)), "")</f>
        <v/>
      </c>
      <c r="I108" s="119"/>
      <c r="J108" s="370" t="str">
        <f ca="1">IFERROR(INDEX(INDIRECT("'" &amp; 'Warband Sheet'!E$4 &amp; " Equipment'!D$2:D$200"), MATCH('Reserve Wargear'!I108, INDIRECT("'" &amp; 'Warband Sheet'!E$4 &amp; " Equipment'!C$2:C$200"), 0)), "")</f>
        <v/>
      </c>
      <c r="K108" s="371" t="str">
        <f ca="1">IFERROR(INDEX(INDIRECT("'" &amp; 'Warband Sheet'!E$4 &amp; " Equipment'!E$2:E$200"), MATCH('Reserve Wargear'!I108, INDIRECT("'" &amp; 'Warband Sheet'!E$4 &amp; " Equipment'!C$2:C$200"), 0)), "")</f>
        <v/>
      </c>
      <c r="L108" s="372" t="str">
        <f ca="1">IFERROR(INDEX(INDIRECT("'" &amp; 'Warband Sheet'!E$4 &amp; " Equipment'!F$2:F$200"), MATCH('Reserve Wargear'!I108, INDIRECT("'" &amp; 'Warband Sheet'!E$4 &amp; " Equipment'!C$2:C$200"), 0)), "")</f>
        <v/>
      </c>
      <c r="M108" s="372" t="str">
        <f ca="1">IFERROR(INDEX(INDIRECT("'" &amp; 'Warband Sheet'!E$4 &amp; " Equipment'!G$2:G$200"), MATCH('Reserve Wargear'!I108, INDIRECT("'" &amp; 'Warband Sheet'!E$4 &amp; " Equipment'!C$2:C$200"), 0)), "")</f>
        <v/>
      </c>
      <c r="N108" s="119"/>
      <c r="O108" s="107"/>
      <c r="AC108" s="99" t="str">
        <f t="shared" ca="1" si="6"/>
        <v/>
      </c>
      <c r="AD108" s="99" t="str">
        <f t="shared" ca="1" si="7"/>
        <v/>
      </c>
      <c r="AE108" s="99" t="str">
        <f t="shared" ca="1" si="8"/>
        <v/>
      </c>
      <c r="AF108" s="99" t="str">
        <f t="shared" ca="1" si="9"/>
        <v/>
      </c>
    </row>
    <row r="109" spans="2:32" ht="15.75" customHeight="1" x14ac:dyDescent="0.2">
      <c r="B109" s="91"/>
      <c r="C109" s="126"/>
      <c r="D109" s="126"/>
      <c r="E109" s="126"/>
      <c r="F109" s="124">
        <f t="shared" si="10"/>
        <v>0</v>
      </c>
      <c r="G109" s="125" t="str">
        <f ca="1">IFERROR(INDEX(INDIRECT("'" &amp; 'Warband Sheet'!E$4 &amp; " Equipment'!A$2:A$200"), MATCH(I109, INDIRECT("'" &amp; 'Warband Sheet'!E$4 &amp; " Equipment'!C$2:C$200"), 0)), "")</f>
        <v/>
      </c>
      <c r="H109" s="125" t="str">
        <f ca="1">IFERROR(INDEX(INDIRECT("'" &amp; 'Warband Sheet'!E$4 &amp; " Equipment'!B$2:B$200"), MATCH(I109, INDIRECT("'" &amp; 'Warband Sheet'!E$4 &amp; " Equipment'!C$2:C$200"), 0)), "")</f>
        <v/>
      </c>
      <c r="I109" s="119"/>
      <c r="J109" s="370" t="str">
        <f ca="1">IFERROR(INDEX(INDIRECT("'" &amp; 'Warband Sheet'!E$4 &amp; " Equipment'!D$2:D$200"), MATCH('Reserve Wargear'!I109, INDIRECT("'" &amp; 'Warband Sheet'!E$4 &amp; " Equipment'!C$2:C$200"), 0)), "")</f>
        <v/>
      </c>
      <c r="K109" s="371" t="str">
        <f ca="1">IFERROR(INDEX(INDIRECT("'" &amp; 'Warband Sheet'!E$4 &amp; " Equipment'!E$2:E$200"), MATCH('Reserve Wargear'!I109, INDIRECT("'" &amp; 'Warband Sheet'!E$4 &amp; " Equipment'!C$2:C$200"), 0)), "")</f>
        <v/>
      </c>
      <c r="L109" s="372" t="str">
        <f ca="1">IFERROR(INDEX(INDIRECT("'" &amp; 'Warband Sheet'!E$4 &amp; " Equipment'!F$2:F$200"), MATCH('Reserve Wargear'!I109, INDIRECT("'" &amp; 'Warband Sheet'!E$4 &amp; " Equipment'!C$2:C$200"), 0)), "")</f>
        <v/>
      </c>
      <c r="M109" s="372" t="str">
        <f ca="1">IFERROR(INDEX(INDIRECT("'" &amp; 'Warband Sheet'!E$4 &amp; " Equipment'!G$2:G$200"), MATCH('Reserve Wargear'!I109, INDIRECT("'" &amp; 'Warband Sheet'!E$4 &amp; " Equipment'!C$2:C$200"), 0)), "")</f>
        <v/>
      </c>
      <c r="N109" s="119"/>
      <c r="O109" s="107"/>
      <c r="AC109" s="99" t="str">
        <f t="shared" ca="1" si="6"/>
        <v/>
      </c>
      <c r="AD109" s="99" t="str">
        <f t="shared" ca="1" si="7"/>
        <v/>
      </c>
      <c r="AE109" s="99" t="str">
        <f t="shared" ca="1" si="8"/>
        <v/>
      </c>
      <c r="AF109" s="99" t="str">
        <f t="shared" ca="1" si="9"/>
        <v/>
      </c>
    </row>
    <row r="110" spans="2:32" ht="15.75" customHeight="1" x14ac:dyDescent="0.2">
      <c r="B110" s="91"/>
      <c r="C110" s="126"/>
      <c r="D110" s="126"/>
      <c r="E110" s="126"/>
      <c r="F110" s="124">
        <f t="shared" si="10"/>
        <v>0</v>
      </c>
      <c r="G110" s="125" t="str">
        <f ca="1">IFERROR(INDEX(INDIRECT("'" &amp; 'Warband Sheet'!E$4 &amp; " Equipment'!A$2:A$200"), MATCH(I110, INDIRECT("'" &amp; 'Warband Sheet'!E$4 &amp; " Equipment'!C$2:C$200"), 0)), "")</f>
        <v/>
      </c>
      <c r="H110" s="125" t="str">
        <f ca="1">IFERROR(INDEX(INDIRECT("'" &amp; 'Warband Sheet'!E$4 &amp; " Equipment'!B$2:B$200"), MATCH(I110, INDIRECT("'" &amp; 'Warband Sheet'!E$4 &amp; " Equipment'!C$2:C$200"), 0)), "")</f>
        <v/>
      </c>
      <c r="I110" s="119"/>
      <c r="J110" s="370" t="str">
        <f ca="1">IFERROR(INDEX(INDIRECT("'" &amp; 'Warband Sheet'!E$4 &amp; " Equipment'!D$2:D$200"), MATCH('Reserve Wargear'!I110, INDIRECT("'" &amp; 'Warband Sheet'!E$4 &amp; " Equipment'!C$2:C$200"), 0)), "")</f>
        <v/>
      </c>
      <c r="K110" s="371" t="str">
        <f ca="1">IFERROR(INDEX(INDIRECT("'" &amp; 'Warband Sheet'!E$4 &amp; " Equipment'!E$2:E$200"), MATCH('Reserve Wargear'!I110, INDIRECT("'" &amp; 'Warband Sheet'!E$4 &amp; " Equipment'!C$2:C$200"), 0)), "")</f>
        <v/>
      </c>
      <c r="L110" s="372" t="str">
        <f ca="1">IFERROR(INDEX(INDIRECT("'" &amp; 'Warband Sheet'!E$4 &amp; " Equipment'!F$2:F$200"), MATCH('Reserve Wargear'!I110, INDIRECT("'" &amp; 'Warband Sheet'!E$4 &amp; " Equipment'!C$2:C$200"), 0)), "")</f>
        <v/>
      </c>
      <c r="M110" s="372" t="str">
        <f ca="1">IFERROR(INDEX(INDIRECT("'" &amp; 'Warband Sheet'!E$4 &amp; " Equipment'!G$2:G$200"), MATCH('Reserve Wargear'!I110, INDIRECT("'" &amp; 'Warband Sheet'!E$4 &amp; " Equipment'!C$2:C$200"), 0)), "")</f>
        <v/>
      </c>
      <c r="N110" s="119"/>
      <c r="O110" s="107"/>
      <c r="AC110" s="99" t="str">
        <f t="shared" ca="1" si="6"/>
        <v/>
      </c>
      <c r="AD110" s="99" t="str">
        <f t="shared" ca="1" si="7"/>
        <v/>
      </c>
      <c r="AE110" s="99" t="str">
        <f t="shared" ca="1" si="8"/>
        <v/>
      </c>
      <c r="AF110" s="99" t="str">
        <f t="shared" ca="1" si="9"/>
        <v/>
      </c>
    </row>
    <row r="111" spans="2:32" ht="15.75" customHeight="1" x14ac:dyDescent="0.2">
      <c r="B111" s="91"/>
      <c r="C111" s="126"/>
      <c r="D111" s="126"/>
      <c r="E111" s="126"/>
      <c r="F111" s="124">
        <f t="shared" si="10"/>
        <v>0</v>
      </c>
      <c r="G111" s="125" t="str">
        <f ca="1">IFERROR(INDEX(INDIRECT("'" &amp; 'Warband Sheet'!E$4 &amp; " Equipment'!A$2:A$200"), MATCH(I111, INDIRECT("'" &amp; 'Warband Sheet'!E$4 &amp; " Equipment'!C$2:C$200"), 0)), "")</f>
        <v/>
      </c>
      <c r="H111" s="125" t="str">
        <f ca="1">IFERROR(INDEX(INDIRECT("'" &amp; 'Warband Sheet'!E$4 &amp; " Equipment'!B$2:B$200"), MATCH(I111, INDIRECT("'" &amp; 'Warband Sheet'!E$4 &amp; " Equipment'!C$2:C$200"), 0)), "")</f>
        <v/>
      </c>
      <c r="I111" s="119"/>
      <c r="J111" s="370" t="str">
        <f ca="1">IFERROR(INDEX(INDIRECT("'" &amp; 'Warband Sheet'!E$4 &amp; " Equipment'!D$2:D$200"), MATCH('Reserve Wargear'!I111, INDIRECT("'" &amp; 'Warband Sheet'!E$4 &amp; " Equipment'!C$2:C$200"), 0)), "")</f>
        <v/>
      </c>
      <c r="K111" s="371" t="str">
        <f ca="1">IFERROR(INDEX(INDIRECT("'" &amp; 'Warband Sheet'!E$4 &amp; " Equipment'!E$2:E$200"), MATCH('Reserve Wargear'!I111, INDIRECT("'" &amp; 'Warband Sheet'!E$4 &amp; " Equipment'!C$2:C$200"), 0)), "")</f>
        <v/>
      </c>
      <c r="L111" s="372" t="str">
        <f ca="1">IFERROR(INDEX(INDIRECT("'" &amp; 'Warband Sheet'!E$4 &amp; " Equipment'!F$2:F$200"), MATCH('Reserve Wargear'!I111, INDIRECT("'" &amp; 'Warband Sheet'!E$4 &amp; " Equipment'!C$2:C$200"), 0)), "")</f>
        <v/>
      </c>
      <c r="M111" s="372" t="str">
        <f ca="1">IFERROR(INDEX(INDIRECT("'" &amp; 'Warband Sheet'!E$4 &amp; " Equipment'!G$2:G$200"), MATCH('Reserve Wargear'!I111, INDIRECT("'" &amp; 'Warband Sheet'!E$4 &amp; " Equipment'!C$2:C$200"), 0)), "")</f>
        <v/>
      </c>
      <c r="N111" s="119"/>
      <c r="O111" s="107"/>
      <c r="AC111" s="99" t="str">
        <f t="shared" ca="1" si="6"/>
        <v/>
      </c>
      <c r="AD111" s="99" t="str">
        <f t="shared" ca="1" si="7"/>
        <v/>
      </c>
      <c r="AE111" s="99" t="str">
        <f t="shared" ca="1" si="8"/>
        <v/>
      </c>
      <c r="AF111" s="99" t="str">
        <f t="shared" ca="1" si="9"/>
        <v/>
      </c>
    </row>
    <row r="112" spans="2:32" ht="15.75" customHeight="1" x14ac:dyDescent="0.2">
      <c r="B112" s="91"/>
      <c r="C112" s="126"/>
      <c r="D112" s="126"/>
      <c r="E112" s="126"/>
      <c r="F112" s="124">
        <f t="shared" si="10"/>
        <v>0</v>
      </c>
      <c r="G112" s="125" t="str">
        <f ca="1">IFERROR(INDEX(INDIRECT("'" &amp; 'Warband Sheet'!E$4 &amp; " Equipment'!A$2:A$200"), MATCH(I112, INDIRECT("'" &amp; 'Warband Sheet'!E$4 &amp; " Equipment'!C$2:C$200"), 0)), "")</f>
        <v/>
      </c>
      <c r="H112" s="125" t="str">
        <f ca="1">IFERROR(INDEX(INDIRECT("'" &amp; 'Warband Sheet'!E$4 &amp; " Equipment'!B$2:B$200"), MATCH(I112, INDIRECT("'" &amp; 'Warband Sheet'!E$4 &amp; " Equipment'!C$2:C$200"), 0)), "")</f>
        <v/>
      </c>
      <c r="I112" s="119"/>
      <c r="J112" s="370" t="str">
        <f ca="1">IFERROR(INDEX(INDIRECT("'" &amp; 'Warband Sheet'!E$4 &amp; " Equipment'!D$2:D$200"), MATCH('Reserve Wargear'!I112, INDIRECT("'" &amp; 'Warband Sheet'!E$4 &amp; " Equipment'!C$2:C$200"), 0)), "")</f>
        <v/>
      </c>
      <c r="K112" s="371" t="str">
        <f ca="1">IFERROR(INDEX(INDIRECT("'" &amp; 'Warband Sheet'!E$4 &amp; " Equipment'!E$2:E$200"), MATCH('Reserve Wargear'!I112, INDIRECT("'" &amp; 'Warband Sheet'!E$4 &amp; " Equipment'!C$2:C$200"), 0)), "")</f>
        <v/>
      </c>
      <c r="L112" s="372" t="str">
        <f ca="1">IFERROR(INDEX(INDIRECT("'" &amp; 'Warband Sheet'!E$4 &amp; " Equipment'!F$2:F$200"), MATCH('Reserve Wargear'!I112, INDIRECT("'" &amp; 'Warband Sheet'!E$4 &amp; " Equipment'!C$2:C$200"), 0)), "")</f>
        <v/>
      </c>
      <c r="M112" s="372" t="str">
        <f ca="1">IFERROR(INDEX(INDIRECT("'" &amp; 'Warband Sheet'!E$4 &amp; " Equipment'!G$2:G$200"), MATCH('Reserve Wargear'!I112, INDIRECT("'" &amp; 'Warband Sheet'!E$4 &amp; " Equipment'!C$2:C$200"), 0)), "")</f>
        <v/>
      </c>
      <c r="N112" s="119"/>
      <c r="O112" s="107"/>
      <c r="AC112" s="99" t="str">
        <f t="shared" ca="1" si="6"/>
        <v/>
      </c>
      <c r="AD112" s="99" t="str">
        <f t="shared" ca="1" si="7"/>
        <v/>
      </c>
      <c r="AE112" s="99" t="str">
        <f t="shared" ca="1" si="8"/>
        <v/>
      </c>
      <c r="AF112" s="99" t="str">
        <f t="shared" ca="1" si="9"/>
        <v/>
      </c>
    </row>
    <row r="113" spans="2:32" ht="15.75" customHeight="1" x14ac:dyDescent="0.2">
      <c r="B113" s="91"/>
      <c r="C113" s="126"/>
      <c r="D113" s="126"/>
      <c r="E113" s="126"/>
      <c r="F113" s="124">
        <f t="shared" si="10"/>
        <v>0</v>
      </c>
      <c r="G113" s="125" t="str">
        <f ca="1">IFERROR(INDEX(INDIRECT("'" &amp; 'Warband Sheet'!E$4 &amp; " Equipment'!A$2:A$200"), MATCH(I113, INDIRECT("'" &amp; 'Warband Sheet'!E$4 &amp; " Equipment'!C$2:C$200"), 0)), "")</f>
        <v/>
      </c>
      <c r="H113" s="125" t="str">
        <f ca="1">IFERROR(INDEX(INDIRECT("'" &amp; 'Warband Sheet'!E$4 &amp; " Equipment'!B$2:B$200"), MATCH(I113, INDIRECT("'" &amp; 'Warband Sheet'!E$4 &amp; " Equipment'!C$2:C$200"), 0)), "")</f>
        <v/>
      </c>
      <c r="I113" s="119"/>
      <c r="J113" s="370" t="str">
        <f ca="1">IFERROR(INDEX(INDIRECT("'" &amp; 'Warband Sheet'!E$4 &amp; " Equipment'!D$2:D$200"), MATCH('Reserve Wargear'!I113, INDIRECT("'" &amp; 'Warband Sheet'!E$4 &amp; " Equipment'!C$2:C$200"), 0)), "")</f>
        <v/>
      </c>
      <c r="K113" s="371" t="str">
        <f ca="1">IFERROR(INDEX(INDIRECT("'" &amp; 'Warband Sheet'!E$4 &amp; " Equipment'!E$2:E$200"), MATCH('Reserve Wargear'!I113, INDIRECT("'" &amp; 'Warband Sheet'!E$4 &amp; " Equipment'!C$2:C$200"), 0)), "")</f>
        <v/>
      </c>
      <c r="L113" s="372" t="str">
        <f ca="1">IFERROR(INDEX(INDIRECT("'" &amp; 'Warband Sheet'!E$4 &amp; " Equipment'!F$2:F$200"), MATCH('Reserve Wargear'!I113, INDIRECT("'" &amp; 'Warband Sheet'!E$4 &amp; " Equipment'!C$2:C$200"), 0)), "")</f>
        <v/>
      </c>
      <c r="M113" s="372" t="str">
        <f ca="1">IFERROR(INDEX(INDIRECT("'" &amp; 'Warband Sheet'!E$4 &amp; " Equipment'!G$2:G$200"), MATCH('Reserve Wargear'!I113, INDIRECT("'" &amp; 'Warband Sheet'!E$4 &amp; " Equipment'!C$2:C$200"), 0)), "")</f>
        <v/>
      </c>
      <c r="N113" s="119"/>
      <c r="O113" s="107"/>
      <c r="AC113" s="99" t="str">
        <f t="shared" ca="1" si="6"/>
        <v/>
      </c>
      <c r="AD113" s="99" t="str">
        <f t="shared" ca="1" si="7"/>
        <v/>
      </c>
      <c r="AE113" s="99" t="str">
        <f t="shared" ca="1" si="8"/>
        <v/>
      </c>
      <c r="AF113" s="99" t="str">
        <f t="shared" ca="1" si="9"/>
        <v/>
      </c>
    </row>
    <row r="114" spans="2:32" ht="15.75" customHeight="1" x14ac:dyDescent="0.2">
      <c r="B114" s="91"/>
      <c r="C114" s="126"/>
      <c r="D114" s="126"/>
      <c r="E114" s="126"/>
      <c r="F114" s="124">
        <f t="shared" si="10"/>
        <v>0</v>
      </c>
      <c r="G114" s="125" t="str">
        <f ca="1">IFERROR(INDEX(INDIRECT("'" &amp; 'Warband Sheet'!E$4 &amp; " Equipment'!A$2:A$200"), MATCH(I114, INDIRECT("'" &amp; 'Warband Sheet'!E$4 &amp; " Equipment'!C$2:C$200"), 0)), "")</f>
        <v/>
      </c>
      <c r="H114" s="125" t="str">
        <f ca="1">IFERROR(INDEX(INDIRECT("'" &amp; 'Warband Sheet'!E$4 &amp; " Equipment'!B$2:B$200"), MATCH(I114, INDIRECT("'" &amp; 'Warband Sheet'!E$4 &amp; " Equipment'!C$2:C$200"), 0)), "")</f>
        <v/>
      </c>
      <c r="I114" s="119"/>
      <c r="J114" s="370" t="str">
        <f ca="1">IFERROR(INDEX(INDIRECT("'" &amp; 'Warband Sheet'!E$4 &amp; " Equipment'!D$2:D$200"), MATCH('Reserve Wargear'!I114, INDIRECT("'" &amp; 'Warband Sheet'!E$4 &amp; " Equipment'!C$2:C$200"), 0)), "")</f>
        <v/>
      </c>
      <c r="K114" s="371" t="str">
        <f ca="1">IFERROR(INDEX(INDIRECT("'" &amp; 'Warband Sheet'!E$4 &amp; " Equipment'!E$2:E$200"), MATCH('Reserve Wargear'!I114, INDIRECT("'" &amp; 'Warband Sheet'!E$4 &amp; " Equipment'!C$2:C$200"), 0)), "")</f>
        <v/>
      </c>
      <c r="L114" s="372" t="str">
        <f ca="1">IFERROR(INDEX(INDIRECT("'" &amp; 'Warband Sheet'!E$4 &amp; " Equipment'!F$2:F$200"), MATCH('Reserve Wargear'!I114, INDIRECT("'" &amp; 'Warband Sheet'!E$4 &amp; " Equipment'!C$2:C$200"), 0)), "")</f>
        <v/>
      </c>
      <c r="M114" s="372" t="str">
        <f ca="1">IFERROR(INDEX(INDIRECT("'" &amp; 'Warband Sheet'!E$4 &amp; " Equipment'!G$2:G$200"), MATCH('Reserve Wargear'!I114, INDIRECT("'" &amp; 'Warband Sheet'!E$4 &amp; " Equipment'!C$2:C$200"), 0)), "")</f>
        <v/>
      </c>
      <c r="N114" s="119"/>
      <c r="O114" s="107"/>
      <c r="AC114" s="99" t="str">
        <f t="shared" ca="1" si="6"/>
        <v/>
      </c>
      <c r="AD114" s="99" t="str">
        <f t="shared" ca="1" si="7"/>
        <v/>
      </c>
      <c r="AE114" s="99" t="str">
        <f t="shared" ca="1" si="8"/>
        <v/>
      </c>
      <c r="AF114" s="99" t="str">
        <f t="shared" ca="1" si="9"/>
        <v/>
      </c>
    </row>
    <row r="115" spans="2:32" ht="15.75" customHeight="1" x14ac:dyDescent="0.2">
      <c r="B115" s="91"/>
      <c r="C115" s="126"/>
      <c r="D115" s="126"/>
      <c r="E115" s="126"/>
      <c r="F115" s="124">
        <f t="shared" si="10"/>
        <v>0</v>
      </c>
      <c r="G115" s="125" t="str">
        <f ca="1">IFERROR(INDEX(INDIRECT("'" &amp; 'Warband Sheet'!E$4 &amp; " Equipment'!A$2:A$200"), MATCH(I115, INDIRECT("'" &amp; 'Warband Sheet'!E$4 &amp; " Equipment'!C$2:C$200"), 0)), "")</f>
        <v/>
      </c>
      <c r="H115" s="125" t="str">
        <f ca="1">IFERROR(INDEX(INDIRECT("'" &amp; 'Warband Sheet'!E$4 &amp; " Equipment'!B$2:B$200"), MATCH(I115, INDIRECT("'" &amp; 'Warband Sheet'!E$4 &amp; " Equipment'!C$2:C$200"), 0)), "")</f>
        <v/>
      </c>
      <c r="I115" s="119"/>
      <c r="J115" s="370" t="str">
        <f ca="1">IFERROR(INDEX(INDIRECT("'" &amp; 'Warband Sheet'!E$4 &amp; " Equipment'!D$2:D$200"), MATCH('Reserve Wargear'!I115, INDIRECT("'" &amp; 'Warband Sheet'!E$4 &amp; " Equipment'!C$2:C$200"), 0)), "")</f>
        <v/>
      </c>
      <c r="K115" s="371" t="str">
        <f ca="1">IFERROR(INDEX(INDIRECT("'" &amp; 'Warband Sheet'!E$4 &amp; " Equipment'!E$2:E$200"), MATCH('Reserve Wargear'!I115, INDIRECT("'" &amp; 'Warband Sheet'!E$4 &amp; " Equipment'!C$2:C$200"), 0)), "")</f>
        <v/>
      </c>
      <c r="L115" s="372" t="str">
        <f ca="1">IFERROR(INDEX(INDIRECT("'" &amp; 'Warband Sheet'!E$4 &amp; " Equipment'!F$2:F$200"), MATCH('Reserve Wargear'!I115, INDIRECT("'" &amp; 'Warband Sheet'!E$4 &amp; " Equipment'!C$2:C$200"), 0)), "")</f>
        <v/>
      </c>
      <c r="M115" s="372" t="str">
        <f ca="1">IFERROR(INDEX(INDIRECT("'" &amp; 'Warband Sheet'!E$4 &amp; " Equipment'!G$2:G$200"), MATCH('Reserve Wargear'!I115, INDIRECT("'" &amp; 'Warband Sheet'!E$4 &amp; " Equipment'!C$2:C$200"), 0)), "")</f>
        <v/>
      </c>
      <c r="N115" s="119"/>
      <c r="O115" s="107"/>
      <c r="AC115" s="99" t="str">
        <f t="shared" ca="1" si="6"/>
        <v/>
      </c>
      <c r="AD115" s="99" t="str">
        <f t="shared" ca="1" si="7"/>
        <v/>
      </c>
      <c r="AE115" s="99" t="str">
        <f t="shared" ca="1" si="8"/>
        <v/>
      </c>
      <c r="AF115" s="99" t="str">
        <f t="shared" ca="1" si="9"/>
        <v/>
      </c>
    </row>
    <row r="116" spans="2:32" ht="15.75" customHeight="1" x14ac:dyDescent="0.2">
      <c r="B116" s="91"/>
      <c r="C116" s="126"/>
      <c r="D116" s="126"/>
      <c r="E116" s="126"/>
      <c r="F116" s="124">
        <f t="shared" si="10"/>
        <v>0</v>
      </c>
      <c r="G116" s="125" t="str">
        <f ca="1">IFERROR(INDEX(INDIRECT("'" &amp; 'Warband Sheet'!E$4 &amp; " Equipment'!A$2:A$200"), MATCH(I116, INDIRECT("'" &amp; 'Warband Sheet'!E$4 &amp; " Equipment'!C$2:C$200"), 0)), "")</f>
        <v/>
      </c>
      <c r="H116" s="125" t="str">
        <f ca="1">IFERROR(INDEX(INDIRECT("'" &amp; 'Warband Sheet'!E$4 &amp; " Equipment'!B$2:B$200"), MATCH(I116, INDIRECT("'" &amp; 'Warband Sheet'!E$4 &amp; " Equipment'!C$2:C$200"), 0)), "")</f>
        <v/>
      </c>
      <c r="I116" s="119"/>
      <c r="J116" s="370" t="str">
        <f ca="1">IFERROR(INDEX(INDIRECT("'" &amp; 'Warband Sheet'!E$4 &amp; " Equipment'!D$2:D$200"), MATCH('Reserve Wargear'!I116, INDIRECT("'" &amp; 'Warband Sheet'!E$4 &amp; " Equipment'!C$2:C$200"), 0)), "")</f>
        <v/>
      </c>
      <c r="K116" s="371" t="str">
        <f ca="1">IFERROR(INDEX(INDIRECT("'" &amp; 'Warband Sheet'!E$4 &amp; " Equipment'!E$2:E$200"), MATCH('Reserve Wargear'!I116, INDIRECT("'" &amp; 'Warband Sheet'!E$4 &amp; " Equipment'!C$2:C$200"), 0)), "")</f>
        <v/>
      </c>
      <c r="L116" s="372" t="str">
        <f ca="1">IFERROR(INDEX(INDIRECT("'" &amp; 'Warband Sheet'!E$4 &amp; " Equipment'!F$2:F$200"), MATCH('Reserve Wargear'!I116, INDIRECT("'" &amp; 'Warband Sheet'!E$4 &amp; " Equipment'!C$2:C$200"), 0)), "")</f>
        <v/>
      </c>
      <c r="M116" s="372" t="str">
        <f ca="1">IFERROR(INDEX(INDIRECT("'" &amp; 'Warband Sheet'!E$4 &amp; " Equipment'!G$2:G$200"), MATCH('Reserve Wargear'!I116, INDIRECT("'" &amp; 'Warband Sheet'!E$4 &amp; " Equipment'!C$2:C$200"), 0)), "")</f>
        <v/>
      </c>
      <c r="N116" s="119"/>
      <c r="O116" s="107"/>
      <c r="AC116" s="99" t="str">
        <f t="shared" ca="1" si="6"/>
        <v/>
      </c>
      <c r="AD116" s="99" t="str">
        <f t="shared" ca="1" si="7"/>
        <v/>
      </c>
      <c r="AE116" s="99" t="str">
        <f t="shared" ca="1" si="8"/>
        <v/>
      </c>
      <c r="AF116" s="99" t="str">
        <f t="shared" ca="1" si="9"/>
        <v/>
      </c>
    </row>
    <row r="117" spans="2:32" ht="15.75" customHeight="1" x14ac:dyDescent="0.2">
      <c r="B117" s="91"/>
      <c r="C117" s="126"/>
      <c r="D117" s="126"/>
      <c r="E117" s="126"/>
      <c r="F117" s="124">
        <f t="shared" si="10"/>
        <v>0</v>
      </c>
      <c r="G117" s="125" t="str">
        <f ca="1">IFERROR(INDEX(INDIRECT("'" &amp; 'Warband Sheet'!E$4 &amp; " Equipment'!A$2:A$200"), MATCH(I117, INDIRECT("'" &amp; 'Warband Sheet'!E$4 &amp; " Equipment'!C$2:C$200"), 0)), "")</f>
        <v/>
      </c>
      <c r="H117" s="125" t="str">
        <f ca="1">IFERROR(INDEX(INDIRECT("'" &amp; 'Warband Sheet'!E$4 &amp; " Equipment'!B$2:B$200"), MATCH(I117, INDIRECT("'" &amp; 'Warband Sheet'!E$4 &amp; " Equipment'!C$2:C$200"), 0)), "")</f>
        <v/>
      </c>
      <c r="I117" s="119"/>
      <c r="J117" s="370" t="str">
        <f ca="1">IFERROR(INDEX(INDIRECT("'" &amp; 'Warband Sheet'!E$4 &amp; " Equipment'!D$2:D$200"), MATCH('Reserve Wargear'!I117, INDIRECT("'" &amp; 'Warband Sheet'!E$4 &amp; " Equipment'!C$2:C$200"), 0)), "")</f>
        <v/>
      </c>
      <c r="K117" s="371" t="str">
        <f ca="1">IFERROR(INDEX(INDIRECT("'" &amp; 'Warband Sheet'!E$4 &amp; " Equipment'!E$2:E$200"), MATCH('Reserve Wargear'!I117, INDIRECT("'" &amp; 'Warband Sheet'!E$4 &amp; " Equipment'!C$2:C$200"), 0)), "")</f>
        <v/>
      </c>
      <c r="L117" s="372" t="str">
        <f ca="1">IFERROR(INDEX(INDIRECT("'" &amp; 'Warband Sheet'!E$4 &amp; " Equipment'!F$2:F$200"), MATCH('Reserve Wargear'!I117, INDIRECT("'" &amp; 'Warband Sheet'!E$4 &amp; " Equipment'!C$2:C$200"), 0)), "")</f>
        <v/>
      </c>
      <c r="M117" s="372" t="str">
        <f ca="1">IFERROR(INDEX(INDIRECT("'" &amp; 'Warband Sheet'!E$4 &amp; " Equipment'!G$2:G$200"), MATCH('Reserve Wargear'!I117, INDIRECT("'" &amp; 'Warband Sheet'!E$4 &amp; " Equipment'!C$2:C$200"), 0)), "")</f>
        <v/>
      </c>
      <c r="N117" s="119"/>
      <c r="O117" s="107"/>
      <c r="AC117" s="99" t="str">
        <f t="shared" ca="1" si="6"/>
        <v/>
      </c>
      <c r="AD117" s="99" t="str">
        <f t="shared" ca="1" si="7"/>
        <v/>
      </c>
      <c r="AE117" s="99" t="str">
        <f t="shared" ca="1" si="8"/>
        <v/>
      </c>
      <c r="AF117" s="99" t="str">
        <f t="shared" ca="1" si="9"/>
        <v/>
      </c>
    </row>
    <row r="118" spans="2:32" ht="15.75" customHeight="1" x14ac:dyDescent="0.2">
      <c r="B118" s="91"/>
      <c r="C118" s="126"/>
      <c r="D118" s="126"/>
      <c r="E118" s="126"/>
      <c r="F118" s="124">
        <f t="shared" si="10"/>
        <v>0</v>
      </c>
      <c r="G118" s="125" t="str">
        <f ca="1">IFERROR(INDEX(INDIRECT("'" &amp; 'Warband Sheet'!E$4 &amp; " Equipment'!A$2:A$200"), MATCH(I118, INDIRECT("'" &amp; 'Warband Sheet'!E$4 &amp; " Equipment'!C$2:C$200"), 0)), "")</f>
        <v/>
      </c>
      <c r="H118" s="125" t="str">
        <f ca="1">IFERROR(INDEX(INDIRECT("'" &amp; 'Warband Sheet'!E$4 &amp; " Equipment'!B$2:B$200"), MATCH(I118, INDIRECT("'" &amp; 'Warband Sheet'!E$4 &amp; " Equipment'!C$2:C$200"), 0)), "")</f>
        <v/>
      </c>
      <c r="I118" s="119"/>
      <c r="J118" s="370" t="str">
        <f ca="1">IFERROR(INDEX(INDIRECT("'" &amp; 'Warband Sheet'!E$4 &amp; " Equipment'!D$2:D$200"), MATCH('Reserve Wargear'!I118, INDIRECT("'" &amp; 'Warband Sheet'!E$4 &amp; " Equipment'!C$2:C$200"), 0)), "")</f>
        <v/>
      </c>
      <c r="K118" s="371" t="str">
        <f ca="1">IFERROR(INDEX(INDIRECT("'" &amp; 'Warband Sheet'!E$4 &amp; " Equipment'!E$2:E$200"), MATCH('Reserve Wargear'!I118, INDIRECT("'" &amp; 'Warband Sheet'!E$4 &amp; " Equipment'!C$2:C$200"), 0)), "")</f>
        <v/>
      </c>
      <c r="L118" s="372" t="str">
        <f ca="1">IFERROR(INDEX(INDIRECT("'" &amp; 'Warband Sheet'!E$4 &amp; " Equipment'!F$2:F$200"), MATCH('Reserve Wargear'!I118, INDIRECT("'" &amp; 'Warband Sheet'!E$4 &amp; " Equipment'!C$2:C$200"), 0)), "")</f>
        <v/>
      </c>
      <c r="M118" s="372" t="str">
        <f ca="1">IFERROR(INDEX(INDIRECT("'" &amp; 'Warband Sheet'!E$4 &amp; " Equipment'!G$2:G$200"), MATCH('Reserve Wargear'!I118, INDIRECT("'" &amp; 'Warband Sheet'!E$4 &amp; " Equipment'!C$2:C$200"), 0)), "")</f>
        <v/>
      </c>
      <c r="N118" s="119"/>
      <c r="O118" s="107"/>
      <c r="AC118" s="99" t="str">
        <f t="shared" ca="1" si="6"/>
        <v/>
      </c>
      <c r="AD118" s="99" t="str">
        <f t="shared" ca="1" si="7"/>
        <v/>
      </c>
      <c r="AE118" s="99" t="str">
        <f t="shared" ca="1" si="8"/>
        <v/>
      </c>
      <c r="AF118" s="99" t="str">
        <f t="shared" ca="1" si="9"/>
        <v/>
      </c>
    </row>
    <row r="119" spans="2:32" ht="15.75" customHeight="1" x14ac:dyDescent="0.2">
      <c r="B119" s="91"/>
      <c r="C119" s="126"/>
      <c r="D119" s="126"/>
      <c r="E119" s="126"/>
      <c r="F119" s="124">
        <f t="shared" si="10"/>
        <v>0</v>
      </c>
      <c r="G119" s="125" t="str">
        <f ca="1">IFERROR(INDEX(INDIRECT("'" &amp; 'Warband Sheet'!E$4 &amp; " Equipment'!A$2:A$200"), MATCH(I119, INDIRECT("'" &amp; 'Warband Sheet'!E$4 &amp; " Equipment'!C$2:C$200"), 0)), "")</f>
        <v/>
      </c>
      <c r="H119" s="125" t="str">
        <f ca="1">IFERROR(INDEX(INDIRECT("'" &amp; 'Warband Sheet'!E$4 &amp; " Equipment'!B$2:B$200"), MATCH(I119, INDIRECT("'" &amp; 'Warband Sheet'!E$4 &amp; " Equipment'!C$2:C$200"), 0)), "")</f>
        <v/>
      </c>
      <c r="I119" s="119"/>
      <c r="J119" s="370" t="str">
        <f ca="1">IFERROR(INDEX(INDIRECT("'" &amp; 'Warband Sheet'!E$4 &amp; " Equipment'!D$2:D$200"), MATCH('Reserve Wargear'!I119, INDIRECT("'" &amp; 'Warband Sheet'!E$4 &amp; " Equipment'!C$2:C$200"), 0)), "")</f>
        <v/>
      </c>
      <c r="K119" s="371" t="str">
        <f ca="1">IFERROR(INDEX(INDIRECT("'" &amp; 'Warband Sheet'!E$4 &amp; " Equipment'!E$2:E$200"), MATCH('Reserve Wargear'!I119, INDIRECT("'" &amp; 'Warband Sheet'!E$4 &amp; " Equipment'!C$2:C$200"), 0)), "")</f>
        <v/>
      </c>
      <c r="L119" s="372" t="str">
        <f ca="1">IFERROR(INDEX(INDIRECT("'" &amp; 'Warband Sheet'!E$4 &amp; " Equipment'!F$2:F$200"), MATCH('Reserve Wargear'!I119, INDIRECT("'" &amp; 'Warband Sheet'!E$4 &amp; " Equipment'!C$2:C$200"), 0)), "")</f>
        <v/>
      </c>
      <c r="M119" s="372" t="str">
        <f ca="1">IFERROR(INDEX(INDIRECT("'" &amp; 'Warband Sheet'!E$4 &amp; " Equipment'!G$2:G$200"), MATCH('Reserve Wargear'!I119, INDIRECT("'" &amp; 'Warband Sheet'!E$4 &amp; " Equipment'!C$2:C$200"), 0)), "")</f>
        <v/>
      </c>
      <c r="N119" s="119"/>
      <c r="O119" s="107"/>
      <c r="AC119" s="99" t="str">
        <f t="shared" ca="1" si="6"/>
        <v/>
      </c>
      <c r="AD119" s="99" t="str">
        <f t="shared" ca="1" si="7"/>
        <v/>
      </c>
      <c r="AE119" s="99" t="str">
        <f t="shared" ca="1" si="8"/>
        <v/>
      </c>
      <c r="AF119" s="99" t="str">
        <f t="shared" ca="1" si="9"/>
        <v/>
      </c>
    </row>
    <row r="120" spans="2:32" ht="15.75" customHeight="1" x14ac:dyDescent="0.25">
      <c r="C120" s="98"/>
      <c r="D120" s="98"/>
      <c r="E120" s="98"/>
      <c r="F120" s="104"/>
      <c r="I120" s="109"/>
      <c r="J120" s="100"/>
      <c r="K120" s="100"/>
      <c r="L120" s="100"/>
      <c r="M120" s="110"/>
      <c r="N120" s="99"/>
    </row>
    <row r="121" spans="2:32" ht="15.75" customHeight="1" x14ac:dyDescent="0.25">
      <c r="C121" s="101"/>
      <c r="D121" s="101"/>
      <c r="F121" s="104"/>
    </row>
    <row r="122" spans="2:32" ht="15.75" customHeight="1" x14ac:dyDescent="0.25">
      <c r="C122" s="101"/>
      <c r="D122" s="101"/>
      <c r="F122" s="104"/>
    </row>
    <row r="123" spans="2:32" ht="15.75" customHeight="1" x14ac:dyDescent="0.25">
      <c r="C123" s="101"/>
      <c r="D123" s="101"/>
      <c r="F123" s="104"/>
    </row>
    <row r="124" spans="2:32" ht="15.75" customHeight="1" x14ac:dyDescent="0.25">
      <c r="C124" s="101"/>
      <c r="D124" s="101"/>
      <c r="F124" s="104"/>
    </row>
    <row r="125" spans="2:32" ht="15.75" customHeight="1" x14ac:dyDescent="0.25">
      <c r="C125" s="101"/>
      <c r="D125" s="101"/>
      <c r="F125" s="104"/>
    </row>
    <row r="126" spans="2:32" ht="15.75" customHeight="1" x14ac:dyDescent="0.25">
      <c r="C126" s="101"/>
      <c r="D126" s="101"/>
      <c r="F126" s="104"/>
    </row>
    <row r="127" spans="2:32" ht="15.75" customHeight="1" x14ac:dyDescent="0.25">
      <c r="C127" s="101"/>
      <c r="D127" s="101"/>
      <c r="F127" s="104"/>
    </row>
    <row r="128" spans="2:32" ht="15.75" customHeight="1" x14ac:dyDescent="0.25">
      <c r="C128" s="101"/>
      <c r="D128" s="101"/>
      <c r="F128" s="104"/>
    </row>
    <row r="129" spans="3:6" ht="15.75" customHeight="1" x14ac:dyDescent="0.25">
      <c r="C129" s="101"/>
      <c r="D129" s="101"/>
      <c r="F129" s="104"/>
    </row>
    <row r="130" spans="3:6" ht="15.75" customHeight="1" x14ac:dyDescent="0.25">
      <c r="C130" s="101"/>
      <c r="D130" s="101"/>
      <c r="F130" s="104"/>
    </row>
    <row r="131" spans="3:6" ht="15.75" customHeight="1" x14ac:dyDescent="0.25">
      <c r="C131" s="101"/>
      <c r="D131" s="101"/>
      <c r="F131" s="104"/>
    </row>
    <row r="132" spans="3:6" ht="15.75" customHeight="1" x14ac:dyDescent="0.25">
      <c r="C132" s="101"/>
      <c r="D132" s="101"/>
      <c r="F132" s="104"/>
    </row>
    <row r="133" spans="3:6" ht="15.75" customHeight="1" x14ac:dyDescent="0.25">
      <c r="C133" s="101"/>
      <c r="D133" s="101"/>
      <c r="F133" s="104"/>
    </row>
    <row r="134" spans="3:6" ht="15.75" customHeight="1" x14ac:dyDescent="0.25">
      <c r="C134" s="101"/>
      <c r="D134" s="101"/>
      <c r="F134" s="104"/>
    </row>
    <row r="135" spans="3:6" ht="15.75" customHeight="1" x14ac:dyDescent="0.25">
      <c r="C135" s="101"/>
      <c r="D135" s="101"/>
      <c r="F135" s="104"/>
    </row>
    <row r="136" spans="3:6" ht="15.75" customHeight="1" x14ac:dyDescent="0.25">
      <c r="C136" s="101"/>
      <c r="D136" s="101"/>
      <c r="F136" s="104"/>
    </row>
    <row r="137" spans="3:6" ht="15.75" customHeight="1" x14ac:dyDescent="0.25">
      <c r="C137" s="101"/>
      <c r="D137" s="101"/>
      <c r="F137" s="104"/>
    </row>
    <row r="138" spans="3:6" ht="15.75" customHeight="1" x14ac:dyDescent="0.25">
      <c r="C138" s="101"/>
      <c r="D138" s="101"/>
      <c r="F138" s="104"/>
    </row>
    <row r="139" spans="3:6" ht="15.75" customHeight="1" x14ac:dyDescent="0.25">
      <c r="C139" s="101"/>
      <c r="D139" s="101"/>
      <c r="F139" s="104"/>
    </row>
    <row r="140" spans="3:6" ht="15.75" customHeight="1" x14ac:dyDescent="0.25">
      <c r="C140" s="101"/>
      <c r="D140" s="101"/>
      <c r="F140" s="104"/>
    </row>
    <row r="141" spans="3:6" ht="15.75" customHeight="1" x14ac:dyDescent="0.25">
      <c r="C141" s="101"/>
      <c r="D141" s="101"/>
      <c r="F141" s="104"/>
    </row>
    <row r="142" spans="3:6" ht="15.75" customHeight="1" x14ac:dyDescent="0.25">
      <c r="C142" s="101"/>
      <c r="D142" s="101"/>
      <c r="F142" s="104"/>
    </row>
    <row r="143" spans="3:6" ht="15.75" customHeight="1" x14ac:dyDescent="0.25">
      <c r="C143" s="101"/>
      <c r="D143" s="101"/>
      <c r="F143" s="104"/>
    </row>
    <row r="144" spans="3:6" ht="15.75" customHeight="1" x14ac:dyDescent="0.25">
      <c r="C144" s="101"/>
      <c r="D144" s="101"/>
      <c r="F144" s="104"/>
    </row>
    <row r="145" spans="3:6" ht="15.75" customHeight="1" x14ac:dyDescent="0.25">
      <c r="C145" s="101"/>
      <c r="D145" s="101"/>
      <c r="F145" s="104"/>
    </row>
    <row r="146" spans="3:6" ht="15.75" customHeight="1" x14ac:dyDescent="0.25">
      <c r="C146" s="101"/>
      <c r="D146" s="101"/>
      <c r="F146" s="104"/>
    </row>
    <row r="147" spans="3:6" ht="15.75" customHeight="1" x14ac:dyDescent="0.25">
      <c r="C147" s="101"/>
      <c r="D147" s="101"/>
      <c r="F147" s="104"/>
    </row>
    <row r="148" spans="3:6" ht="15.75" customHeight="1" x14ac:dyDescent="0.25">
      <c r="C148" s="101"/>
      <c r="D148" s="101"/>
      <c r="F148" s="104"/>
    </row>
    <row r="149" spans="3:6" ht="15.75" customHeight="1" x14ac:dyDescent="0.25">
      <c r="C149" s="101"/>
      <c r="D149" s="101"/>
      <c r="F149" s="104"/>
    </row>
    <row r="150" spans="3:6" ht="15.75" customHeight="1" x14ac:dyDescent="0.25">
      <c r="C150" s="101"/>
      <c r="D150" s="101"/>
      <c r="F150" s="104"/>
    </row>
    <row r="151" spans="3:6" ht="15.75" customHeight="1" x14ac:dyDescent="0.25">
      <c r="C151" s="101"/>
      <c r="D151" s="101"/>
      <c r="F151" s="104"/>
    </row>
    <row r="152" spans="3:6" ht="15.75" customHeight="1" x14ac:dyDescent="0.25">
      <c r="C152" s="101"/>
      <c r="D152" s="101"/>
      <c r="F152" s="104"/>
    </row>
    <row r="153" spans="3:6" ht="15.75" customHeight="1" x14ac:dyDescent="0.25">
      <c r="C153" s="101"/>
      <c r="D153" s="101"/>
      <c r="F153" s="104"/>
    </row>
    <row r="154" spans="3:6" ht="15.75" customHeight="1" x14ac:dyDescent="0.25">
      <c r="C154" s="101"/>
      <c r="D154" s="101"/>
      <c r="F154" s="104"/>
    </row>
    <row r="155" spans="3:6" ht="15.75" customHeight="1" x14ac:dyDescent="0.25">
      <c r="C155" s="101"/>
      <c r="D155" s="101"/>
      <c r="F155" s="104"/>
    </row>
    <row r="156" spans="3:6" ht="15.75" customHeight="1" x14ac:dyDescent="0.25">
      <c r="C156" s="101"/>
      <c r="D156" s="101"/>
      <c r="F156" s="104"/>
    </row>
    <row r="157" spans="3:6" ht="15.75" customHeight="1" x14ac:dyDescent="0.25">
      <c r="C157" s="101"/>
      <c r="D157" s="101"/>
      <c r="F157" s="104"/>
    </row>
    <row r="158" spans="3:6" ht="15.75" customHeight="1" x14ac:dyDescent="0.25">
      <c r="C158" s="101"/>
      <c r="D158" s="101"/>
      <c r="F158" s="104"/>
    </row>
    <row r="159" spans="3:6" ht="15.75" customHeight="1" x14ac:dyDescent="0.25">
      <c r="C159" s="101"/>
      <c r="D159" s="101"/>
      <c r="F159" s="104"/>
    </row>
    <row r="160" spans="3:6" ht="15.75" customHeight="1" x14ac:dyDescent="0.25">
      <c r="C160" s="101"/>
      <c r="D160" s="101"/>
      <c r="F160" s="104"/>
    </row>
    <row r="161" spans="3:6" ht="15.75" customHeight="1" x14ac:dyDescent="0.25">
      <c r="C161" s="101"/>
      <c r="D161" s="101"/>
      <c r="F161" s="104"/>
    </row>
    <row r="162" spans="3:6" ht="15.75" customHeight="1" x14ac:dyDescent="0.25">
      <c r="C162" s="101"/>
      <c r="D162" s="101"/>
      <c r="F162" s="104"/>
    </row>
    <row r="163" spans="3:6" ht="15.75" customHeight="1" x14ac:dyDescent="0.25">
      <c r="C163" s="101"/>
      <c r="D163" s="101"/>
      <c r="F163" s="104"/>
    </row>
    <row r="164" spans="3:6" ht="15.75" customHeight="1" x14ac:dyDescent="0.25">
      <c r="C164" s="101"/>
      <c r="D164" s="101"/>
      <c r="F164" s="104"/>
    </row>
    <row r="165" spans="3:6" ht="15.75" customHeight="1" x14ac:dyDescent="0.25">
      <c r="C165" s="101"/>
      <c r="D165" s="101"/>
      <c r="F165" s="104"/>
    </row>
    <row r="166" spans="3:6" ht="15.75" customHeight="1" x14ac:dyDescent="0.25">
      <c r="C166" s="101"/>
      <c r="D166" s="101"/>
      <c r="F166" s="104"/>
    </row>
    <row r="167" spans="3:6" ht="15.75" customHeight="1" x14ac:dyDescent="0.25">
      <c r="C167" s="101"/>
      <c r="D167" s="101"/>
      <c r="F167" s="104"/>
    </row>
    <row r="168" spans="3:6" ht="15.75" customHeight="1" x14ac:dyDescent="0.25">
      <c r="C168" s="101"/>
      <c r="D168" s="101"/>
      <c r="F168" s="104"/>
    </row>
    <row r="169" spans="3:6" ht="15.75" customHeight="1" x14ac:dyDescent="0.25">
      <c r="C169" s="101"/>
      <c r="D169" s="101"/>
      <c r="F169" s="104"/>
    </row>
    <row r="170" spans="3:6" ht="15.75" customHeight="1" x14ac:dyDescent="0.25">
      <c r="C170" s="101"/>
      <c r="D170" s="101"/>
      <c r="F170" s="104"/>
    </row>
    <row r="171" spans="3:6" ht="15.75" customHeight="1" x14ac:dyDescent="0.25">
      <c r="C171" s="101"/>
      <c r="D171" s="101"/>
      <c r="F171" s="104"/>
    </row>
    <row r="172" spans="3:6" ht="15.75" customHeight="1" x14ac:dyDescent="0.25">
      <c r="C172" s="101"/>
      <c r="D172" s="101"/>
      <c r="F172" s="104"/>
    </row>
    <row r="173" spans="3:6" ht="15.75" customHeight="1" x14ac:dyDescent="0.25">
      <c r="C173" s="101"/>
      <c r="D173" s="101"/>
      <c r="F173" s="104"/>
    </row>
    <row r="174" spans="3:6" ht="15.75" customHeight="1" x14ac:dyDescent="0.25">
      <c r="C174" s="101"/>
      <c r="D174" s="101"/>
      <c r="F174" s="104"/>
    </row>
    <row r="175" spans="3:6" ht="15.75" customHeight="1" x14ac:dyDescent="0.25">
      <c r="C175" s="101"/>
      <c r="D175" s="101"/>
      <c r="F175" s="104"/>
    </row>
    <row r="176" spans="3:6" ht="15.75" customHeight="1" x14ac:dyDescent="0.25">
      <c r="C176" s="101"/>
      <c r="D176" s="101"/>
      <c r="F176" s="104"/>
    </row>
    <row r="177" spans="3:6" ht="15.75" customHeight="1" x14ac:dyDescent="0.25">
      <c r="C177" s="101"/>
      <c r="D177" s="101"/>
      <c r="F177" s="104"/>
    </row>
    <row r="178" spans="3:6" ht="15.75" customHeight="1" x14ac:dyDescent="0.25">
      <c r="C178" s="101"/>
      <c r="D178" s="101"/>
      <c r="F178" s="104"/>
    </row>
    <row r="179" spans="3:6" ht="15.75" customHeight="1" x14ac:dyDescent="0.25">
      <c r="C179" s="101"/>
      <c r="D179" s="101"/>
      <c r="F179" s="104"/>
    </row>
    <row r="180" spans="3:6" ht="15.75" customHeight="1" x14ac:dyDescent="0.25">
      <c r="C180" s="101"/>
      <c r="D180" s="101"/>
      <c r="F180" s="104"/>
    </row>
    <row r="181" spans="3:6" ht="15.75" customHeight="1" x14ac:dyDescent="0.25">
      <c r="C181" s="101"/>
      <c r="D181" s="101"/>
      <c r="F181" s="104"/>
    </row>
    <row r="182" spans="3:6" ht="15.75" customHeight="1" x14ac:dyDescent="0.25">
      <c r="C182" s="101"/>
      <c r="D182" s="101"/>
      <c r="F182" s="104"/>
    </row>
    <row r="183" spans="3:6" ht="15.75" customHeight="1" x14ac:dyDescent="0.25">
      <c r="C183" s="101"/>
      <c r="D183" s="101"/>
      <c r="F183" s="104"/>
    </row>
    <row r="184" spans="3:6" ht="15.75" customHeight="1" x14ac:dyDescent="0.25">
      <c r="C184" s="101"/>
      <c r="D184" s="101"/>
      <c r="F184" s="104"/>
    </row>
    <row r="185" spans="3:6" ht="15.75" customHeight="1" x14ac:dyDescent="0.25">
      <c r="C185" s="101"/>
      <c r="D185" s="101"/>
      <c r="F185" s="104"/>
    </row>
    <row r="186" spans="3:6" ht="15.75" customHeight="1" x14ac:dyDescent="0.25">
      <c r="C186" s="101"/>
      <c r="D186" s="101"/>
      <c r="F186" s="104"/>
    </row>
    <row r="187" spans="3:6" ht="15.75" customHeight="1" x14ac:dyDescent="0.25">
      <c r="C187" s="101"/>
      <c r="D187" s="101"/>
      <c r="F187" s="104"/>
    </row>
    <row r="188" spans="3:6" ht="15.75" customHeight="1" x14ac:dyDescent="0.25">
      <c r="C188" s="101"/>
      <c r="D188" s="101"/>
      <c r="F188" s="104"/>
    </row>
    <row r="189" spans="3:6" ht="15.75" customHeight="1" x14ac:dyDescent="0.25">
      <c r="C189" s="101"/>
      <c r="D189" s="101"/>
      <c r="F189" s="104"/>
    </row>
    <row r="190" spans="3:6" ht="15.75" customHeight="1" x14ac:dyDescent="0.25">
      <c r="C190" s="101"/>
      <c r="D190" s="101"/>
      <c r="F190" s="104"/>
    </row>
    <row r="191" spans="3:6" ht="15.75" customHeight="1" x14ac:dyDescent="0.25">
      <c r="C191" s="101"/>
      <c r="D191" s="101"/>
      <c r="F191" s="104"/>
    </row>
    <row r="192" spans="3:6" ht="15.75" customHeight="1" x14ac:dyDescent="0.25">
      <c r="C192" s="101"/>
      <c r="D192" s="101"/>
      <c r="F192" s="104"/>
    </row>
    <row r="193" spans="3:6" ht="15.75" customHeight="1" x14ac:dyDescent="0.25">
      <c r="C193" s="101"/>
      <c r="D193" s="101"/>
      <c r="F193" s="104"/>
    </row>
    <row r="194" spans="3:6" ht="15.75" customHeight="1" x14ac:dyDescent="0.25">
      <c r="C194" s="101"/>
      <c r="D194" s="101"/>
      <c r="F194" s="104"/>
    </row>
    <row r="195" spans="3:6" ht="15.75" customHeight="1" x14ac:dyDescent="0.25">
      <c r="C195" s="101"/>
      <c r="D195" s="101"/>
      <c r="F195" s="104"/>
    </row>
    <row r="196" spans="3:6" ht="15.75" customHeight="1" x14ac:dyDescent="0.25">
      <c r="C196" s="101"/>
      <c r="D196" s="101"/>
      <c r="F196" s="104"/>
    </row>
    <row r="197" spans="3:6" ht="15.75" customHeight="1" x14ac:dyDescent="0.25">
      <c r="C197" s="101"/>
      <c r="D197" s="101"/>
      <c r="F197" s="104"/>
    </row>
    <row r="198" spans="3:6" ht="15.75" customHeight="1" x14ac:dyDescent="0.25">
      <c r="C198" s="101"/>
      <c r="D198" s="101"/>
      <c r="F198" s="104"/>
    </row>
    <row r="199" spans="3:6" ht="15.75" customHeight="1" x14ac:dyDescent="0.25">
      <c r="C199" s="101"/>
      <c r="D199" s="101"/>
      <c r="F199" s="104"/>
    </row>
    <row r="200" spans="3:6" ht="15.75" customHeight="1" x14ac:dyDescent="0.25">
      <c r="C200" s="101"/>
      <c r="D200" s="101"/>
      <c r="F200" s="104"/>
    </row>
    <row r="201" spans="3:6" ht="15.75" customHeight="1" x14ac:dyDescent="0.25">
      <c r="C201" s="101"/>
      <c r="D201" s="101"/>
      <c r="F201" s="104"/>
    </row>
    <row r="202" spans="3:6" ht="15.75" customHeight="1" x14ac:dyDescent="0.25">
      <c r="C202" s="101"/>
      <c r="D202" s="101"/>
      <c r="F202" s="104"/>
    </row>
    <row r="203" spans="3:6" ht="15.75" customHeight="1" x14ac:dyDescent="0.25">
      <c r="C203" s="101"/>
      <c r="D203" s="101"/>
      <c r="F203" s="104"/>
    </row>
    <row r="204" spans="3:6" ht="15.75" customHeight="1" x14ac:dyDescent="0.25">
      <c r="C204" s="101"/>
      <c r="D204" s="101"/>
      <c r="F204" s="104"/>
    </row>
    <row r="205" spans="3:6" ht="15.75" customHeight="1" x14ac:dyDescent="0.25">
      <c r="C205" s="101"/>
      <c r="D205" s="101"/>
      <c r="F205" s="104"/>
    </row>
    <row r="206" spans="3:6" ht="15.75" customHeight="1" x14ac:dyDescent="0.25">
      <c r="C206" s="101"/>
      <c r="D206" s="101"/>
      <c r="F206" s="104"/>
    </row>
    <row r="207" spans="3:6" ht="15.75" customHeight="1" x14ac:dyDescent="0.25">
      <c r="C207" s="101"/>
      <c r="D207" s="101"/>
      <c r="F207" s="104"/>
    </row>
    <row r="208" spans="3:6" ht="15.75" customHeight="1" x14ac:dyDescent="0.25">
      <c r="C208" s="101"/>
      <c r="D208" s="101"/>
      <c r="F208" s="104"/>
    </row>
    <row r="209" spans="3:6" ht="15.75" customHeight="1" x14ac:dyDescent="0.25">
      <c r="C209" s="101"/>
      <c r="D209" s="101"/>
      <c r="F209" s="104"/>
    </row>
    <row r="210" spans="3:6" ht="15.75" customHeight="1" x14ac:dyDescent="0.25">
      <c r="C210" s="101"/>
      <c r="D210" s="101"/>
      <c r="F210" s="104"/>
    </row>
    <row r="211" spans="3:6" ht="15.75" customHeight="1" x14ac:dyDescent="0.25">
      <c r="C211" s="101"/>
      <c r="D211" s="101"/>
      <c r="F211" s="104"/>
    </row>
    <row r="212" spans="3:6" ht="15.75" customHeight="1" x14ac:dyDescent="0.25">
      <c r="C212" s="101"/>
      <c r="D212" s="101"/>
      <c r="F212" s="104"/>
    </row>
    <row r="213" spans="3:6" ht="15.75" customHeight="1" x14ac:dyDescent="0.25">
      <c r="C213" s="101"/>
      <c r="D213" s="101"/>
      <c r="F213" s="104"/>
    </row>
    <row r="214" spans="3:6" ht="15.75" customHeight="1" x14ac:dyDescent="0.25">
      <c r="C214" s="101"/>
      <c r="D214" s="101"/>
      <c r="F214" s="104"/>
    </row>
    <row r="215" spans="3:6" ht="15.75" customHeight="1" x14ac:dyDescent="0.25">
      <c r="C215" s="101"/>
      <c r="D215" s="101"/>
      <c r="F215" s="104"/>
    </row>
    <row r="216" spans="3:6" ht="15.75" customHeight="1" x14ac:dyDescent="0.25">
      <c r="C216" s="101"/>
      <c r="D216" s="101"/>
      <c r="F216" s="104"/>
    </row>
    <row r="217" spans="3:6" ht="15.75" customHeight="1" x14ac:dyDescent="0.25">
      <c r="C217" s="101"/>
      <c r="D217" s="101"/>
      <c r="F217" s="104"/>
    </row>
    <row r="218" spans="3:6" ht="15.75" customHeight="1" x14ac:dyDescent="0.25">
      <c r="C218" s="101"/>
      <c r="D218" s="101"/>
      <c r="F218" s="104"/>
    </row>
    <row r="219" spans="3:6" ht="15.75" customHeight="1" x14ac:dyDescent="0.25">
      <c r="C219" s="101"/>
      <c r="D219" s="101"/>
      <c r="F219" s="104"/>
    </row>
    <row r="220" spans="3:6" ht="15.75" customHeight="1" x14ac:dyDescent="0.25">
      <c r="C220" s="105"/>
    </row>
    <row r="221" spans="3:6" ht="15.75" customHeight="1" x14ac:dyDescent="0.25">
      <c r="C221" s="105"/>
    </row>
    <row r="222" spans="3:6" ht="15.75" customHeight="1" x14ac:dyDescent="0.25">
      <c r="C222" s="105"/>
    </row>
    <row r="223" spans="3:6" ht="15.75" customHeight="1" x14ac:dyDescent="0.25">
      <c r="C223" s="105"/>
    </row>
    <row r="224" spans="3:6" ht="15.75" customHeight="1" x14ac:dyDescent="0.25">
      <c r="C224" s="105"/>
    </row>
    <row r="225" spans="3:3" ht="15.75" customHeight="1" x14ac:dyDescent="0.25">
      <c r="C225" s="105"/>
    </row>
    <row r="226" spans="3:3" ht="15.75" customHeight="1" x14ac:dyDescent="0.25">
      <c r="C226" s="105"/>
    </row>
    <row r="227" spans="3:3" ht="15.75" customHeight="1" x14ac:dyDescent="0.25">
      <c r="C227" s="105"/>
    </row>
    <row r="228" spans="3:3" ht="15.75" customHeight="1" x14ac:dyDescent="0.25">
      <c r="C228" s="105"/>
    </row>
    <row r="229" spans="3:3" ht="15.75" customHeight="1" x14ac:dyDescent="0.25">
      <c r="C229" s="105"/>
    </row>
    <row r="230" spans="3:3" ht="15.75" customHeight="1" x14ac:dyDescent="0.25">
      <c r="C230" s="105"/>
    </row>
    <row r="231" spans="3:3" ht="15.75" customHeight="1" x14ac:dyDescent="0.25">
      <c r="C231" s="105"/>
    </row>
    <row r="232" spans="3:3" ht="15.75" customHeight="1" x14ac:dyDescent="0.25">
      <c r="C232" s="105"/>
    </row>
    <row r="233" spans="3:3" ht="15.75" customHeight="1" x14ac:dyDescent="0.25">
      <c r="C233" s="105"/>
    </row>
    <row r="234" spans="3:3" ht="15.75" customHeight="1" x14ac:dyDescent="0.25">
      <c r="C234" s="105"/>
    </row>
    <row r="235" spans="3:3" ht="15.75" customHeight="1" x14ac:dyDescent="0.25">
      <c r="C235" s="105"/>
    </row>
    <row r="236" spans="3:3" ht="15.75" customHeight="1" x14ac:dyDescent="0.25">
      <c r="C236" s="105"/>
    </row>
    <row r="237" spans="3:3" ht="15.75" customHeight="1" x14ac:dyDescent="0.25">
      <c r="C237" s="105"/>
    </row>
    <row r="238" spans="3:3" ht="15.75" customHeight="1" x14ac:dyDescent="0.25">
      <c r="C238" s="105"/>
    </row>
    <row r="239" spans="3:3" ht="15.75" customHeight="1" x14ac:dyDescent="0.25">
      <c r="C239" s="105"/>
    </row>
    <row r="240" spans="3:3" ht="15.75" customHeight="1" x14ac:dyDescent="0.25">
      <c r="C240" s="105"/>
    </row>
    <row r="241" spans="3:3" ht="15.75" customHeight="1" x14ac:dyDescent="0.25">
      <c r="C241" s="105"/>
    </row>
    <row r="242" spans="3:3" ht="15.75" customHeight="1" x14ac:dyDescent="0.25">
      <c r="C242" s="105"/>
    </row>
    <row r="243" spans="3:3" ht="15.75" customHeight="1" x14ac:dyDescent="0.25">
      <c r="C243" s="105"/>
    </row>
    <row r="244" spans="3:3" ht="15.75" customHeight="1" x14ac:dyDescent="0.25">
      <c r="C244" s="105"/>
    </row>
    <row r="245" spans="3:3" ht="15.75" customHeight="1" x14ac:dyDescent="0.25">
      <c r="C245" s="105"/>
    </row>
    <row r="246" spans="3:3" ht="15.75" customHeight="1" x14ac:dyDescent="0.25">
      <c r="C246" s="105"/>
    </row>
    <row r="247" spans="3:3" ht="15.75" customHeight="1" x14ac:dyDescent="0.25">
      <c r="C247" s="105"/>
    </row>
    <row r="248" spans="3:3" ht="15.75" customHeight="1" x14ac:dyDescent="0.25">
      <c r="C248" s="105"/>
    </row>
    <row r="249" spans="3:3" ht="15.75" customHeight="1" x14ac:dyDescent="0.25">
      <c r="C249" s="105"/>
    </row>
    <row r="250" spans="3:3" ht="15.75" customHeight="1" x14ac:dyDescent="0.25">
      <c r="C250" s="105"/>
    </row>
    <row r="251" spans="3:3" ht="15.75" customHeight="1" x14ac:dyDescent="0.25">
      <c r="C251" s="105"/>
    </row>
    <row r="252" spans="3:3" ht="15.75" customHeight="1" x14ac:dyDescent="0.25">
      <c r="C252" s="105"/>
    </row>
    <row r="253" spans="3:3" ht="15.75" customHeight="1" x14ac:dyDescent="0.25">
      <c r="C253" s="105"/>
    </row>
    <row r="254" spans="3:3" ht="15.75" customHeight="1" x14ac:dyDescent="0.25">
      <c r="C254" s="105"/>
    </row>
    <row r="255" spans="3:3" ht="15.75" customHeight="1" x14ac:dyDescent="0.25">
      <c r="C255" s="105"/>
    </row>
    <row r="256" spans="3:3" ht="15.75" customHeight="1" x14ac:dyDescent="0.25">
      <c r="C256" s="105"/>
    </row>
    <row r="257" spans="3:3" ht="15.75" customHeight="1" x14ac:dyDescent="0.25">
      <c r="C257" s="105"/>
    </row>
    <row r="258" spans="3:3" ht="15.75" customHeight="1" x14ac:dyDescent="0.25">
      <c r="C258" s="105"/>
    </row>
    <row r="259" spans="3:3" ht="15.75" customHeight="1" x14ac:dyDescent="0.25">
      <c r="C259" s="105"/>
    </row>
    <row r="260" spans="3:3" ht="15.75" customHeight="1" x14ac:dyDescent="0.25">
      <c r="C260" s="105"/>
    </row>
    <row r="261" spans="3:3" ht="15.75" customHeight="1" x14ac:dyDescent="0.25">
      <c r="C261" s="105"/>
    </row>
    <row r="262" spans="3:3" ht="15.75" customHeight="1" x14ac:dyDescent="0.25">
      <c r="C262" s="105"/>
    </row>
    <row r="263" spans="3:3" ht="15.75" customHeight="1" x14ac:dyDescent="0.25">
      <c r="C263" s="105"/>
    </row>
    <row r="264" spans="3:3" ht="15.75" customHeight="1" x14ac:dyDescent="0.25">
      <c r="C264" s="105"/>
    </row>
    <row r="265" spans="3:3" ht="15.75" customHeight="1" x14ac:dyDescent="0.25">
      <c r="C265" s="105"/>
    </row>
    <row r="266" spans="3:3" ht="15.75" customHeight="1" x14ac:dyDescent="0.25">
      <c r="C266" s="105"/>
    </row>
    <row r="267" spans="3:3" ht="15.75" customHeight="1" x14ac:dyDescent="0.25">
      <c r="C267" s="105"/>
    </row>
    <row r="268" spans="3:3" ht="15.75" customHeight="1" x14ac:dyDescent="0.25">
      <c r="C268" s="105"/>
    </row>
    <row r="269" spans="3:3" ht="15.75" customHeight="1" x14ac:dyDescent="0.25">
      <c r="C269" s="105"/>
    </row>
    <row r="270" spans="3:3" ht="15.75" customHeight="1" x14ac:dyDescent="0.25">
      <c r="C270" s="105"/>
    </row>
    <row r="271" spans="3:3" ht="15.75" customHeight="1" x14ac:dyDescent="0.25">
      <c r="C271" s="105"/>
    </row>
    <row r="272" spans="3:3" ht="15.75" customHeight="1" x14ac:dyDescent="0.25">
      <c r="C272" s="105"/>
    </row>
    <row r="273" spans="3:3" ht="15.75" customHeight="1" x14ac:dyDescent="0.25">
      <c r="C273" s="105"/>
    </row>
    <row r="274" spans="3:3" ht="15.75" customHeight="1" x14ac:dyDescent="0.25">
      <c r="C274" s="105"/>
    </row>
    <row r="275" spans="3:3" ht="15.75" customHeight="1" x14ac:dyDescent="0.25">
      <c r="C275" s="105"/>
    </row>
    <row r="276" spans="3:3" ht="15.75" customHeight="1" x14ac:dyDescent="0.25">
      <c r="C276" s="105"/>
    </row>
    <row r="277" spans="3:3" ht="15.75" customHeight="1" x14ac:dyDescent="0.25">
      <c r="C277" s="105"/>
    </row>
    <row r="278" spans="3:3" ht="15.75" customHeight="1" x14ac:dyDescent="0.25">
      <c r="C278" s="105"/>
    </row>
    <row r="279" spans="3:3" ht="15.75" customHeight="1" x14ac:dyDescent="0.25">
      <c r="C279" s="105"/>
    </row>
    <row r="280" spans="3:3" ht="15.75" customHeight="1" x14ac:dyDescent="0.25">
      <c r="C280" s="105"/>
    </row>
    <row r="281" spans="3:3" ht="15.75" customHeight="1" x14ac:dyDescent="0.25">
      <c r="C281" s="105"/>
    </row>
    <row r="282" spans="3:3" ht="15.75" customHeight="1" x14ac:dyDescent="0.25">
      <c r="C282" s="105"/>
    </row>
    <row r="283" spans="3:3" ht="15.75" customHeight="1" x14ac:dyDescent="0.25">
      <c r="C283" s="105"/>
    </row>
    <row r="284" spans="3:3" ht="15.75" customHeight="1" x14ac:dyDescent="0.25">
      <c r="C284" s="105"/>
    </row>
    <row r="285" spans="3:3" ht="15.75" customHeight="1" x14ac:dyDescent="0.25">
      <c r="C285" s="105"/>
    </row>
    <row r="286" spans="3:3" ht="15.75" customHeight="1" x14ac:dyDescent="0.25">
      <c r="C286" s="105"/>
    </row>
    <row r="287" spans="3:3" ht="15.75" customHeight="1" x14ac:dyDescent="0.25">
      <c r="C287" s="105"/>
    </row>
    <row r="288" spans="3:3" ht="15.75" customHeight="1" x14ac:dyDescent="0.25">
      <c r="C288" s="105"/>
    </row>
    <row r="289" spans="3:3" ht="15.75" customHeight="1" x14ac:dyDescent="0.25">
      <c r="C289" s="105"/>
    </row>
    <row r="290" spans="3:3" ht="15.75" customHeight="1" x14ac:dyDescent="0.25">
      <c r="C290" s="105"/>
    </row>
    <row r="291" spans="3:3" ht="15.75" customHeight="1" x14ac:dyDescent="0.25">
      <c r="C291" s="105"/>
    </row>
    <row r="292" spans="3:3" ht="15.75" customHeight="1" x14ac:dyDescent="0.25">
      <c r="C292" s="105"/>
    </row>
    <row r="293" spans="3:3" ht="15.75" customHeight="1" x14ac:dyDescent="0.25">
      <c r="C293" s="105"/>
    </row>
    <row r="294" spans="3:3" ht="15.75" customHeight="1" x14ac:dyDescent="0.25">
      <c r="C294" s="105"/>
    </row>
    <row r="295" spans="3:3" ht="15.75" customHeight="1" x14ac:dyDescent="0.25">
      <c r="C295" s="105"/>
    </row>
    <row r="296" spans="3:3" ht="15.75" customHeight="1" x14ac:dyDescent="0.25">
      <c r="C296" s="105"/>
    </row>
    <row r="297" spans="3:3" ht="15.75" customHeight="1" x14ac:dyDescent="0.25">
      <c r="C297" s="105"/>
    </row>
    <row r="298" spans="3:3" ht="15.75" customHeight="1" x14ac:dyDescent="0.25">
      <c r="C298" s="105"/>
    </row>
    <row r="299" spans="3:3" ht="15.75" customHeight="1" x14ac:dyDescent="0.25">
      <c r="C299" s="105"/>
    </row>
    <row r="300" spans="3:3" ht="15.75" customHeight="1" x14ac:dyDescent="0.25">
      <c r="C300" s="105"/>
    </row>
    <row r="301" spans="3:3" ht="15.75" customHeight="1" x14ac:dyDescent="0.25">
      <c r="C301" s="105"/>
    </row>
    <row r="302" spans="3:3" ht="15.75" customHeight="1" x14ac:dyDescent="0.25">
      <c r="C302" s="105"/>
    </row>
    <row r="303" spans="3:3" ht="15.75" customHeight="1" x14ac:dyDescent="0.25">
      <c r="C303" s="105"/>
    </row>
    <row r="304" spans="3:3" ht="15.75" customHeight="1" x14ac:dyDescent="0.25">
      <c r="C304" s="105"/>
    </row>
    <row r="305" spans="3:3" ht="15.75" customHeight="1" x14ac:dyDescent="0.25">
      <c r="C305" s="105"/>
    </row>
    <row r="306" spans="3:3" ht="15.75" customHeight="1" x14ac:dyDescent="0.25">
      <c r="C306" s="105"/>
    </row>
    <row r="307" spans="3:3" ht="15.75" customHeight="1" x14ac:dyDescent="0.25">
      <c r="C307" s="105"/>
    </row>
    <row r="308" spans="3:3" ht="15.75" customHeight="1" x14ac:dyDescent="0.25">
      <c r="C308" s="105"/>
    </row>
    <row r="309" spans="3:3" ht="15.75" customHeight="1" x14ac:dyDescent="0.25">
      <c r="C309" s="105"/>
    </row>
    <row r="310" spans="3:3" ht="15.75" customHeight="1" x14ac:dyDescent="0.25">
      <c r="C310" s="105"/>
    </row>
    <row r="311" spans="3:3" ht="15.75" customHeight="1" x14ac:dyDescent="0.25">
      <c r="C311" s="105"/>
    </row>
    <row r="312" spans="3:3" ht="15.75" customHeight="1" x14ac:dyDescent="0.25">
      <c r="C312" s="105"/>
    </row>
    <row r="313" spans="3:3" ht="15.75" customHeight="1" x14ac:dyDescent="0.25">
      <c r="C313" s="105"/>
    </row>
    <row r="314" spans="3:3" ht="15.75" customHeight="1" x14ac:dyDescent="0.25">
      <c r="C314" s="105"/>
    </row>
    <row r="315" spans="3:3" ht="15.75" customHeight="1" x14ac:dyDescent="0.25">
      <c r="C315" s="105"/>
    </row>
    <row r="316" spans="3:3" ht="15.75" customHeight="1" x14ac:dyDescent="0.25">
      <c r="C316" s="105"/>
    </row>
    <row r="317" spans="3:3" ht="15.75" customHeight="1" x14ac:dyDescent="0.25">
      <c r="C317" s="105"/>
    </row>
    <row r="318" spans="3:3" ht="15.75" customHeight="1" x14ac:dyDescent="0.25">
      <c r="C318" s="105"/>
    </row>
    <row r="319" spans="3:3" ht="15.75" customHeight="1" x14ac:dyDescent="0.25">
      <c r="C319" s="105"/>
    </row>
    <row r="320" spans="3:3" ht="15.75" customHeight="1" x14ac:dyDescent="0.25">
      <c r="C320" s="105"/>
    </row>
    <row r="321" spans="3:3" ht="15.75" customHeight="1" x14ac:dyDescent="0.25">
      <c r="C321" s="105"/>
    </row>
    <row r="322" spans="3:3" ht="15.75" customHeight="1" x14ac:dyDescent="0.25">
      <c r="C322" s="105"/>
    </row>
    <row r="323" spans="3:3" ht="15.75" customHeight="1" x14ac:dyDescent="0.25">
      <c r="C323" s="105"/>
    </row>
    <row r="324" spans="3:3" ht="15.75" customHeight="1" x14ac:dyDescent="0.25">
      <c r="C324" s="105"/>
    </row>
    <row r="325" spans="3:3" ht="15.75" customHeight="1" x14ac:dyDescent="0.25">
      <c r="C325" s="105"/>
    </row>
    <row r="326" spans="3:3" ht="15.75" customHeight="1" x14ac:dyDescent="0.25">
      <c r="C326" s="105"/>
    </row>
    <row r="327" spans="3:3" ht="15.75" customHeight="1" x14ac:dyDescent="0.25">
      <c r="C327" s="105"/>
    </row>
    <row r="328" spans="3:3" ht="15.75" customHeight="1" x14ac:dyDescent="0.25">
      <c r="C328" s="105"/>
    </row>
    <row r="329" spans="3:3" ht="15.75" customHeight="1" x14ac:dyDescent="0.25">
      <c r="C329" s="105"/>
    </row>
    <row r="330" spans="3:3" ht="15.75" customHeight="1" x14ac:dyDescent="0.25">
      <c r="C330" s="105"/>
    </row>
    <row r="331" spans="3:3" ht="15.75" customHeight="1" x14ac:dyDescent="0.25">
      <c r="C331" s="105"/>
    </row>
    <row r="332" spans="3:3" ht="15.75" customHeight="1" x14ac:dyDescent="0.25">
      <c r="C332" s="105"/>
    </row>
    <row r="333" spans="3:3" ht="15.75" customHeight="1" x14ac:dyDescent="0.25">
      <c r="C333" s="105"/>
    </row>
    <row r="334" spans="3:3" ht="15.75" customHeight="1" x14ac:dyDescent="0.25">
      <c r="C334" s="105"/>
    </row>
    <row r="335" spans="3:3" ht="15.75" customHeight="1" x14ac:dyDescent="0.25">
      <c r="C335" s="105"/>
    </row>
    <row r="336" spans="3:3" ht="15.75" customHeight="1" x14ac:dyDescent="0.25">
      <c r="C336" s="105"/>
    </row>
    <row r="337" spans="3:3" ht="15.75" customHeight="1" x14ac:dyDescent="0.25">
      <c r="C337" s="105"/>
    </row>
    <row r="338" spans="3:3" ht="15.75" customHeight="1" x14ac:dyDescent="0.25">
      <c r="C338" s="105"/>
    </row>
    <row r="339" spans="3:3" ht="15.75" customHeight="1" x14ac:dyDescent="0.25">
      <c r="C339" s="105"/>
    </row>
    <row r="340" spans="3:3" ht="15.75" customHeight="1" x14ac:dyDescent="0.25">
      <c r="C340" s="105"/>
    </row>
    <row r="341" spans="3:3" ht="15.75" customHeight="1" x14ac:dyDescent="0.25">
      <c r="C341" s="105"/>
    </row>
    <row r="342" spans="3:3" ht="15.75" customHeight="1" x14ac:dyDescent="0.25">
      <c r="C342" s="105"/>
    </row>
    <row r="343" spans="3:3" ht="15.75" customHeight="1" x14ac:dyDescent="0.25">
      <c r="C343" s="105"/>
    </row>
    <row r="344" spans="3:3" ht="15.75" customHeight="1" x14ac:dyDescent="0.25">
      <c r="C344" s="105"/>
    </row>
    <row r="345" spans="3:3" ht="15.75" customHeight="1" x14ac:dyDescent="0.25">
      <c r="C345" s="105"/>
    </row>
    <row r="346" spans="3:3" ht="15.75" customHeight="1" x14ac:dyDescent="0.25">
      <c r="C346" s="105"/>
    </row>
    <row r="347" spans="3:3" ht="15.75" customHeight="1" x14ac:dyDescent="0.25">
      <c r="C347" s="105"/>
    </row>
    <row r="348" spans="3:3" ht="15.75" customHeight="1" x14ac:dyDescent="0.25">
      <c r="C348" s="105"/>
    </row>
    <row r="349" spans="3:3" ht="15.75" customHeight="1" x14ac:dyDescent="0.25">
      <c r="C349" s="105"/>
    </row>
    <row r="350" spans="3:3" ht="15.75" customHeight="1" x14ac:dyDescent="0.25">
      <c r="C350" s="105"/>
    </row>
    <row r="351" spans="3:3" ht="15.75" customHeight="1" x14ac:dyDescent="0.25">
      <c r="C351" s="105"/>
    </row>
    <row r="352" spans="3:3" ht="15.75" customHeight="1" x14ac:dyDescent="0.25">
      <c r="C352" s="105"/>
    </row>
    <row r="353" spans="3:3" ht="15.75" customHeight="1" x14ac:dyDescent="0.25">
      <c r="C353" s="105"/>
    </row>
    <row r="354" spans="3:3" ht="15.75" customHeight="1" x14ac:dyDescent="0.25">
      <c r="C354" s="105"/>
    </row>
    <row r="355" spans="3:3" ht="15.75" customHeight="1" x14ac:dyDescent="0.25">
      <c r="C355" s="105"/>
    </row>
    <row r="356" spans="3:3" ht="15.75" customHeight="1" x14ac:dyDescent="0.25">
      <c r="C356" s="105"/>
    </row>
    <row r="357" spans="3:3" ht="15.75" customHeight="1" x14ac:dyDescent="0.25">
      <c r="C357" s="105"/>
    </row>
    <row r="358" spans="3:3" ht="15.75" customHeight="1" x14ac:dyDescent="0.25">
      <c r="C358" s="105"/>
    </row>
    <row r="359" spans="3:3" ht="15.75" customHeight="1" x14ac:dyDescent="0.25">
      <c r="C359" s="105"/>
    </row>
    <row r="360" spans="3:3" ht="15.75" customHeight="1" x14ac:dyDescent="0.25">
      <c r="C360" s="105"/>
    </row>
    <row r="361" spans="3:3" ht="15.75" customHeight="1" x14ac:dyDescent="0.25">
      <c r="C361" s="105"/>
    </row>
    <row r="362" spans="3:3" ht="15.75" customHeight="1" x14ac:dyDescent="0.25">
      <c r="C362" s="105"/>
    </row>
    <row r="363" spans="3:3" ht="15.75" customHeight="1" x14ac:dyDescent="0.25">
      <c r="C363" s="105"/>
    </row>
    <row r="364" spans="3:3" ht="15.75" customHeight="1" x14ac:dyDescent="0.25">
      <c r="C364" s="105"/>
    </row>
    <row r="365" spans="3:3" ht="15.75" customHeight="1" x14ac:dyDescent="0.25">
      <c r="C365" s="105"/>
    </row>
    <row r="366" spans="3:3" ht="15.75" customHeight="1" x14ac:dyDescent="0.25">
      <c r="C366" s="105"/>
    </row>
    <row r="367" spans="3:3" ht="15.75" customHeight="1" x14ac:dyDescent="0.25">
      <c r="C367" s="105"/>
    </row>
    <row r="368" spans="3:3" ht="15.75" customHeight="1" x14ac:dyDescent="0.25">
      <c r="C368" s="105"/>
    </row>
    <row r="369" spans="3:3" ht="15.75" customHeight="1" x14ac:dyDescent="0.25">
      <c r="C369" s="105"/>
    </row>
    <row r="370" spans="3:3" ht="15.75" customHeight="1" x14ac:dyDescent="0.25">
      <c r="C370" s="105"/>
    </row>
    <row r="371" spans="3:3" ht="15.75" customHeight="1" x14ac:dyDescent="0.25">
      <c r="C371" s="105"/>
    </row>
    <row r="372" spans="3:3" ht="15.75" customHeight="1" x14ac:dyDescent="0.25">
      <c r="C372" s="105"/>
    </row>
    <row r="373" spans="3:3" ht="15.75" customHeight="1" x14ac:dyDescent="0.25">
      <c r="C373" s="105"/>
    </row>
    <row r="374" spans="3:3" ht="15.75" customHeight="1" x14ac:dyDescent="0.25">
      <c r="C374" s="105"/>
    </row>
    <row r="375" spans="3:3" ht="15.75" customHeight="1" x14ac:dyDescent="0.25">
      <c r="C375" s="105"/>
    </row>
    <row r="376" spans="3:3" ht="15.75" customHeight="1" x14ac:dyDescent="0.25">
      <c r="C376" s="105"/>
    </row>
    <row r="377" spans="3:3" ht="15.75" customHeight="1" x14ac:dyDescent="0.25">
      <c r="C377" s="105"/>
    </row>
    <row r="378" spans="3:3" ht="15.75" customHeight="1" x14ac:dyDescent="0.25">
      <c r="C378" s="105"/>
    </row>
    <row r="379" spans="3:3" ht="15.75" customHeight="1" x14ac:dyDescent="0.25">
      <c r="C379" s="105"/>
    </row>
    <row r="380" spans="3:3" ht="15.75" customHeight="1" x14ac:dyDescent="0.25">
      <c r="C380" s="105"/>
    </row>
    <row r="381" spans="3:3" ht="15.75" customHeight="1" x14ac:dyDescent="0.25">
      <c r="C381" s="105"/>
    </row>
    <row r="382" spans="3:3" ht="15.75" customHeight="1" x14ac:dyDescent="0.25">
      <c r="C382" s="105"/>
    </row>
    <row r="383" spans="3:3" ht="15.75" customHeight="1" x14ac:dyDescent="0.25">
      <c r="C383" s="105"/>
    </row>
    <row r="384" spans="3:3" ht="15.75" customHeight="1" x14ac:dyDescent="0.25">
      <c r="C384" s="105"/>
    </row>
    <row r="385" spans="3:3" ht="15.75" customHeight="1" x14ac:dyDescent="0.25">
      <c r="C385" s="105"/>
    </row>
    <row r="386" spans="3:3" ht="15.75" customHeight="1" x14ac:dyDescent="0.25">
      <c r="C386" s="105"/>
    </row>
    <row r="387" spans="3:3" ht="15.75" customHeight="1" x14ac:dyDescent="0.25">
      <c r="C387" s="105"/>
    </row>
    <row r="388" spans="3:3" ht="15.75" customHeight="1" x14ac:dyDescent="0.25">
      <c r="C388" s="105"/>
    </row>
    <row r="389" spans="3:3" ht="15.75" customHeight="1" x14ac:dyDescent="0.25">
      <c r="C389" s="105"/>
    </row>
    <row r="390" spans="3:3" ht="15.75" customHeight="1" x14ac:dyDescent="0.25">
      <c r="C390" s="105"/>
    </row>
    <row r="391" spans="3:3" ht="15.75" customHeight="1" x14ac:dyDescent="0.25">
      <c r="C391" s="105"/>
    </row>
    <row r="392" spans="3:3" ht="15.75" customHeight="1" x14ac:dyDescent="0.25">
      <c r="C392" s="105"/>
    </row>
    <row r="393" spans="3:3" ht="15.75" customHeight="1" x14ac:dyDescent="0.25">
      <c r="C393" s="105"/>
    </row>
    <row r="394" spans="3:3" ht="15.75" customHeight="1" x14ac:dyDescent="0.25">
      <c r="C394" s="105"/>
    </row>
    <row r="395" spans="3:3" ht="15.75" customHeight="1" x14ac:dyDescent="0.25">
      <c r="C395" s="105"/>
    </row>
    <row r="396" spans="3:3" ht="15.75" customHeight="1" x14ac:dyDescent="0.25">
      <c r="C396" s="105"/>
    </row>
    <row r="397" spans="3:3" ht="15.75" customHeight="1" x14ac:dyDescent="0.25">
      <c r="C397" s="105"/>
    </row>
    <row r="398" spans="3:3" ht="15.75" customHeight="1" x14ac:dyDescent="0.25">
      <c r="C398" s="105"/>
    </row>
    <row r="399" spans="3:3" ht="15.75" customHeight="1" x14ac:dyDescent="0.25">
      <c r="C399" s="105"/>
    </row>
    <row r="400" spans="3:3" ht="15.75" customHeight="1" x14ac:dyDescent="0.25">
      <c r="C400" s="105"/>
    </row>
    <row r="401" spans="3:3" ht="15.75" customHeight="1" x14ac:dyDescent="0.25">
      <c r="C401" s="105"/>
    </row>
    <row r="402" spans="3:3" ht="15.75" customHeight="1" x14ac:dyDescent="0.25">
      <c r="C402" s="105"/>
    </row>
    <row r="403" spans="3:3" ht="15.75" customHeight="1" x14ac:dyDescent="0.25">
      <c r="C403" s="105"/>
    </row>
    <row r="404" spans="3:3" ht="15.75" customHeight="1" x14ac:dyDescent="0.25">
      <c r="C404" s="105"/>
    </row>
    <row r="405" spans="3:3" ht="15.75" customHeight="1" x14ac:dyDescent="0.25">
      <c r="C405" s="105"/>
    </row>
    <row r="406" spans="3:3" ht="15.75" customHeight="1" x14ac:dyDescent="0.25">
      <c r="C406" s="105"/>
    </row>
    <row r="407" spans="3:3" ht="15.75" customHeight="1" x14ac:dyDescent="0.25">
      <c r="C407" s="105"/>
    </row>
    <row r="408" spans="3:3" ht="15.75" customHeight="1" x14ac:dyDescent="0.25">
      <c r="C408" s="105"/>
    </row>
    <row r="409" spans="3:3" ht="15.75" customHeight="1" x14ac:dyDescent="0.25">
      <c r="C409" s="105"/>
    </row>
    <row r="410" spans="3:3" ht="15.75" customHeight="1" x14ac:dyDescent="0.25">
      <c r="C410" s="105"/>
    </row>
    <row r="411" spans="3:3" ht="15.75" customHeight="1" x14ac:dyDescent="0.25">
      <c r="C411" s="105"/>
    </row>
    <row r="412" spans="3:3" ht="15.75" customHeight="1" x14ac:dyDescent="0.25">
      <c r="C412" s="105"/>
    </row>
    <row r="413" spans="3:3" ht="15.75" customHeight="1" x14ac:dyDescent="0.25">
      <c r="C413" s="105"/>
    </row>
    <row r="414" spans="3:3" ht="15.75" customHeight="1" x14ac:dyDescent="0.25">
      <c r="C414" s="105"/>
    </row>
    <row r="415" spans="3:3" ht="15.75" customHeight="1" x14ac:dyDescent="0.25">
      <c r="C415" s="105"/>
    </row>
    <row r="416" spans="3:3" ht="15.75" customHeight="1" x14ac:dyDescent="0.25">
      <c r="C416" s="105"/>
    </row>
    <row r="417" spans="3:3" ht="15.75" customHeight="1" x14ac:dyDescent="0.25">
      <c r="C417" s="105"/>
    </row>
    <row r="418" spans="3:3" ht="15.75" customHeight="1" x14ac:dyDescent="0.25">
      <c r="C418" s="105"/>
    </row>
    <row r="419" spans="3:3" ht="15.75" customHeight="1" x14ac:dyDescent="0.25">
      <c r="C419" s="105"/>
    </row>
    <row r="420" spans="3:3" ht="15.75" customHeight="1" x14ac:dyDescent="0.25">
      <c r="C420" s="105"/>
    </row>
    <row r="421" spans="3:3" ht="15.75" customHeight="1" x14ac:dyDescent="0.25">
      <c r="C421" s="105"/>
    </row>
    <row r="422" spans="3:3" ht="15.75" customHeight="1" x14ac:dyDescent="0.25">
      <c r="C422" s="105"/>
    </row>
    <row r="423" spans="3:3" ht="15.75" customHeight="1" x14ac:dyDescent="0.25">
      <c r="C423" s="105"/>
    </row>
    <row r="424" spans="3:3" ht="15.75" customHeight="1" x14ac:dyDescent="0.25">
      <c r="C424" s="105"/>
    </row>
    <row r="425" spans="3:3" ht="15.75" customHeight="1" x14ac:dyDescent="0.25">
      <c r="C425" s="105"/>
    </row>
    <row r="426" spans="3:3" ht="15.75" customHeight="1" x14ac:dyDescent="0.25">
      <c r="C426" s="105"/>
    </row>
    <row r="427" spans="3:3" ht="15.75" customHeight="1" x14ac:dyDescent="0.25">
      <c r="C427" s="105"/>
    </row>
    <row r="428" spans="3:3" ht="15.75" customHeight="1" x14ac:dyDescent="0.25">
      <c r="C428" s="105"/>
    </row>
    <row r="429" spans="3:3" ht="15.75" customHeight="1" x14ac:dyDescent="0.25">
      <c r="C429" s="105"/>
    </row>
    <row r="430" spans="3:3" ht="15.75" customHeight="1" x14ac:dyDescent="0.25">
      <c r="C430" s="105"/>
    </row>
    <row r="431" spans="3:3" ht="15.75" customHeight="1" x14ac:dyDescent="0.25">
      <c r="C431" s="105"/>
    </row>
    <row r="432" spans="3:3" ht="15.75" customHeight="1" x14ac:dyDescent="0.25">
      <c r="C432" s="105"/>
    </row>
    <row r="433" spans="3:3" ht="15.75" customHeight="1" x14ac:dyDescent="0.25">
      <c r="C433" s="105"/>
    </row>
    <row r="434" spans="3:3" ht="15.75" customHeight="1" x14ac:dyDescent="0.25">
      <c r="C434" s="105"/>
    </row>
    <row r="435" spans="3:3" ht="15.75" customHeight="1" x14ac:dyDescent="0.25">
      <c r="C435" s="105"/>
    </row>
    <row r="436" spans="3:3" ht="15.75" customHeight="1" x14ac:dyDescent="0.25">
      <c r="C436" s="105"/>
    </row>
    <row r="437" spans="3:3" ht="15.75" customHeight="1" x14ac:dyDescent="0.25">
      <c r="C437" s="105"/>
    </row>
    <row r="438" spans="3:3" ht="15.75" customHeight="1" x14ac:dyDescent="0.25">
      <c r="C438" s="105"/>
    </row>
    <row r="439" spans="3:3" ht="15.75" customHeight="1" x14ac:dyDescent="0.25">
      <c r="C439" s="105"/>
    </row>
    <row r="440" spans="3:3" ht="15.75" customHeight="1" x14ac:dyDescent="0.25">
      <c r="C440" s="105"/>
    </row>
    <row r="441" spans="3:3" ht="15.75" customHeight="1" x14ac:dyDescent="0.25">
      <c r="C441" s="105"/>
    </row>
    <row r="442" spans="3:3" ht="15.75" customHeight="1" x14ac:dyDescent="0.25">
      <c r="C442" s="105"/>
    </row>
    <row r="443" spans="3:3" ht="15.75" customHeight="1" x14ac:dyDescent="0.25">
      <c r="C443" s="105"/>
    </row>
    <row r="444" spans="3:3" ht="15.75" customHeight="1" x14ac:dyDescent="0.25">
      <c r="C444" s="105"/>
    </row>
    <row r="445" spans="3:3" ht="15.75" customHeight="1" x14ac:dyDescent="0.25">
      <c r="C445" s="105"/>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64" t="s">
        <v>18</v>
      </c>
      <c r="B1" s="365"/>
      <c r="C1" s="365"/>
      <c r="D1" s="365"/>
      <c r="E1" s="365"/>
      <c r="F1" s="365"/>
      <c r="G1" s="8"/>
      <c r="H1" s="8"/>
      <c r="I1" s="8"/>
      <c r="J1" s="8"/>
      <c r="K1" s="8"/>
      <c r="L1" s="8"/>
      <c r="M1" s="8"/>
      <c r="N1" s="8"/>
      <c r="O1" s="8"/>
      <c r="P1" s="8"/>
      <c r="Q1" s="8"/>
      <c r="R1" s="8"/>
      <c r="S1" s="8"/>
      <c r="T1" s="8"/>
      <c r="U1" s="8"/>
      <c r="V1" s="8"/>
      <c r="W1" s="8"/>
      <c r="X1" s="8"/>
      <c r="Y1" s="8"/>
      <c r="Z1" s="8"/>
    </row>
    <row r="2" spans="1:26" ht="30" customHeight="1" x14ac:dyDescent="0.2">
      <c r="A2" s="365"/>
      <c r="B2" s="365"/>
      <c r="C2" s="365"/>
      <c r="D2" s="365"/>
      <c r="E2" s="365"/>
      <c r="F2" s="365"/>
      <c r="G2" s="8"/>
      <c r="H2" s="8"/>
      <c r="I2" s="8"/>
      <c r="J2" s="8"/>
      <c r="K2" s="8"/>
      <c r="L2" s="8"/>
      <c r="M2" s="8"/>
      <c r="N2" s="8"/>
      <c r="O2" s="8"/>
      <c r="P2" s="8"/>
      <c r="Q2" s="8"/>
      <c r="R2" s="8"/>
      <c r="S2" s="8"/>
      <c r="T2" s="8"/>
      <c r="U2" s="8"/>
      <c r="V2" s="8"/>
      <c r="W2" s="8"/>
      <c r="X2" s="8"/>
      <c r="Y2" s="8"/>
      <c r="Z2" s="8"/>
    </row>
    <row r="3" spans="1:26" ht="30" customHeight="1" x14ac:dyDescent="0.2">
      <c r="A3" s="366" t="s">
        <v>19</v>
      </c>
      <c r="B3" s="367"/>
      <c r="C3" s="367"/>
      <c r="D3" s="367"/>
      <c r="E3" s="367"/>
      <c r="F3" s="367"/>
      <c r="G3" s="8"/>
      <c r="H3" s="8"/>
      <c r="I3" s="8"/>
      <c r="J3" s="8"/>
      <c r="K3" s="8"/>
      <c r="L3" s="8"/>
      <c r="M3" s="8"/>
      <c r="N3" s="8"/>
      <c r="O3" s="8"/>
      <c r="P3" s="8"/>
      <c r="Q3" s="8"/>
      <c r="R3" s="8"/>
      <c r="S3" s="8"/>
      <c r="T3" s="8"/>
      <c r="U3" s="8"/>
      <c r="V3" s="8"/>
      <c r="W3" s="8"/>
      <c r="X3" s="8"/>
      <c r="Y3" s="8"/>
      <c r="Z3" s="8"/>
    </row>
    <row r="4" spans="1:26" ht="30" customHeight="1" x14ac:dyDescent="0.2">
      <c r="A4" s="367"/>
      <c r="B4" s="367"/>
      <c r="C4" s="367"/>
      <c r="D4" s="367"/>
      <c r="E4" s="367"/>
      <c r="F4" s="367"/>
      <c r="G4" s="8"/>
      <c r="H4" s="8"/>
      <c r="I4" s="8"/>
      <c r="J4" s="8"/>
      <c r="K4" s="8"/>
      <c r="L4" s="8"/>
      <c r="M4" s="8"/>
      <c r="N4" s="8"/>
      <c r="O4" s="8"/>
      <c r="P4" s="8"/>
      <c r="Q4" s="8"/>
      <c r="R4" s="8"/>
      <c r="S4" s="8"/>
      <c r="T4" s="8"/>
      <c r="U4" s="8"/>
      <c r="V4" s="8"/>
      <c r="W4" s="8"/>
      <c r="X4" s="8"/>
      <c r="Y4" s="8"/>
      <c r="Z4" s="8"/>
    </row>
    <row r="5" spans="1:26" ht="30" customHeight="1" x14ac:dyDescent="0.2">
      <c r="A5" s="8"/>
      <c r="B5" s="9" t="s">
        <v>403</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404</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405</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406</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407</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408</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409</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410</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411</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412</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413</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414</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415</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416</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417</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418</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419</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420</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421</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422</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423</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theme="3"/>
  </sheetPr>
  <dimension ref="A1:AC78"/>
  <sheetViews>
    <sheetView zoomScale="85" zoomScaleNormal="85" workbookViewId="0">
      <pane ySplit="1" topLeftCell="A3" activePane="bottomLeft" state="frozen"/>
      <selection pane="bottomLeft" activeCell="M2" sqref="M2:M10"/>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39"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826</v>
      </c>
      <c r="D1" s="161" t="s">
        <v>827</v>
      </c>
      <c r="E1" s="162" t="s">
        <v>8</v>
      </c>
      <c r="F1" s="162" t="s">
        <v>9</v>
      </c>
      <c r="G1" s="161" t="s">
        <v>126</v>
      </c>
      <c r="H1" s="161" t="s">
        <v>828</v>
      </c>
      <c r="I1" s="164" t="s">
        <v>22</v>
      </c>
      <c r="J1" s="165" t="s">
        <v>15</v>
      </c>
      <c r="K1" s="161" t="s">
        <v>6</v>
      </c>
      <c r="L1" s="161" t="s">
        <v>56</v>
      </c>
      <c r="M1" s="169" t="s">
        <v>864</v>
      </c>
      <c r="N1" s="137" t="s">
        <v>5</v>
      </c>
    </row>
    <row r="2" spans="1:29" s="137" customFormat="1" ht="89.25" x14ac:dyDescent="0.2">
      <c r="A2" s="138">
        <v>80</v>
      </c>
      <c r="B2" s="138"/>
      <c r="C2" s="171" t="s">
        <v>866</v>
      </c>
      <c r="D2" s="146" t="s">
        <v>829</v>
      </c>
      <c r="E2" s="147" t="s">
        <v>832</v>
      </c>
      <c r="F2" s="147" t="s">
        <v>832</v>
      </c>
      <c r="G2" s="148">
        <v>0</v>
      </c>
      <c r="H2" s="139" t="s">
        <v>830</v>
      </c>
      <c r="I2" s="143" t="s">
        <v>831</v>
      </c>
      <c r="J2" s="145" t="s">
        <v>833</v>
      </c>
      <c r="K2" s="139" t="s">
        <v>834</v>
      </c>
      <c r="L2" s="139"/>
      <c r="M2" s="140" t="s">
        <v>865</v>
      </c>
      <c r="N2" s="137" t="str">
        <f>IF(ISNUMBER(SEARCH("ELITE", K2)), "Elite", "Troop")</f>
        <v>Elite</v>
      </c>
      <c r="AB2" s="137" t="str" cm="1">
        <f t="array" ref="AB2:AB4">INDEX(_xlfn._xlws.FILTER('Heretic Troops'!$C$2:$C$900, 'Heretic Troops'!$N$2:$N$900="Elite"), 0)</f>
        <v>Heretic Preist (1)
---
Your Warband must include a Heretic Priest when it is created</v>
      </c>
      <c r="AC2" s="137" t="str" cm="1">
        <f t="array" ref="AC2:AC7">INDEX(_xlfn._xlws.FILTER('Heretic Troops'!$C$2:$C$900, 'Heretic Troops'!$N$2:$N$900="Troop"), 0)</f>
        <v>Heretic Trooper</v>
      </c>
    </row>
    <row r="3" spans="1:29" s="137" customFormat="1" ht="153" x14ac:dyDescent="0.2">
      <c r="A3" s="152">
        <v>90</v>
      </c>
      <c r="B3" s="152"/>
      <c r="C3" s="153" t="s">
        <v>451</v>
      </c>
      <c r="D3" s="154" t="s">
        <v>829</v>
      </c>
      <c r="E3" s="155" t="s">
        <v>835</v>
      </c>
      <c r="F3" s="155" t="s">
        <v>832</v>
      </c>
      <c r="G3" s="154">
        <v>0</v>
      </c>
      <c r="H3" s="156" t="s">
        <v>830</v>
      </c>
      <c r="I3" s="157" t="s">
        <v>836</v>
      </c>
      <c r="J3" s="158" t="s">
        <v>837</v>
      </c>
      <c r="K3" s="156" t="s">
        <v>838</v>
      </c>
      <c r="L3" s="156"/>
      <c r="M3" s="170" t="s">
        <v>865</v>
      </c>
      <c r="N3" s="137" t="str">
        <f t="shared" ref="N3:N10" si="0">IF(ISNUMBER(SEARCH("ELITE", K3)), "Elite", "Troop")</f>
        <v>Elite</v>
      </c>
      <c r="AB3" s="137" t="str">
        <v>Heretic Death Commando (0-1)</v>
      </c>
      <c r="AC3" s="137" t="str">
        <v>Legionaire Upgrade (0-Half Troopers)</v>
      </c>
    </row>
    <row r="4" spans="1:29" ht="51" x14ac:dyDescent="0.2">
      <c r="A4" s="138">
        <v>65</v>
      </c>
      <c r="B4" s="138"/>
      <c r="C4" s="137" t="s">
        <v>452</v>
      </c>
      <c r="D4" s="146" t="s">
        <v>829</v>
      </c>
      <c r="E4" s="147" t="s">
        <v>839</v>
      </c>
      <c r="F4" s="147" t="s">
        <v>832</v>
      </c>
      <c r="G4" s="148">
        <v>0</v>
      </c>
      <c r="H4" s="139" t="s">
        <v>830</v>
      </c>
      <c r="I4" s="143" t="s">
        <v>840</v>
      </c>
      <c r="J4" s="145" t="s">
        <v>862</v>
      </c>
      <c r="K4" s="139" t="s">
        <v>841</v>
      </c>
      <c r="M4" s="140" t="s">
        <v>865</v>
      </c>
      <c r="N4" s="137" t="str">
        <f t="shared" si="0"/>
        <v>Elite</v>
      </c>
      <c r="AB4" s="140" t="str">
        <v>Heretic Chorister (0-1)</v>
      </c>
      <c r="AC4" s="140" t="str">
        <v>Annointed Heavy Infantry (0-5)</v>
      </c>
    </row>
    <row r="5" spans="1:29" ht="102" x14ac:dyDescent="0.2">
      <c r="A5" s="152">
        <v>30</v>
      </c>
      <c r="B5" s="152"/>
      <c r="C5" s="153" t="s">
        <v>453</v>
      </c>
      <c r="D5" s="154" t="s">
        <v>829</v>
      </c>
      <c r="E5" s="155" t="s">
        <v>842</v>
      </c>
      <c r="F5" s="155" t="s">
        <v>842</v>
      </c>
      <c r="G5" s="159">
        <v>0</v>
      </c>
      <c r="H5" s="156" t="s">
        <v>843</v>
      </c>
      <c r="I5" s="157" t="s">
        <v>844</v>
      </c>
      <c r="J5" s="160" t="s">
        <v>65</v>
      </c>
      <c r="K5" s="156" t="s">
        <v>845</v>
      </c>
      <c r="L5" s="156"/>
      <c r="M5" s="170" t="s">
        <v>865</v>
      </c>
      <c r="N5" s="137" t="str">
        <f t="shared" si="0"/>
        <v>Troop</v>
      </c>
      <c r="AC5" s="140" t="str">
        <v>War Wolf Assault Beast (0-1)</v>
      </c>
    </row>
    <row r="6" spans="1:29" ht="102" x14ac:dyDescent="0.2">
      <c r="A6" s="138">
        <v>10</v>
      </c>
      <c r="B6" s="138"/>
      <c r="C6" s="141" t="s">
        <v>863</v>
      </c>
      <c r="D6" s="146" t="s">
        <v>829</v>
      </c>
      <c r="E6" s="150" t="s">
        <v>835</v>
      </c>
      <c r="F6" s="147" t="s">
        <v>835</v>
      </c>
      <c r="G6" s="148">
        <v>0</v>
      </c>
      <c r="H6" s="139" t="s">
        <v>843</v>
      </c>
      <c r="I6" s="143" t="s">
        <v>860</v>
      </c>
      <c r="J6" s="151" t="s">
        <v>65</v>
      </c>
      <c r="K6" s="139" t="s">
        <v>845</v>
      </c>
      <c r="M6" s="140" t="s">
        <v>865</v>
      </c>
      <c r="N6" s="137" t="str">
        <f t="shared" si="0"/>
        <v>Troop</v>
      </c>
      <c r="AC6" s="140" t="str">
        <v>Artillery Witches (0-1)</v>
      </c>
    </row>
    <row r="7" spans="1:29" ht="89.25" x14ac:dyDescent="0.2">
      <c r="A7" s="152">
        <v>95</v>
      </c>
      <c r="B7" s="152"/>
      <c r="C7" s="153" t="s">
        <v>454</v>
      </c>
      <c r="D7" s="154" t="s">
        <v>829</v>
      </c>
      <c r="E7" s="155" t="s">
        <v>835</v>
      </c>
      <c r="F7" s="155" t="s">
        <v>835</v>
      </c>
      <c r="G7" s="159">
        <v>-2</v>
      </c>
      <c r="H7" s="156" t="s">
        <v>830</v>
      </c>
      <c r="I7" s="157" t="s">
        <v>861</v>
      </c>
      <c r="J7" s="158" t="s">
        <v>846</v>
      </c>
      <c r="K7" s="156" t="s">
        <v>847</v>
      </c>
      <c r="L7" s="156"/>
      <c r="M7" s="170" t="s">
        <v>865</v>
      </c>
      <c r="N7" s="137" t="str">
        <f t="shared" si="0"/>
        <v>Troop</v>
      </c>
      <c r="AC7" s="140" t="str">
        <v>Wretched</v>
      </c>
    </row>
    <row r="8" spans="1:29" ht="293.25" x14ac:dyDescent="0.2">
      <c r="A8" s="138">
        <v>140</v>
      </c>
      <c r="B8" s="138"/>
      <c r="C8" s="137" t="s">
        <v>455</v>
      </c>
      <c r="D8" s="146" t="s">
        <v>848</v>
      </c>
      <c r="E8" s="147" t="s">
        <v>65</v>
      </c>
      <c r="F8" s="147" t="s">
        <v>832</v>
      </c>
      <c r="G8" s="148">
        <v>-3</v>
      </c>
      <c r="H8" s="139" t="s">
        <v>849</v>
      </c>
      <c r="I8" s="143" t="s">
        <v>850</v>
      </c>
      <c r="J8" s="145" t="s">
        <v>851</v>
      </c>
      <c r="K8" s="139" t="s">
        <v>852</v>
      </c>
      <c r="M8" s="140" t="s">
        <v>865</v>
      </c>
      <c r="N8" s="137" t="str">
        <f t="shared" si="0"/>
        <v>Troop</v>
      </c>
    </row>
    <row r="9" spans="1:29" ht="255" x14ac:dyDescent="0.2">
      <c r="A9" s="152">
        <v>90</v>
      </c>
      <c r="B9" s="152"/>
      <c r="C9" s="153" t="s">
        <v>456</v>
      </c>
      <c r="D9" s="154" t="s">
        <v>829</v>
      </c>
      <c r="E9" s="155" t="s">
        <v>65</v>
      </c>
      <c r="F9" s="155" t="s">
        <v>853</v>
      </c>
      <c r="G9" s="159" t="s">
        <v>854</v>
      </c>
      <c r="H9" s="156" t="s">
        <v>843</v>
      </c>
      <c r="I9" s="157" t="s">
        <v>855</v>
      </c>
      <c r="J9" s="158" t="s">
        <v>856</v>
      </c>
      <c r="K9" s="156" t="s">
        <v>857</v>
      </c>
      <c r="L9" s="156"/>
      <c r="M9" s="170" t="s">
        <v>865</v>
      </c>
      <c r="N9" s="137" t="str">
        <f t="shared" si="0"/>
        <v>Troop</v>
      </c>
    </row>
    <row r="10" spans="1:29" ht="102" x14ac:dyDescent="0.2">
      <c r="A10" s="138">
        <v>25</v>
      </c>
      <c r="B10" s="138"/>
      <c r="C10" s="137" t="s">
        <v>573</v>
      </c>
      <c r="D10" s="146" t="s">
        <v>829</v>
      </c>
      <c r="E10" s="147" t="s">
        <v>853</v>
      </c>
      <c r="F10" s="147" t="s">
        <v>853</v>
      </c>
      <c r="G10" s="148">
        <v>0</v>
      </c>
      <c r="H10" s="139" t="s">
        <v>843</v>
      </c>
      <c r="I10" s="143" t="s">
        <v>858</v>
      </c>
      <c r="J10" s="145" t="s">
        <v>859</v>
      </c>
      <c r="K10" s="146" t="s">
        <v>65</v>
      </c>
      <c r="L10" s="146"/>
      <c r="M10" s="140" t="s">
        <v>865</v>
      </c>
      <c r="N10" s="137" t="str">
        <f t="shared" si="0"/>
        <v>Troop</v>
      </c>
    </row>
    <row r="11" spans="1:29" x14ac:dyDescent="0.2">
      <c r="A11" s="138"/>
      <c r="B11" s="138">
        <v>6</v>
      </c>
      <c r="C11" s="137" t="s">
        <v>488</v>
      </c>
    </row>
    <row r="12" spans="1:29" x14ac:dyDescent="0.2">
      <c r="A12" s="138"/>
      <c r="B12" s="138">
        <v>4</v>
      </c>
      <c r="C12" s="137" t="s">
        <v>489</v>
      </c>
    </row>
    <row r="13" spans="1:29" x14ac:dyDescent="0.2">
      <c r="A13" s="138"/>
      <c r="B13" s="138">
        <v>1</v>
      </c>
      <c r="C13" s="137" t="s">
        <v>445</v>
      </c>
    </row>
    <row r="14" spans="1:29" x14ac:dyDescent="0.2">
      <c r="A14" s="138"/>
      <c r="B14" s="138">
        <v>2</v>
      </c>
      <c r="C14" s="137" t="s">
        <v>492</v>
      </c>
    </row>
    <row r="15" spans="1:29" x14ac:dyDescent="0.2">
      <c r="A15" s="138"/>
      <c r="B15" s="138">
        <v>2</v>
      </c>
      <c r="C15" s="137" t="s">
        <v>493</v>
      </c>
    </row>
    <row r="16" spans="1:29" x14ac:dyDescent="0.2">
      <c r="A16" s="138"/>
      <c r="B16" s="138">
        <v>2</v>
      </c>
      <c r="C16" s="137" t="s">
        <v>490</v>
      </c>
    </row>
    <row r="17" spans="1:6" x14ac:dyDescent="0.2">
      <c r="A17" s="138"/>
      <c r="B17" s="138"/>
    </row>
    <row r="18" spans="1:6" x14ac:dyDescent="0.2">
      <c r="A18" s="138"/>
      <c r="B18" s="138"/>
    </row>
    <row r="19" spans="1:6" x14ac:dyDescent="0.2">
      <c r="A19" s="138"/>
      <c r="B19" s="138"/>
      <c r="C19" s="142"/>
    </row>
    <row r="20" spans="1:6" x14ac:dyDescent="0.2">
      <c r="A20" s="138"/>
      <c r="B20" s="138"/>
    </row>
    <row r="21" spans="1:6" x14ac:dyDescent="0.2">
      <c r="A21" s="138"/>
      <c r="B21" s="138"/>
    </row>
    <row r="22" spans="1:6" x14ac:dyDescent="0.2">
      <c r="A22" s="138"/>
      <c r="B22" s="138"/>
    </row>
    <row r="23" spans="1:6" x14ac:dyDescent="0.2">
      <c r="A23" s="138"/>
      <c r="B23" s="138"/>
    </row>
    <row r="24" spans="1:6" x14ac:dyDescent="0.2">
      <c r="A24" s="138"/>
      <c r="B24" s="138"/>
    </row>
    <row r="25" spans="1:6" x14ac:dyDescent="0.2">
      <c r="A25" s="138"/>
      <c r="B25" s="138"/>
    </row>
    <row r="26" spans="1:6" ht="12" customHeight="1" x14ac:dyDescent="0.2">
      <c r="A26" s="138"/>
      <c r="B26" s="138"/>
      <c r="F26" s="149"/>
    </row>
    <row r="27" spans="1:6" x14ac:dyDescent="0.2">
      <c r="A27" s="138"/>
      <c r="B27" s="138"/>
    </row>
    <row r="28" spans="1:6" x14ac:dyDescent="0.2">
      <c r="A28" s="138"/>
      <c r="B28" s="138"/>
      <c r="C28" s="142"/>
    </row>
    <row r="29" spans="1:6" x14ac:dyDescent="0.2">
      <c r="A29" s="138"/>
      <c r="B29" s="138"/>
    </row>
    <row r="30" spans="1:6" x14ac:dyDescent="0.2">
      <c r="A30" s="138"/>
      <c r="B30" s="138"/>
    </row>
    <row r="31" spans="1:6" x14ac:dyDescent="0.2">
      <c r="A31" s="138"/>
      <c r="B31" s="138"/>
    </row>
    <row r="32" spans="1:6" x14ac:dyDescent="0.2">
      <c r="A32" s="138"/>
      <c r="B32" s="138"/>
    </row>
    <row r="33" spans="1:2" x14ac:dyDescent="0.2">
      <c r="A33" s="138"/>
      <c r="B33" s="138"/>
    </row>
    <row r="34" spans="1:2" x14ac:dyDescent="0.2">
      <c r="A34" s="138"/>
      <c r="B34" s="138"/>
    </row>
    <row r="35" spans="1:2" x14ac:dyDescent="0.2">
      <c r="A35" s="138"/>
      <c r="B35" s="138"/>
    </row>
    <row r="36" spans="1:2" x14ac:dyDescent="0.2">
      <c r="A36" s="138"/>
      <c r="B36" s="138"/>
    </row>
    <row r="37" spans="1:2" x14ac:dyDescent="0.2">
      <c r="A37" s="138"/>
      <c r="B37" s="138"/>
    </row>
    <row r="38" spans="1:2" x14ac:dyDescent="0.2">
      <c r="A38" s="138"/>
      <c r="B38" s="138"/>
    </row>
    <row r="39" spans="1:2" x14ac:dyDescent="0.2">
      <c r="A39" s="138"/>
      <c r="B39" s="138"/>
    </row>
    <row r="40" spans="1:2" x14ac:dyDescent="0.2">
      <c r="A40" s="138"/>
      <c r="B40" s="138"/>
    </row>
    <row r="41" spans="1:2" x14ac:dyDescent="0.2">
      <c r="A41" s="138"/>
      <c r="B41" s="138"/>
    </row>
    <row r="42" spans="1:2" x14ac:dyDescent="0.2">
      <c r="A42" s="138"/>
      <c r="B42" s="138"/>
    </row>
    <row r="43" spans="1:2" x14ac:dyDescent="0.2">
      <c r="A43" s="138"/>
      <c r="B43" s="138"/>
    </row>
    <row r="44" spans="1:2" x14ac:dyDescent="0.2">
      <c r="A44" s="138"/>
      <c r="B44" s="138"/>
    </row>
    <row r="45" spans="1:2" x14ac:dyDescent="0.2">
      <c r="A45" s="138"/>
      <c r="B45" s="138"/>
    </row>
    <row r="46" spans="1:2" x14ac:dyDescent="0.2">
      <c r="A46" s="138"/>
      <c r="B46" s="138"/>
    </row>
    <row r="47" spans="1:2" x14ac:dyDescent="0.2">
      <c r="A47" s="138"/>
      <c r="B47" s="138"/>
    </row>
    <row r="48" spans="1:2" x14ac:dyDescent="0.2">
      <c r="A48" s="138"/>
      <c r="B48" s="138"/>
    </row>
    <row r="49" spans="1:2" x14ac:dyDescent="0.2">
      <c r="A49" s="138"/>
      <c r="B49" s="138"/>
    </row>
    <row r="50" spans="1:2" x14ac:dyDescent="0.2">
      <c r="A50" s="138"/>
      <c r="B50" s="138"/>
    </row>
    <row r="51" spans="1:2" x14ac:dyDescent="0.2">
      <c r="A51" s="138"/>
      <c r="B51" s="138"/>
    </row>
    <row r="52" spans="1:2" x14ac:dyDescent="0.2">
      <c r="A52" s="138"/>
      <c r="B52" s="138"/>
    </row>
    <row r="53" spans="1:2" x14ac:dyDescent="0.2">
      <c r="A53" s="138"/>
      <c r="B53" s="138"/>
    </row>
    <row r="54" spans="1:2" x14ac:dyDescent="0.2">
      <c r="A54" s="138"/>
      <c r="B54" s="138"/>
    </row>
    <row r="55" spans="1:2" x14ac:dyDescent="0.2">
      <c r="A55" s="138"/>
      <c r="B55" s="138"/>
    </row>
    <row r="56" spans="1:2" x14ac:dyDescent="0.2">
      <c r="A56" s="138"/>
      <c r="B56" s="138"/>
    </row>
    <row r="57" spans="1:2" x14ac:dyDescent="0.2">
      <c r="A57" s="138"/>
      <c r="B57" s="138"/>
    </row>
    <row r="58" spans="1:2" x14ac:dyDescent="0.2">
      <c r="A58" s="138"/>
      <c r="B58" s="138"/>
    </row>
    <row r="59" spans="1:2" x14ac:dyDescent="0.2">
      <c r="A59" s="138"/>
      <c r="B59" s="138"/>
    </row>
    <row r="60" spans="1:2" x14ac:dyDescent="0.2">
      <c r="A60" s="138"/>
      <c r="B60" s="138"/>
    </row>
    <row r="61" spans="1:2" x14ac:dyDescent="0.2">
      <c r="A61" s="138"/>
      <c r="B61" s="138"/>
    </row>
    <row r="62" spans="1:2" x14ac:dyDescent="0.2">
      <c r="A62" s="138"/>
      <c r="B62" s="138"/>
    </row>
    <row r="63" spans="1:2" x14ac:dyDescent="0.2">
      <c r="A63" s="138"/>
      <c r="B63" s="138"/>
    </row>
    <row r="64" spans="1:2" x14ac:dyDescent="0.2">
      <c r="A64" s="138"/>
      <c r="B64" s="138"/>
    </row>
    <row r="65" spans="1:2" x14ac:dyDescent="0.2">
      <c r="A65" s="138"/>
      <c r="B65" s="138"/>
    </row>
    <row r="66" spans="1:2" x14ac:dyDescent="0.2">
      <c r="A66" s="138"/>
      <c r="B66" s="138"/>
    </row>
    <row r="67" spans="1:2" x14ac:dyDescent="0.2">
      <c r="A67" s="138"/>
      <c r="B67" s="138"/>
    </row>
    <row r="68" spans="1:2" x14ac:dyDescent="0.2">
      <c r="A68" s="138"/>
      <c r="B68" s="138"/>
    </row>
    <row r="69" spans="1:2" x14ac:dyDescent="0.2">
      <c r="A69" s="138"/>
      <c r="B69" s="138"/>
    </row>
    <row r="70" spans="1:2" x14ac:dyDescent="0.2">
      <c r="A70" s="138"/>
      <c r="B70" s="138"/>
    </row>
    <row r="71" spans="1:2" x14ac:dyDescent="0.2">
      <c r="A71" s="138"/>
      <c r="B71" s="138"/>
    </row>
    <row r="72" spans="1:2" x14ac:dyDescent="0.2">
      <c r="A72" s="138"/>
      <c r="B72" s="138"/>
    </row>
    <row r="73" spans="1:2" x14ac:dyDescent="0.2">
      <c r="A73" s="138"/>
      <c r="B73" s="138"/>
    </row>
    <row r="74" spans="1:2" x14ac:dyDescent="0.2">
      <c r="A74" s="138"/>
      <c r="B74" s="138"/>
    </row>
    <row r="75" spans="1:2" x14ac:dyDescent="0.2">
      <c r="A75" s="138"/>
      <c r="B75" s="138"/>
    </row>
    <row r="76" spans="1:2" x14ac:dyDescent="0.2">
      <c r="A76" s="138"/>
      <c r="B76" s="138"/>
    </row>
    <row r="77" spans="1:2" x14ac:dyDescent="0.2">
      <c r="A77" s="138"/>
      <c r="B77" s="138"/>
    </row>
    <row r="78" spans="1:2" x14ac:dyDescent="0.2">
      <c r="A78" s="138"/>
      <c r="B78" s="1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theme="3"/>
  </sheetPr>
  <dimension ref="A1:J61"/>
  <sheetViews>
    <sheetView topLeftCell="A15" zoomScale="85" zoomScaleNormal="85" workbookViewId="0">
      <selection activeCell="I55" sqref="I55"/>
    </sheetView>
  </sheetViews>
  <sheetFormatPr defaultColWidth="9.140625" defaultRowHeight="12.75" x14ac:dyDescent="0.2"/>
  <cols>
    <col min="1" max="2" width="9.140625" style="81"/>
    <col min="3" max="3" width="31.28515625" style="76" customWidth="1"/>
    <col min="4" max="4" width="8.7109375" style="82" customWidth="1"/>
    <col min="5" max="5" width="12.5703125" style="82" customWidth="1"/>
    <col min="6" max="6" width="62.85546875" style="84" bestFit="1" customWidth="1"/>
    <col min="7" max="7" width="26.140625" style="83" customWidth="1"/>
    <col min="8" max="8" width="29.7109375" style="82" customWidth="1"/>
    <col min="9" max="9" width="39.42578125" style="84" customWidth="1"/>
    <col min="10" max="16384" width="9.140625" style="85"/>
  </cols>
  <sheetData>
    <row r="1" spans="1:10" s="76" customFormat="1" x14ac:dyDescent="0.2">
      <c r="A1" s="368" t="s">
        <v>24</v>
      </c>
      <c r="B1" s="368"/>
      <c r="D1" s="77"/>
      <c r="E1" s="77"/>
      <c r="F1" s="79"/>
      <c r="G1" s="78"/>
      <c r="H1" s="77"/>
      <c r="I1" s="79"/>
    </row>
    <row r="2" spans="1:10" s="76" customFormat="1" x14ac:dyDescent="0.2">
      <c r="A2" s="80" t="s">
        <v>2</v>
      </c>
      <c r="B2" s="80" t="s">
        <v>3</v>
      </c>
      <c r="C2" s="76" t="s">
        <v>696</v>
      </c>
      <c r="D2" s="77" t="s">
        <v>5</v>
      </c>
      <c r="E2" s="77" t="s">
        <v>13</v>
      </c>
      <c r="F2" s="79" t="s">
        <v>14</v>
      </c>
      <c r="G2" s="77" t="s">
        <v>6</v>
      </c>
      <c r="H2" s="77" t="s">
        <v>56</v>
      </c>
      <c r="I2" s="79" t="s">
        <v>23</v>
      </c>
      <c r="J2" s="77"/>
    </row>
    <row r="3" spans="1:10" x14ac:dyDescent="0.2">
      <c r="A3" s="89">
        <v>10</v>
      </c>
      <c r="B3" s="89"/>
      <c r="C3" s="86" t="s">
        <v>494</v>
      </c>
      <c r="G3" s="83" t="s">
        <v>65</v>
      </c>
      <c r="H3" s="82" t="s">
        <v>495</v>
      </c>
    </row>
    <row r="4" spans="1:10" x14ac:dyDescent="0.2">
      <c r="A4" s="89"/>
      <c r="B4" s="89"/>
      <c r="C4" s="76" t="s">
        <v>496</v>
      </c>
      <c r="G4" s="83" t="s">
        <v>65</v>
      </c>
      <c r="H4" s="82" t="s">
        <v>603</v>
      </c>
    </row>
    <row r="5" spans="1:10" x14ac:dyDescent="0.2">
      <c r="A5" s="89"/>
      <c r="B5" s="89"/>
      <c r="C5" s="76" t="s">
        <v>497</v>
      </c>
      <c r="G5" s="83" t="s">
        <v>65</v>
      </c>
      <c r="H5" s="82" t="s">
        <v>603</v>
      </c>
    </row>
    <row r="6" spans="1:10" x14ac:dyDescent="0.2">
      <c r="A6" s="89">
        <v>110</v>
      </c>
      <c r="B6" s="89"/>
      <c r="C6" s="76" t="s">
        <v>498</v>
      </c>
      <c r="G6" s="83" t="s">
        <v>65</v>
      </c>
      <c r="H6" s="82" t="s">
        <v>603</v>
      </c>
    </row>
    <row r="7" spans="1:10" x14ac:dyDescent="0.2">
      <c r="A7" s="89">
        <v>45</v>
      </c>
      <c r="B7" s="89"/>
      <c r="C7" s="76" t="s">
        <v>601</v>
      </c>
      <c r="D7" s="82" t="s">
        <v>126</v>
      </c>
      <c r="E7" s="82" t="s">
        <v>127</v>
      </c>
      <c r="F7" s="84" t="s">
        <v>158</v>
      </c>
      <c r="G7" s="83" t="s">
        <v>65</v>
      </c>
      <c r="H7" s="82" t="s">
        <v>603</v>
      </c>
      <c r="I7" s="84" t="s">
        <v>159</v>
      </c>
    </row>
    <row r="8" spans="1:10" x14ac:dyDescent="0.2">
      <c r="A8" s="89">
        <v>25</v>
      </c>
      <c r="B8" s="89"/>
      <c r="C8" s="76" t="s">
        <v>602</v>
      </c>
      <c r="D8" s="82" t="s">
        <v>25</v>
      </c>
      <c r="E8" s="82" t="s">
        <v>127</v>
      </c>
      <c r="F8" s="84" t="s">
        <v>160</v>
      </c>
      <c r="G8" s="83" t="s">
        <v>65</v>
      </c>
      <c r="H8" s="82" t="s">
        <v>603</v>
      </c>
      <c r="I8" s="84" t="s">
        <v>161</v>
      </c>
    </row>
    <row r="9" spans="1:10" ht="12" customHeight="1" x14ac:dyDescent="0.2">
      <c r="A9" s="89">
        <v>20</v>
      </c>
      <c r="B9" s="89"/>
      <c r="C9" s="76" t="s">
        <v>604</v>
      </c>
      <c r="D9" s="82" t="s">
        <v>133</v>
      </c>
      <c r="E9" s="82" t="s">
        <v>165</v>
      </c>
      <c r="F9" s="135" t="s">
        <v>163</v>
      </c>
      <c r="G9" s="83" t="s">
        <v>166</v>
      </c>
      <c r="H9" s="82" t="s">
        <v>603</v>
      </c>
      <c r="I9" s="84" t="s">
        <v>162</v>
      </c>
    </row>
    <row r="10" spans="1:10" x14ac:dyDescent="0.2">
      <c r="A10" s="89">
        <v>20</v>
      </c>
      <c r="B10" s="89"/>
      <c r="C10" s="76" t="s">
        <v>605</v>
      </c>
      <c r="D10" s="82" t="s">
        <v>63</v>
      </c>
      <c r="E10" s="82" t="s">
        <v>9</v>
      </c>
      <c r="F10" s="84" t="s">
        <v>164</v>
      </c>
      <c r="G10" s="83" t="s">
        <v>95</v>
      </c>
      <c r="H10" s="82" t="s">
        <v>603</v>
      </c>
      <c r="I10" s="84" t="s">
        <v>167</v>
      </c>
    </row>
    <row r="11" spans="1:10" x14ac:dyDescent="0.2">
      <c r="A11" s="89">
        <v>30</v>
      </c>
      <c r="B11" s="89"/>
      <c r="C11" s="86" t="s">
        <v>697</v>
      </c>
      <c r="D11" s="82" t="s">
        <v>63</v>
      </c>
      <c r="E11" s="82" t="s">
        <v>91</v>
      </c>
      <c r="F11" s="84" t="s">
        <v>575</v>
      </c>
      <c r="G11" s="83" t="s">
        <v>574</v>
      </c>
      <c r="H11" s="82" t="s">
        <v>603</v>
      </c>
      <c r="I11" s="84" t="s">
        <v>94</v>
      </c>
    </row>
    <row r="12" spans="1:10" x14ac:dyDescent="0.2">
      <c r="A12" s="89">
        <v>10</v>
      </c>
      <c r="B12" s="89"/>
      <c r="C12" s="76" t="s">
        <v>28</v>
      </c>
      <c r="D12" s="82" t="s">
        <v>63</v>
      </c>
      <c r="E12" s="82" t="s">
        <v>68</v>
      </c>
      <c r="F12" s="84" t="s">
        <v>65</v>
      </c>
      <c r="G12" s="83" t="s">
        <v>58</v>
      </c>
    </row>
    <row r="13" spans="1:10" x14ac:dyDescent="0.2">
      <c r="A13" s="89">
        <v>15</v>
      </c>
      <c r="B13" s="89"/>
      <c r="C13" s="76" t="s">
        <v>29</v>
      </c>
      <c r="D13" s="82" t="s">
        <v>63</v>
      </c>
      <c r="E13" s="82" t="s">
        <v>68</v>
      </c>
      <c r="F13" s="84" t="s">
        <v>65</v>
      </c>
      <c r="G13" s="83" t="s">
        <v>69</v>
      </c>
    </row>
    <row r="14" spans="1:10" x14ac:dyDescent="0.2">
      <c r="A14" s="89"/>
      <c r="B14" s="89">
        <v>3</v>
      </c>
      <c r="C14" s="76" t="s">
        <v>587</v>
      </c>
      <c r="D14" s="82" t="s">
        <v>63</v>
      </c>
      <c r="E14" s="82" t="s">
        <v>67</v>
      </c>
      <c r="F14" s="84" t="s">
        <v>65</v>
      </c>
      <c r="G14" s="83" t="s">
        <v>69</v>
      </c>
    </row>
    <row r="15" spans="1:10" x14ac:dyDescent="0.2">
      <c r="A15" s="89">
        <v>6</v>
      </c>
      <c r="B15" s="89"/>
      <c r="C15" s="76" t="s">
        <v>30</v>
      </c>
      <c r="D15" s="82" t="s">
        <v>25</v>
      </c>
      <c r="E15" s="82" t="s">
        <v>64</v>
      </c>
      <c r="F15" s="84" t="s">
        <v>65</v>
      </c>
      <c r="G15" s="83" t="s">
        <v>65</v>
      </c>
      <c r="I15" s="84" t="s">
        <v>66</v>
      </c>
    </row>
    <row r="16" spans="1:10" x14ac:dyDescent="0.2">
      <c r="A16" s="89">
        <v>15</v>
      </c>
      <c r="B16" s="89"/>
      <c r="C16" s="76" t="s">
        <v>31</v>
      </c>
      <c r="D16" s="82" t="s">
        <v>25</v>
      </c>
      <c r="E16" s="82" t="s">
        <v>64</v>
      </c>
      <c r="F16" s="84" t="s">
        <v>70</v>
      </c>
      <c r="G16" s="83" t="s">
        <v>71</v>
      </c>
      <c r="H16" s="82" t="s">
        <v>59</v>
      </c>
      <c r="I16" s="84" t="s">
        <v>72</v>
      </c>
    </row>
    <row r="17" spans="1:9" x14ac:dyDescent="0.2">
      <c r="A17" s="89">
        <v>7</v>
      </c>
      <c r="B17" s="89"/>
      <c r="C17" s="76" t="s">
        <v>32</v>
      </c>
      <c r="D17" s="82" t="s">
        <v>73</v>
      </c>
      <c r="E17" s="82" t="s">
        <v>74</v>
      </c>
      <c r="F17" s="84" t="s">
        <v>65</v>
      </c>
      <c r="G17" s="83" t="s">
        <v>75</v>
      </c>
      <c r="I17" s="85" t="s">
        <v>76</v>
      </c>
    </row>
    <row r="18" spans="1:9" x14ac:dyDescent="0.2">
      <c r="A18" s="89">
        <v>10</v>
      </c>
      <c r="B18" s="89"/>
      <c r="C18" s="76" t="s">
        <v>33</v>
      </c>
      <c r="D18" s="82" t="s">
        <v>73</v>
      </c>
      <c r="E18" s="82" t="s">
        <v>74</v>
      </c>
      <c r="F18" s="84" t="s">
        <v>77</v>
      </c>
      <c r="G18" s="83" t="s">
        <v>79</v>
      </c>
      <c r="I18" s="85" t="s">
        <v>78</v>
      </c>
    </row>
    <row r="19" spans="1:9" x14ac:dyDescent="0.2">
      <c r="A19" s="89">
        <v>15</v>
      </c>
      <c r="B19" s="89"/>
      <c r="C19" s="76" t="s">
        <v>34</v>
      </c>
      <c r="D19" s="82" t="s">
        <v>73</v>
      </c>
      <c r="E19" s="82" t="s">
        <v>74</v>
      </c>
      <c r="F19" s="84" t="s">
        <v>92</v>
      </c>
      <c r="G19" s="83" t="s">
        <v>80</v>
      </c>
      <c r="I19" s="84" t="s">
        <v>81</v>
      </c>
    </row>
    <row r="20" spans="1:9" x14ac:dyDescent="0.2">
      <c r="A20" s="89"/>
      <c r="B20" s="89">
        <v>2</v>
      </c>
      <c r="C20" s="76" t="s">
        <v>35</v>
      </c>
      <c r="D20" s="82" t="s">
        <v>63</v>
      </c>
      <c r="E20" s="82" t="s">
        <v>82</v>
      </c>
      <c r="F20" s="84" t="s">
        <v>83</v>
      </c>
      <c r="G20" s="83" t="s">
        <v>85</v>
      </c>
      <c r="H20" s="82" t="s">
        <v>59</v>
      </c>
      <c r="I20" s="84" t="s">
        <v>86</v>
      </c>
    </row>
    <row r="21" spans="1:9" x14ac:dyDescent="0.2">
      <c r="A21" s="89">
        <v>10</v>
      </c>
      <c r="B21" s="89"/>
      <c r="C21" s="76" t="s">
        <v>36</v>
      </c>
      <c r="D21" s="82" t="s">
        <v>63</v>
      </c>
      <c r="E21" s="82" t="s">
        <v>87</v>
      </c>
      <c r="F21" s="84" t="s">
        <v>733</v>
      </c>
      <c r="G21" s="83" t="s">
        <v>60</v>
      </c>
      <c r="I21" s="84" t="s">
        <v>89</v>
      </c>
    </row>
    <row r="22" spans="1:9" x14ac:dyDescent="0.2">
      <c r="A22" s="89">
        <v>15</v>
      </c>
      <c r="B22" s="89"/>
      <c r="C22" s="76" t="s">
        <v>588</v>
      </c>
      <c r="D22" s="82" t="s">
        <v>63</v>
      </c>
      <c r="E22" s="82" t="s">
        <v>87</v>
      </c>
      <c r="F22" s="84" t="s">
        <v>733</v>
      </c>
      <c r="G22" s="83" t="s">
        <v>85</v>
      </c>
      <c r="I22" s="85" t="s">
        <v>90</v>
      </c>
    </row>
    <row r="23" spans="1:9" x14ac:dyDescent="0.2">
      <c r="A23" s="89">
        <v>30</v>
      </c>
      <c r="B23" s="89"/>
      <c r="C23" s="76" t="s">
        <v>695</v>
      </c>
      <c r="D23" s="82" t="s">
        <v>63</v>
      </c>
      <c r="E23" s="82" t="s">
        <v>91</v>
      </c>
      <c r="F23" s="84" t="s">
        <v>92</v>
      </c>
      <c r="G23" s="83" t="s">
        <v>93</v>
      </c>
      <c r="I23" s="84" t="s">
        <v>94</v>
      </c>
    </row>
    <row r="24" spans="1:9" x14ac:dyDescent="0.2">
      <c r="A24" s="89">
        <v>50</v>
      </c>
      <c r="B24" s="89"/>
      <c r="C24" s="76" t="s">
        <v>589</v>
      </c>
      <c r="D24" s="82" t="s">
        <v>63</v>
      </c>
      <c r="E24" s="82" t="s">
        <v>91</v>
      </c>
      <c r="F24" s="84" t="s">
        <v>84</v>
      </c>
      <c r="G24" s="83" t="s">
        <v>95</v>
      </c>
      <c r="I24" s="84" t="s">
        <v>96</v>
      </c>
    </row>
    <row r="25" spans="1:9" x14ac:dyDescent="0.2">
      <c r="A25" s="89">
        <v>30</v>
      </c>
      <c r="B25" s="89"/>
      <c r="C25" s="76" t="s">
        <v>590</v>
      </c>
      <c r="D25" s="82" t="s">
        <v>63</v>
      </c>
      <c r="E25" s="82" t="s">
        <v>74</v>
      </c>
      <c r="F25" s="84" t="s">
        <v>219</v>
      </c>
      <c r="G25" s="83" t="s">
        <v>97</v>
      </c>
      <c r="I25" s="85" t="s">
        <v>98</v>
      </c>
    </row>
    <row r="26" spans="1:9" x14ac:dyDescent="0.2">
      <c r="A26" s="89">
        <v>50</v>
      </c>
      <c r="B26" s="89"/>
      <c r="C26" s="76" t="s">
        <v>591</v>
      </c>
      <c r="D26" s="82" t="s">
        <v>63</v>
      </c>
      <c r="E26" s="82" t="s">
        <v>99</v>
      </c>
      <c r="F26" s="84" t="s">
        <v>220</v>
      </c>
      <c r="G26" s="83" t="s">
        <v>100</v>
      </c>
      <c r="I26" s="84" t="s">
        <v>101</v>
      </c>
    </row>
    <row r="27" spans="1:9" x14ac:dyDescent="0.2">
      <c r="A27" s="89"/>
      <c r="B27" s="89">
        <v>3</v>
      </c>
      <c r="C27" s="76" t="s">
        <v>592</v>
      </c>
      <c r="D27" s="82" t="s">
        <v>63</v>
      </c>
      <c r="E27" s="82" t="s">
        <v>91</v>
      </c>
      <c r="F27" s="84" t="s">
        <v>103</v>
      </c>
      <c r="G27" s="83" t="s">
        <v>102</v>
      </c>
      <c r="I27" s="84" t="s">
        <v>104</v>
      </c>
    </row>
    <row r="28" spans="1:9" x14ac:dyDescent="0.2">
      <c r="A28" s="89">
        <v>0</v>
      </c>
      <c r="B28" s="89"/>
      <c r="C28" s="76" t="s">
        <v>105</v>
      </c>
      <c r="D28" s="82" t="s">
        <v>106</v>
      </c>
      <c r="E28" s="82" t="s">
        <v>9</v>
      </c>
      <c r="F28" s="84" t="s">
        <v>107</v>
      </c>
      <c r="G28" s="83" t="s">
        <v>65</v>
      </c>
      <c r="I28" s="84" t="s">
        <v>108</v>
      </c>
    </row>
    <row r="29" spans="1:9" x14ac:dyDescent="0.2">
      <c r="A29" s="89">
        <v>1</v>
      </c>
      <c r="B29" s="89"/>
      <c r="C29" s="76" t="s">
        <v>38</v>
      </c>
      <c r="D29" s="82" t="s">
        <v>25</v>
      </c>
      <c r="E29" s="82" t="s">
        <v>9</v>
      </c>
      <c r="F29" s="84" t="s">
        <v>109</v>
      </c>
      <c r="G29" s="83" t="s">
        <v>65</v>
      </c>
      <c r="I29" s="84" t="s">
        <v>110</v>
      </c>
    </row>
    <row r="30" spans="1:9" x14ac:dyDescent="0.2">
      <c r="A30" s="89">
        <v>2</v>
      </c>
      <c r="B30" s="89"/>
      <c r="C30" s="76" t="s">
        <v>39</v>
      </c>
      <c r="D30" s="82" t="s">
        <v>63</v>
      </c>
      <c r="E30" s="82" t="s">
        <v>9</v>
      </c>
      <c r="F30" s="84" t="s">
        <v>65</v>
      </c>
      <c r="G30" s="83" t="s">
        <v>111</v>
      </c>
      <c r="I30" s="84" t="s">
        <v>120</v>
      </c>
    </row>
    <row r="31" spans="1:9" x14ac:dyDescent="0.2">
      <c r="A31" s="89">
        <v>3</v>
      </c>
      <c r="B31" s="89"/>
      <c r="C31" s="76" t="s">
        <v>40</v>
      </c>
      <c r="D31" s="82" t="s">
        <v>25</v>
      </c>
      <c r="E31" s="82" t="s">
        <v>9</v>
      </c>
      <c r="F31" s="84" t="s">
        <v>65</v>
      </c>
      <c r="G31" s="83" t="s">
        <v>65</v>
      </c>
    </row>
    <row r="32" spans="1:9" x14ac:dyDescent="0.2">
      <c r="A32" s="89">
        <v>4</v>
      </c>
      <c r="B32" s="89"/>
      <c r="C32" s="76" t="s">
        <v>41</v>
      </c>
      <c r="D32" s="82" t="s">
        <v>25</v>
      </c>
      <c r="E32" s="82" t="s">
        <v>9</v>
      </c>
      <c r="F32" s="84" t="s">
        <v>65</v>
      </c>
      <c r="G32" s="83" t="s">
        <v>113</v>
      </c>
    </row>
    <row r="33" spans="1:9" x14ac:dyDescent="0.2">
      <c r="A33" s="89">
        <v>7</v>
      </c>
      <c r="B33" s="89"/>
      <c r="C33" s="76" t="s">
        <v>42</v>
      </c>
      <c r="D33" s="82" t="s">
        <v>63</v>
      </c>
      <c r="E33" s="82" t="s">
        <v>9</v>
      </c>
      <c r="F33" s="84" t="s">
        <v>114</v>
      </c>
      <c r="G33" s="83" t="s">
        <v>111</v>
      </c>
      <c r="I33" s="84" t="s">
        <v>119</v>
      </c>
    </row>
    <row r="34" spans="1:9" x14ac:dyDescent="0.2">
      <c r="A34" s="89">
        <v>10</v>
      </c>
      <c r="B34" s="89"/>
      <c r="C34" s="76" t="s">
        <v>43</v>
      </c>
      <c r="D34" s="82" t="s">
        <v>63</v>
      </c>
      <c r="E34" s="82" t="s">
        <v>9</v>
      </c>
      <c r="F34" s="84" t="s">
        <v>115</v>
      </c>
      <c r="G34" s="83" t="s">
        <v>95</v>
      </c>
      <c r="I34" s="85" t="s">
        <v>116</v>
      </c>
    </row>
    <row r="35" spans="1:9" x14ac:dyDescent="0.2">
      <c r="A35" s="89">
        <v>12</v>
      </c>
      <c r="B35" s="89"/>
      <c r="C35" s="76" t="s">
        <v>44</v>
      </c>
      <c r="D35" s="82" t="s">
        <v>63</v>
      </c>
      <c r="E35" s="82" t="s">
        <v>9</v>
      </c>
      <c r="F35" s="84" t="s">
        <v>117</v>
      </c>
      <c r="G35" s="83" t="s">
        <v>102</v>
      </c>
      <c r="I35" s="84" t="s">
        <v>118</v>
      </c>
    </row>
    <row r="36" spans="1:9" x14ac:dyDescent="0.2">
      <c r="A36" s="89">
        <v>23</v>
      </c>
      <c r="B36" s="89"/>
      <c r="C36" s="76" t="s">
        <v>593</v>
      </c>
      <c r="D36" s="82" t="s">
        <v>25</v>
      </c>
      <c r="E36" s="82" t="s">
        <v>9</v>
      </c>
      <c r="F36" s="84" t="s">
        <v>26</v>
      </c>
      <c r="G36" s="83" t="s">
        <v>27</v>
      </c>
      <c r="H36" s="82" t="s">
        <v>59</v>
      </c>
    </row>
    <row r="37" spans="1:9" x14ac:dyDescent="0.2">
      <c r="A37" s="89"/>
      <c r="B37" s="89">
        <v>1</v>
      </c>
      <c r="C37" s="76" t="s">
        <v>594</v>
      </c>
      <c r="D37" s="82" t="s">
        <v>63</v>
      </c>
      <c r="E37" s="82" t="s">
        <v>9</v>
      </c>
      <c r="F37" s="84" t="s">
        <v>117</v>
      </c>
      <c r="G37" s="83" t="s">
        <v>97</v>
      </c>
      <c r="I37" s="84" t="s">
        <v>121</v>
      </c>
    </row>
    <row r="38" spans="1:9" x14ac:dyDescent="0.2">
      <c r="A38" s="89">
        <v>15</v>
      </c>
      <c r="B38" s="89"/>
      <c r="C38" s="76" t="s">
        <v>45</v>
      </c>
      <c r="D38" s="82" t="s">
        <v>63</v>
      </c>
      <c r="E38" s="82" t="s">
        <v>9</v>
      </c>
      <c r="F38" s="84" t="s">
        <v>65</v>
      </c>
      <c r="G38" s="83" t="s">
        <v>122</v>
      </c>
      <c r="H38" s="82" t="s">
        <v>429</v>
      </c>
      <c r="I38" s="84" t="s">
        <v>123</v>
      </c>
    </row>
    <row r="39" spans="1:9" x14ac:dyDescent="0.2">
      <c r="A39" s="89"/>
      <c r="B39" s="89">
        <v>2</v>
      </c>
      <c r="C39" s="76" t="s">
        <v>46</v>
      </c>
      <c r="D39" s="82" t="s">
        <v>25</v>
      </c>
      <c r="E39" s="82" t="s">
        <v>9</v>
      </c>
      <c r="F39" s="84" t="s">
        <v>65</v>
      </c>
      <c r="G39" s="83" t="s">
        <v>124</v>
      </c>
      <c r="H39" s="82" t="s">
        <v>59</v>
      </c>
    </row>
    <row r="40" spans="1:9" x14ac:dyDescent="0.2">
      <c r="A40" s="89">
        <v>15</v>
      </c>
      <c r="B40" s="89"/>
      <c r="C40" s="76" t="s">
        <v>47</v>
      </c>
      <c r="D40" s="82" t="s">
        <v>126</v>
      </c>
      <c r="E40" s="82" t="s">
        <v>127</v>
      </c>
      <c r="F40" s="84" t="s">
        <v>125</v>
      </c>
      <c r="G40" s="83" t="s">
        <v>65</v>
      </c>
    </row>
    <row r="41" spans="1:9" x14ac:dyDescent="0.2">
      <c r="A41" s="89">
        <v>40</v>
      </c>
      <c r="B41" s="89"/>
      <c r="C41" s="76" t="s">
        <v>48</v>
      </c>
      <c r="D41" s="82" t="s">
        <v>126</v>
      </c>
      <c r="E41" s="82" t="s">
        <v>127</v>
      </c>
      <c r="F41" s="84" t="s">
        <v>128</v>
      </c>
      <c r="G41" s="83" t="s">
        <v>65</v>
      </c>
      <c r="H41" s="82" t="s">
        <v>61</v>
      </c>
    </row>
    <row r="42" spans="1:9" x14ac:dyDescent="0.2">
      <c r="A42" s="89">
        <v>15</v>
      </c>
      <c r="B42" s="89"/>
      <c r="C42" s="76" t="s">
        <v>49</v>
      </c>
      <c r="D42" s="82" t="s">
        <v>25</v>
      </c>
      <c r="E42" s="82" t="s">
        <v>127</v>
      </c>
      <c r="F42" s="84" t="s">
        <v>125</v>
      </c>
      <c r="G42" s="83" t="s">
        <v>65</v>
      </c>
    </row>
    <row r="43" spans="1:9" x14ac:dyDescent="0.2">
      <c r="A43" s="89">
        <v>5</v>
      </c>
      <c r="B43" s="89"/>
      <c r="C43" s="76" t="s">
        <v>50</v>
      </c>
      <c r="D43" s="82" t="s">
        <v>141</v>
      </c>
      <c r="E43" s="82" t="s">
        <v>127</v>
      </c>
      <c r="F43" s="84" t="s">
        <v>129</v>
      </c>
      <c r="G43" s="83" t="s">
        <v>65</v>
      </c>
      <c r="I43" s="84" t="s">
        <v>130</v>
      </c>
    </row>
    <row r="44" spans="1:9" x14ac:dyDescent="0.2">
      <c r="A44" s="89">
        <v>5</v>
      </c>
      <c r="B44" s="89"/>
      <c r="C44" s="76" t="s">
        <v>51</v>
      </c>
      <c r="D44" s="82" t="s">
        <v>133</v>
      </c>
      <c r="E44" s="82" t="s">
        <v>127</v>
      </c>
      <c r="F44" s="84" t="s">
        <v>131</v>
      </c>
      <c r="G44" s="83" t="s">
        <v>65</v>
      </c>
      <c r="I44" s="84" t="s">
        <v>132</v>
      </c>
    </row>
    <row r="45" spans="1:9" x14ac:dyDescent="0.2">
      <c r="A45" s="89">
        <v>15</v>
      </c>
      <c r="B45" s="89"/>
      <c r="C45" s="76" t="s">
        <v>52</v>
      </c>
      <c r="D45" s="82" t="s">
        <v>133</v>
      </c>
      <c r="E45" s="82" t="s">
        <v>127</v>
      </c>
      <c r="F45" s="84" t="s">
        <v>151</v>
      </c>
      <c r="G45" s="83" t="s">
        <v>62</v>
      </c>
      <c r="I45" s="84" t="s">
        <v>134</v>
      </c>
    </row>
    <row r="46" spans="1:9" x14ac:dyDescent="0.2">
      <c r="A46" s="89">
        <v>30</v>
      </c>
      <c r="B46" s="89"/>
      <c r="C46" s="76" t="s">
        <v>53</v>
      </c>
      <c r="D46" s="82" t="s">
        <v>133</v>
      </c>
      <c r="E46" s="82" t="s">
        <v>127</v>
      </c>
      <c r="F46" s="84" t="s">
        <v>135</v>
      </c>
      <c r="G46" s="83" t="s">
        <v>65</v>
      </c>
      <c r="I46" s="84" t="s">
        <v>136</v>
      </c>
    </row>
    <row r="47" spans="1:9" x14ac:dyDescent="0.2">
      <c r="A47" s="89">
        <v>15</v>
      </c>
      <c r="B47" s="89"/>
      <c r="C47" s="76" t="s">
        <v>595</v>
      </c>
      <c r="D47" s="82" t="s">
        <v>133</v>
      </c>
      <c r="E47" s="82" t="s">
        <v>329</v>
      </c>
      <c r="F47" s="84" t="s">
        <v>330</v>
      </c>
      <c r="G47" s="83" t="s">
        <v>62</v>
      </c>
      <c r="I47" s="84" t="s">
        <v>137</v>
      </c>
    </row>
    <row r="48" spans="1:9" x14ac:dyDescent="0.2">
      <c r="A48" s="89">
        <v>5</v>
      </c>
      <c r="B48" s="89"/>
      <c r="C48" s="76" t="s">
        <v>54</v>
      </c>
      <c r="D48" s="82" t="s">
        <v>133</v>
      </c>
      <c r="E48" s="82" t="s">
        <v>329</v>
      </c>
      <c r="F48" s="84" t="s">
        <v>152</v>
      </c>
      <c r="G48" s="83" t="s">
        <v>65</v>
      </c>
      <c r="I48" s="84" t="s">
        <v>138</v>
      </c>
    </row>
    <row r="49" spans="1:9" x14ac:dyDescent="0.2">
      <c r="A49" s="89">
        <v>5</v>
      </c>
      <c r="B49" s="89"/>
      <c r="C49" s="76" t="s">
        <v>55</v>
      </c>
      <c r="D49" s="82" t="s">
        <v>133</v>
      </c>
      <c r="E49" s="82" t="s">
        <v>127</v>
      </c>
      <c r="F49" s="84" t="s">
        <v>139</v>
      </c>
      <c r="G49" s="83" t="s">
        <v>65</v>
      </c>
      <c r="I49" s="84" t="s">
        <v>140</v>
      </c>
    </row>
    <row r="50" spans="1:9" x14ac:dyDescent="0.2">
      <c r="A50" s="89"/>
      <c r="B50" s="89">
        <v>1</v>
      </c>
      <c r="C50" s="76" t="s">
        <v>596</v>
      </c>
      <c r="D50" s="82" t="s">
        <v>25</v>
      </c>
      <c r="E50" s="82" t="s">
        <v>127</v>
      </c>
      <c r="F50" s="84" t="s">
        <v>143</v>
      </c>
      <c r="G50" s="83" t="s">
        <v>65</v>
      </c>
      <c r="I50" s="84" t="s">
        <v>144</v>
      </c>
    </row>
    <row r="51" spans="1:9" x14ac:dyDescent="0.2">
      <c r="A51" s="89">
        <v>15</v>
      </c>
      <c r="B51" s="89"/>
      <c r="C51" s="76" t="s">
        <v>597</v>
      </c>
      <c r="D51" s="82" t="s">
        <v>25</v>
      </c>
      <c r="E51" s="82" t="s">
        <v>127</v>
      </c>
      <c r="F51" s="84" t="s">
        <v>145</v>
      </c>
      <c r="G51" s="83" t="s">
        <v>65</v>
      </c>
      <c r="I51" s="84" t="s">
        <v>146</v>
      </c>
    </row>
    <row r="52" spans="1:9" x14ac:dyDescent="0.2">
      <c r="A52" s="89">
        <v>3</v>
      </c>
      <c r="B52" s="89"/>
      <c r="C52" s="76" t="s">
        <v>598</v>
      </c>
      <c r="D52" s="82" t="s">
        <v>133</v>
      </c>
      <c r="E52" s="82" t="s">
        <v>127</v>
      </c>
      <c r="F52" s="84" t="s">
        <v>147</v>
      </c>
      <c r="G52" s="83" t="s">
        <v>65</v>
      </c>
      <c r="I52" s="84" t="s">
        <v>148</v>
      </c>
    </row>
    <row r="53" spans="1:9" x14ac:dyDescent="0.2">
      <c r="A53" s="89">
        <v>5</v>
      </c>
      <c r="B53" s="89"/>
      <c r="C53" s="76" t="s">
        <v>599</v>
      </c>
      <c r="D53" s="82" t="s">
        <v>133</v>
      </c>
      <c r="E53" s="82" t="s">
        <v>9</v>
      </c>
      <c r="F53" s="84" t="s">
        <v>149</v>
      </c>
      <c r="G53" s="83" t="s">
        <v>65</v>
      </c>
      <c r="H53" s="82" t="s">
        <v>600</v>
      </c>
      <c r="I53" s="84" t="s">
        <v>150</v>
      </c>
    </row>
    <row r="54" spans="1:9" x14ac:dyDescent="0.2">
      <c r="A54" s="89"/>
      <c r="B54" s="89">
        <v>2</v>
      </c>
      <c r="C54" s="76" t="s">
        <v>606</v>
      </c>
      <c r="D54" s="82" t="s">
        <v>133</v>
      </c>
      <c r="E54" s="82" t="s">
        <v>127</v>
      </c>
      <c r="F54" s="84" t="s">
        <v>303</v>
      </c>
      <c r="G54" s="83" t="s">
        <v>65</v>
      </c>
      <c r="I54" s="84" t="s">
        <v>309</v>
      </c>
    </row>
    <row r="55" spans="1:9" x14ac:dyDescent="0.2">
      <c r="A55" s="89"/>
      <c r="B55" s="89">
        <v>2</v>
      </c>
      <c r="C55" s="76" t="s">
        <v>607</v>
      </c>
      <c r="D55" s="82" t="s">
        <v>63</v>
      </c>
      <c r="E55" s="82" t="s">
        <v>91</v>
      </c>
      <c r="F55" s="84" t="s">
        <v>306</v>
      </c>
      <c r="G55" s="83" t="s">
        <v>62</v>
      </c>
      <c r="I55" s="84" t="s">
        <v>307</v>
      </c>
    </row>
    <row r="56" spans="1:9" x14ac:dyDescent="0.2">
      <c r="A56" s="89"/>
      <c r="B56" s="89">
        <v>3</v>
      </c>
      <c r="C56" s="76" t="s">
        <v>608</v>
      </c>
      <c r="D56" s="82" t="s">
        <v>25</v>
      </c>
      <c r="E56" s="82" t="s">
        <v>99</v>
      </c>
      <c r="F56" s="84" t="s">
        <v>313</v>
      </c>
      <c r="G56" s="83" t="s">
        <v>302</v>
      </c>
      <c r="I56" s="84" t="s">
        <v>314</v>
      </c>
    </row>
    <row r="57" spans="1:9" x14ac:dyDescent="0.2">
      <c r="A57" s="89"/>
      <c r="B57" s="89">
        <v>3</v>
      </c>
      <c r="C57" s="76" t="s">
        <v>609</v>
      </c>
      <c r="D57" s="82" t="s">
        <v>73</v>
      </c>
      <c r="E57" s="82" t="s">
        <v>74</v>
      </c>
      <c r="F57" s="84" t="s">
        <v>315</v>
      </c>
      <c r="G57" s="83" t="s">
        <v>316</v>
      </c>
      <c r="I57" s="84" t="s">
        <v>317</v>
      </c>
    </row>
    <row r="58" spans="1:9" x14ac:dyDescent="0.2">
      <c r="A58" s="89"/>
      <c r="B58" s="89">
        <v>4</v>
      </c>
      <c r="C58" s="76" t="s">
        <v>610</v>
      </c>
      <c r="D58" s="82" t="s">
        <v>133</v>
      </c>
      <c r="E58" s="82" t="s">
        <v>127</v>
      </c>
      <c r="F58" s="84" t="s">
        <v>318</v>
      </c>
      <c r="G58" s="83" t="s">
        <v>65</v>
      </c>
      <c r="H58" s="82" t="s">
        <v>59</v>
      </c>
      <c r="I58" s="84" t="s">
        <v>319</v>
      </c>
    </row>
    <row r="59" spans="1:9" x14ac:dyDescent="0.2">
      <c r="A59" s="89"/>
      <c r="B59" s="89">
        <v>5</v>
      </c>
      <c r="C59" s="76" t="s">
        <v>611</v>
      </c>
      <c r="D59" s="82" t="s">
        <v>320</v>
      </c>
      <c r="E59" s="82" t="s">
        <v>321</v>
      </c>
      <c r="F59" s="84" t="s">
        <v>328</v>
      </c>
      <c r="G59" s="83" t="s">
        <v>65</v>
      </c>
      <c r="H59" s="82" t="s">
        <v>59</v>
      </c>
      <c r="I59" s="85" t="s">
        <v>328</v>
      </c>
    </row>
    <row r="60" spans="1:9" x14ac:dyDescent="0.2">
      <c r="A60" s="89"/>
      <c r="B60" s="89">
        <v>7</v>
      </c>
      <c r="C60" s="76" t="s">
        <v>612</v>
      </c>
      <c r="D60" s="82" t="s">
        <v>63</v>
      </c>
      <c r="E60" s="82" t="s">
        <v>9</v>
      </c>
      <c r="F60" s="84" t="s">
        <v>343</v>
      </c>
      <c r="G60" s="83" t="s">
        <v>113</v>
      </c>
      <c r="I60" s="84" t="s">
        <v>344</v>
      </c>
    </row>
    <row r="61" spans="1:9" x14ac:dyDescent="0.2">
      <c r="A61" s="89"/>
      <c r="B61" s="89">
        <v>8</v>
      </c>
      <c r="C61" s="76" t="s">
        <v>613</v>
      </c>
      <c r="D61" s="82" t="s">
        <v>126</v>
      </c>
      <c r="E61" s="82" t="s">
        <v>127</v>
      </c>
      <c r="F61" s="84" t="s">
        <v>345</v>
      </c>
      <c r="G61" s="83" t="s">
        <v>65</v>
      </c>
      <c r="H61" s="82" t="s">
        <v>59</v>
      </c>
      <c r="I61" s="84" t="s">
        <v>346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theme="3"/>
  </sheetPr>
  <dimension ref="A1:AC75"/>
  <sheetViews>
    <sheetView zoomScale="85" zoomScaleNormal="85" workbookViewId="0">
      <pane ySplit="1" topLeftCell="A2" activePane="bottomLeft" state="frozen"/>
      <selection pane="bottomLeft" activeCell="C3" sqref="C3"/>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39"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826</v>
      </c>
      <c r="D1" s="161" t="s">
        <v>827</v>
      </c>
      <c r="E1" s="162" t="s">
        <v>8</v>
      </c>
      <c r="F1" s="162" t="s">
        <v>9</v>
      </c>
      <c r="G1" s="161" t="s">
        <v>126</v>
      </c>
      <c r="H1" s="161" t="s">
        <v>828</v>
      </c>
      <c r="I1" s="164" t="s">
        <v>22</v>
      </c>
      <c r="J1" s="165" t="s">
        <v>15</v>
      </c>
      <c r="K1" s="161" t="s">
        <v>6</v>
      </c>
      <c r="L1" s="161" t="s">
        <v>56</v>
      </c>
      <c r="M1" s="169" t="s">
        <v>864</v>
      </c>
      <c r="N1" s="137" t="s">
        <v>5</v>
      </c>
    </row>
    <row r="2" spans="1:29" s="137" customFormat="1" ht="153" x14ac:dyDescent="0.2">
      <c r="A2" s="138">
        <v>80</v>
      </c>
      <c r="B2" s="138"/>
      <c r="C2" s="171" t="s">
        <v>897</v>
      </c>
      <c r="D2" s="146" t="s">
        <v>829</v>
      </c>
      <c r="E2" s="147" t="s">
        <v>832</v>
      </c>
      <c r="F2" s="147" t="s">
        <v>832</v>
      </c>
      <c r="G2" s="148">
        <v>0</v>
      </c>
      <c r="H2" s="139" t="s">
        <v>830</v>
      </c>
      <c r="I2" s="143" t="s">
        <v>873</v>
      </c>
      <c r="J2" s="145" t="s">
        <v>874</v>
      </c>
      <c r="K2" s="139" t="s">
        <v>875</v>
      </c>
      <c r="L2" s="139"/>
      <c r="M2" s="140" t="s">
        <v>865</v>
      </c>
      <c r="N2" s="137" t="str">
        <f>IF(ISNUMBER(SEARCH("ELITE", K2)), "Elite", "Troop")</f>
        <v>Elite</v>
      </c>
      <c r="AB2" s="137" t="str" cm="1">
        <f t="array" ref="AB2:AB4">INDEX(_xlfn._xlws.FILTER('Pilgrim Troops'!$C$2:$C$897, 'Pilgrim Troops'!$N$2:$N$897="Elite"), 0)</f>
        <v>War Prophet (1)
--
Your warband must include a War Prophet when it is created.</v>
      </c>
      <c r="AC2" s="137" t="str" cm="1">
        <f t="array" ref="AC2:AC7">INDEX(_xlfn._xlws.FILTER('Pilgrim Troops'!$C$2:$C$897, 'Pilgrim Troops'!$N$2:$N$897="Troop"), 0)</f>
        <v>Communicant (0-1)</v>
      </c>
    </row>
    <row r="3" spans="1:29" s="137" customFormat="1" ht="127.5" x14ac:dyDescent="0.2">
      <c r="A3" s="152">
        <v>50</v>
      </c>
      <c r="B3" s="152"/>
      <c r="C3" s="153" t="s">
        <v>457</v>
      </c>
      <c r="D3" s="154" t="s">
        <v>829</v>
      </c>
      <c r="E3" s="155" t="s">
        <v>835</v>
      </c>
      <c r="F3" s="155" t="s">
        <v>835</v>
      </c>
      <c r="G3" s="154">
        <v>0</v>
      </c>
      <c r="H3" s="156" t="s">
        <v>830</v>
      </c>
      <c r="I3" s="157" t="s">
        <v>876</v>
      </c>
      <c r="J3" s="158" t="s">
        <v>877</v>
      </c>
      <c r="K3" s="156" t="s">
        <v>875</v>
      </c>
      <c r="L3" s="156"/>
      <c r="M3" s="170" t="s">
        <v>865</v>
      </c>
      <c r="N3" s="137" t="str">
        <f t="shared" ref="N3:N10" si="0">IF(ISNUMBER(SEARCH("ELITE", K3)), "Elite", "Troop")</f>
        <v>Elite</v>
      </c>
      <c r="AB3" s="137" t="str">
        <v>Castigator(0-1)</v>
      </c>
      <c r="AC3" s="137" t="str">
        <v>Trench Pilgrim</v>
      </c>
    </row>
    <row r="4" spans="1:29" ht="102" x14ac:dyDescent="0.2">
      <c r="A4" s="138">
        <v>5</v>
      </c>
      <c r="B4" s="138"/>
      <c r="C4" s="137" t="s">
        <v>499</v>
      </c>
      <c r="D4" s="146" t="s">
        <v>829</v>
      </c>
      <c r="E4" s="147" t="s">
        <v>878</v>
      </c>
      <c r="F4" s="147" t="s">
        <v>832</v>
      </c>
      <c r="G4" s="148">
        <v>0</v>
      </c>
      <c r="H4" s="139" t="s">
        <v>879</v>
      </c>
      <c r="I4" s="210" t="s">
        <v>880</v>
      </c>
      <c r="J4" s="145" t="s">
        <v>881</v>
      </c>
      <c r="K4" s="139" t="s">
        <v>882</v>
      </c>
      <c r="L4" s="139" t="s">
        <v>701</v>
      </c>
      <c r="M4" s="140" t="s">
        <v>865</v>
      </c>
      <c r="N4" s="137" t="str">
        <f t="shared" si="0"/>
        <v>Elite</v>
      </c>
      <c r="AB4" s="140" t="str">
        <v>Zealot Strength Upgrade</v>
      </c>
      <c r="AC4" s="140" t="str">
        <v>Martyr Penitent</v>
      </c>
    </row>
    <row r="5" spans="1:29" x14ac:dyDescent="0.2">
      <c r="A5" s="152">
        <v>100</v>
      </c>
      <c r="B5" s="152"/>
      <c r="C5" s="153" t="s">
        <v>458</v>
      </c>
      <c r="D5" s="154"/>
      <c r="E5" s="155"/>
      <c r="F5" s="155"/>
      <c r="G5" s="159"/>
      <c r="H5" s="156"/>
      <c r="I5" s="157"/>
      <c r="J5" s="211"/>
      <c r="K5" s="156"/>
      <c r="L5" s="156"/>
      <c r="M5" s="170" t="s">
        <v>865</v>
      </c>
      <c r="N5" s="137" t="str">
        <f t="shared" si="0"/>
        <v>Troop</v>
      </c>
      <c r="AC5" s="140" t="str">
        <v>Ecclisiastic Prisoners</v>
      </c>
    </row>
    <row r="6" spans="1:29" ht="89.25" x14ac:dyDescent="0.2">
      <c r="A6" s="138">
        <v>30</v>
      </c>
      <c r="B6" s="138"/>
      <c r="C6" s="137" t="s">
        <v>459</v>
      </c>
      <c r="D6" s="146" t="s">
        <v>829</v>
      </c>
      <c r="E6" s="147" t="s">
        <v>65</v>
      </c>
      <c r="F6" s="147" t="s">
        <v>65</v>
      </c>
      <c r="G6" s="148">
        <v>0</v>
      </c>
      <c r="H6" s="139" t="s">
        <v>843</v>
      </c>
      <c r="I6" s="143" t="s">
        <v>884</v>
      </c>
      <c r="J6" s="149" t="s">
        <v>885</v>
      </c>
      <c r="K6" s="139" t="s">
        <v>886</v>
      </c>
      <c r="M6" s="140" t="s">
        <v>865</v>
      </c>
      <c r="N6" s="137" t="str">
        <f t="shared" si="0"/>
        <v>Troop</v>
      </c>
      <c r="AC6" s="140" t="str">
        <v>Stigmatic Nuns (0-4)</v>
      </c>
    </row>
    <row r="7" spans="1:29" ht="89.25" x14ac:dyDescent="0.2">
      <c r="A7" s="152">
        <v>45</v>
      </c>
      <c r="B7" s="152"/>
      <c r="C7" s="153" t="s">
        <v>883</v>
      </c>
      <c r="D7" s="154" t="s">
        <v>829</v>
      </c>
      <c r="E7" s="155" t="s">
        <v>65</v>
      </c>
      <c r="F7" s="155" t="s">
        <v>835</v>
      </c>
      <c r="G7" s="159">
        <v>0</v>
      </c>
      <c r="H7" s="156" t="s">
        <v>843</v>
      </c>
      <c r="I7" s="157" t="s">
        <v>884</v>
      </c>
      <c r="J7" s="158" t="s">
        <v>885</v>
      </c>
      <c r="K7" s="156" t="s">
        <v>887</v>
      </c>
      <c r="L7" s="156" t="s">
        <v>703</v>
      </c>
      <c r="M7" s="170" t="s">
        <v>865</v>
      </c>
      <c r="N7" s="137" t="str">
        <f t="shared" si="0"/>
        <v>Troop</v>
      </c>
      <c r="AC7" s="140" t="str">
        <v>Anchorite Shrine (0-1)</v>
      </c>
    </row>
    <row r="8" spans="1:29" ht="267.75" x14ac:dyDescent="0.2">
      <c r="A8" s="138">
        <v>35</v>
      </c>
      <c r="B8" s="138"/>
      <c r="C8" s="137" t="s">
        <v>460</v>
      </c>
      <c r="D8" s="140"/>
      <c r="E8" s="147" t="s">
        <v>888</v>
      </c>
      <c r="F8" s="147" t="s">
        <v>853</v>
      </c>
      <c r="G8" s="148">
        <v>0</v>
      </c>
      <c r="H8" s="139" t="s">
        <v>843</v>
      </c>
      <c r="I8" s="143" t="s">
        <v>889</v>
      </c>
      <c r="J8" s="145" t="s">
        <v>890</v>
      </c>
      <c r="K8" s="139" t="s">
        <v>887</v>
      </c>
      <c r="L8" s="139" t="s">
        <v>704</v>
      </c>
      <c r="M8" s="140" t="s">
        <v>865</v>
      </c>
      <c r="N8" s="137" t="str">
        <f t="shared" si="0"/>
        <v>Troop</v>
      </c>
    </row>
    <row r="9" spans="1:29" ht="63.75" x14ac:dyDescent="0.2">
      <c r="A9" s="152">
        <v>140</v>
      </c>
      <c r="B9" s="152"/>
      <c r="C9" s="153" t="s">
        <v>461</v>
      </c>
      <c r="D9" s="154" t="s">
        <v>848</v>
      </c>
      <c r="E9" s="155" t="s">
        <v>835</v>
      </c>
      <c r="F9" s="155" t="s">
        <v>835</v>
      </c>
      <c r="G9" s="159">
        <v>0</v>
      </c>
      <c r="H9" s="156" t="s">
        <v>843</v>
      </c>
      <c r="I9" s="157" t="s">
        <v>891</v>
      </c>
      <c r="J9" s="158" t="s">
        <v>892</v>
      </c>
      <c r="K9" s="156" t="s">
        <v>887</v>
      </c>
      <c r="L9" s="156"/>
      <c r="M9" s="170" t="s">
        <v>865</v>
      </c>
      <c r="N9" s="140" t="str">
        <f t="shared" si="0"/>
        <v>Troop</v>
      </c>
    </row>
    <row r="10" spans="1:29" ht="306" x14ac:dyDescent="0.2">
      <c r="A10" s="138"/>
      <c r="B10" s="138">
        <v>2</v>
      </c>
      <c r="C10" s="137" t="s">
        <v>462</v>
      </c>
      <c r="D10" s="146" t="s">
        <v>829</v>
      </c>
      <c r="E10" s="147" t="s">
        <v>888</v>
      </c>
      <c r="F10" s="147" t="s">
        <v>832</v>
      </c>
      <c r="G10" s="148">
        <v>-3</v>
      </c>
      <c r="H10" s="139" t="s">
        <v>893</v>
      </c>
      <c r="I10" s="143" t="s">
        <v>894</v>
      </c>
      <c r="J10" s="145" t="s">
        <v>895</v>
      </c>
      <c r="K10" s="139" t="s">
        <v>896</v>
      </c>
      <c r="M10" s="140" t="s">
        <v>865</v>
      </c>
      <c r="N10" s="140" t="str">
        <f t="shared" si="0"/>
        <v>Troop</v>
      </c>
    </row>
    <row r="11" spans="1:29" x14ac:dyDescent="0.2">
      <c r="A11" s="138"/>
      <c r="B11" s="138">
        <v>5</v>
      </c>
      <c r="C11" s="137" t="s">
        <v>485</v>
      </c>
    </row>
    <row r="12" spans="1:29" x14ac:dyDescent="0.2">
      <c r="A12" s="138"/>
      <c r="B12" s="138">
        <v>5</v>
      </c>
      <c r="C12" s="137" t="s">
        <v>486</v>
      </c>
    </row>
    <row r="13" spans="1:29" x14ac:dyDescent="0.2">
      <c r="A13" s="138"/>
      <c r="B13" s="138">
        <v>2</v>
      </c>
      <c r="C13" s="137" t="s">
        <v>487</v>
      </c>
    </row>
    <row r="14" spans="1:29" s="148" customFormat="1" x14ac:dyDescent="0.2">
      <c r="A14" s="138"/>
      <c r="B14" s="138">
        <v>3</v>
      </c>
      <c r="C14" s="136" t="s">
        <v>448</v>
      </c>
      <c r="D14" s="146"/>
      <c r="E14" s="147"/>
      <c r="F14" s="147"/>
      <c r="H14" s="139"/>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v>1</v>
      </c>
      <c r="C15" s="136" t="s">
        <v>449</v>
      </c>
      <c r="D15" s="146"/>
      <c r="E15" s="147"/>
      <c r="F15" s="147"/>
      <c r="H15" s="139"/>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v>2</v>
      </c>
      <c r="C16" s="136" t="s">
        <v>445</v>
      </c>
      <c r="D16" s="146"/>
      <c r="E16" s="147"/>
      <c r="F16" s="147"/>
      <c r="H16" s="139"/>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v>2</v>
      </c>
      <c r="C17" s="136" t="s">
        <v>492</v>
      </c>
      <c r="D17" s="146"/>
      <c r="E17" s="147"/>
      <c r="F17" s="147"/>
      <c r="H17" s="139"/>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v>2</v>
      </c>
      <c r="C18" s="136" t="s">
        <v>493</v>
      </c>
      <c r="D18" s="146"/>
      <c r="E18" s="147"/>
      <c r="F18" s="147"/>
      <c r="H18" s="139"/>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t="s">
        <v>491</v>
      </c>
      <c r="D19" s="146"/>
      <c r="E19" s="147"/>
      <c r="F19" s="147"/>
      <c r="H19" s="139"/>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6"/>
      <c r="E20" s="147"/>
      <c r="F20" s="147"/>
      <c r="H20" s="139"/>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x14ac:dyDescent="0.2">
      <c r="A21" s="138"/>
      <c r="B21" s="138"/>
      <c r="C21" s="136"/>
      <c r="D21" s="146"/>
      <c r="E21" s="147"/>
      <c r="F21" s="147"/>
      <c r="H21" s="139"/>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6"/>
      <c r="E22" s="147"/>
      <c r="F22" s="147"/>
      <c r="H22" s="139"/>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ht="12" customHeight="1" x14ac:dyDescent="0.2">
      <c r="A23" s="138"/>
      <c r="B23" s="138"/>
      <c r="C23" s="136"/>
      <c r="D23" s="146"/>
      <c r="E23" s="147"/>
      <c r="F23" s="149"/>
      <c r="H23" s="139"/>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6"/>
      <c r="E24" s="147"/>
      <c r="F24" s="147"/>
      <c r="H24" s="139"/>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42"/>
      <c r="D25" s="146"/>
      <c r="E25" s="147"/>
      <c r="F25" s="147"/>
      <c r="H25" s="139"/>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6"/>
      <c r="E26" s="147"/>
      <c r="F26" s="147"/>
      <c r="H26" s="139"/>
      <c r="I26" s="143"/>
      <c r="J26" s="145"/>
      <c r="K26" s="139"/>
      <c r="L26" s="139"/>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6"/>
      <c r="E27" s="147"/>
      <c r="F27" s="147"/>
      <c r="H27" s="139"/>
      <c r="I27" s="143"/>
      <c r="J27" s="145"/>
      <c r="K27" s="139"/>
      <c r="L27" s="139"/>
      <c r="M27" s="140"/>
      <c r="N27" s="140"/>
      <c r="O27" s="140"/>
      <c r="P27" s="140"/>
      <c r="Q27" s="140"/>
      <c r="R27" s="140"/>
      <c r="S27" s="140"/>
      <c r="T27" s="140"/>
      <c r="U27" s="140"/>
      <c r="V27" s="140"/>
      <c r="W27" s="140"/>
      <c r="X27" s="140"/>
      <c r="Y27" s="140"/>
      <c r="Z27" s="140"/>
      <c r="AA27" s="140"/>
      <c r="AB27" s="140"/>
      <c r="AC27" s="140"/>
    </row>
    <row r="28" spans="1:29" s="148" customFormat="1" x14ac:dyDescent="0.2">
      <c r="A28" s="138"/>
      <c r="B28" s="138"/>
      <c r="C28" s="136"/>
      <c r="D28" s="146"/>
      <c r="E28" s="147"/>
      <c r="F28" s="147"/>
      <c r="H28" s="139"/>
      <c r="I28" s="143"/>
      <c r="J28" s="145"/>
      <c r="K28" s="139"/>
      <c r="L28" s="139"/>
      <c r="M28" s="140"/>
      <c r="N28" s="140"/>
      <c r="O28" s="140"/>
      <c r="P28" s="140"/>
      <c r="Q28" s="140"/>
      <c r="R28" s="140"/>
      <c r="S28" s="140"/>
      <c r="T28" s="140"/>
      <c r="U28" s="140"/>
      <c r="V28" s="140"/>
      <c r="W28" s="140"/>
      <c r="X28" s="140"/>
      <c r="Y28" s="140"/>
      <c r="Z28" s="140"/>
      <c r="AA28" s="140"/>
      <c r="AB28" s="140"/>
      <c r="AC28" s="140"/>
    </row>
    <row r="29" spans="1:29" s="148" customFormat="1" x14ac:dyDescent="0.2">
      <c r="A29" s="138"/>
      <c r="B29" s="138"/>
      <c r="C29" s="136"/>
      <c r="D29" s="146"/>
      <c r="E29" s="147"/>
      <c r="F29" s="147"/>
      <c r="H29" s="139"/>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6"/>
      <c r="E30" s="147"/>
      <c r="F30" s="147"/>
      <c r="G30" s="148"/>
      <c r="H30" s="139"/>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6"/>
      <c r="E31" s="147"/>
      <c r="F31" s="147"/>
      <c r="G31" s="148"/>
      <c r="H31" s="139"/>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6"/>
      <c r="E32" s="147"/>
      <c r="F32" s="147"/>
      <c r="G32" s="148"/>
      <c r="H32" s="139"/>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6"/>
      <c r="E33" s="147"/>
      <c r="F33" s="147"/>
      <c r="G33" s="148"/>
      <c r="H33" s="139"/>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6"/>
      <c r="E34" s="147"/>
      <c r="F34" s="147"/>
      <c r="G34" s="148"/>
      <c r="H34" s="139"/>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6"/>
      <c r="E35" s="147"/>
      <c r="F35" s="147"/>
      <c r="G35" s="148"/>
      <c r="H35" s="139"/>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6"/>
      <c r="E36" s="147"/>
      <c r="F36" s="147"/>
      <c r="G36" s="148"/>
      <c r="H36" s="139"/>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6"/>
      <c r="E37" s="147"/>
      <c r="F37" s="147"/>
      <c r="G37" s="148"/>
      <c r="H37" s="139"/>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6"/>
      <c r="E38" s="147"/>
      <c r="F38" s="147"/>
      <c r="G38" s="148"/>
      <c r="H38" s="139"/>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6"/>
      <c r="E39" s="147"/>
      <c r="F39" s="147"/>
      <c r="G39" s="148"/>
      <c r="H39" s="139"/>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6"/>
      <c r="E40" s="147"/>
      <c r="F40" s="147"/>
      <c r="G40" s="148"/>
      <c r="H40" s="139"/>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6"/>
      <c r="E41" s="147"/>
      <c r="F41" s="147"/>
      <c r="G41" s="148"/>
      <c r="H41" s="139"/>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6"/>
      <c r="E42" s="147"/>
      <c r="F42" s="147"/>
      <c r="G42" s="148"/>
      <c r="H42" s="139"/>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6"/>
      <c r="E43" s="147"/>
      <c r="F43" s="147"/>
      <c r="G43" s="148"/>
      <c r="H43" s="139"/>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6"/>
      <c r="E44" s="147"/>
      <c r="F44" s="147"/>
      <c r="G44" s="148"/>
      <c r="H44" s="139"/>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6"/>
      <c r="E45" s="147"/>
      <c r="F45" s="147"/>
      <c r="G45" s="148"/>
      <c r="H45" s="139"/>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6"/>
      <c r="E46" s="147"/>
      <c r="F46" s="147"/>
      <c r="G46" s="148"/>
      <c r="H46" s="139"/>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6"/>
      <c r="E47" s="147"/>
      <c r="F47" s="147"/>
      <c r="G47" s="148"/>
      <c r="H47" s="139"/>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6"/>
      <c r="E48" s="147"/>
      <c r="F48" s="147"/>
      <c r="G48" s="148"/>
      <c r="H48" s="139"/>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6"/>
      <c r="E49" s="147"/>
      <c r="F49" s="147"/>
      <c r="G49" s="148"/>
      <c r="H49" s="139"/>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6"/>
      <c r="E50" s="147"/>
      <c r="F50" s="147"/>
      <c r="G50" s="148"/>
      <c r="H50" s="139"/>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6"/>
      <c r="E51" s="147"/>
      <c r="F51" s="147"/>
      <c r="G51" s="148"/>
      <c r="H51" s="139"/>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6"/>
      <c r="E52" s="147"/>
      <c r="F52" s="147"/>
      <c r="G52" s="148"/>
      <c r="H52" s="139"/>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6"/>
      <c r="E53" s="147"/>
      <c r="F53" s="147"/>
      <c r="G53" s="148"/>
      <c r="H53" s="139"/>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6"/>
      <c r="E54" s="147"/>
      <c r="F54" s="147"/>
      <c r="G54" s="148"/>
      <c r="H54" s="139"/>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6"/>
      <c r="E55" s="147"/>
      <c r="F55" s="147"/>
      <c r="G55" s="148"/>
      <c r="H55" s="139"/>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6"/>
      <c r="E56" s="147"/>
      <c r="F56" s="147"/>
      <c r="G56" s="148"/>
      <c r="H56" s="139"/>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6"/>
      <c r="E57" s="147"/>
      <c r="F57" s="147"/>
      <c r="G57" s="148"/>
      <c r="H57" s="139"/>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6"/>
      <c r="E58" s="147"/>
      <c r="F58" s="147"/>
      <c r="G58" s="148"/>
      <c r="H58" s="139"/>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6"/>
      <c r="E59" s="147"/>
      <c r="F59" s="147"/>
      <c r="G59" s="148"/>
      <c r="H59" s="139"/>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6"/>
      <c r="E60" s="147"/>
      <c r="F60" s="147"/>
      <c r="G60" s="148"/>
      <c r="H60" s="139"/>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6"/>
      <c r="E61" s="147"/>
      <c r="F61" s="147"/>
      <c r="G61" s="148"/>
      <c r="H61" s="139"/>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6"/>
      <c r="E62" s="147"/>
      <c r="F62" s="147"/>
      <c r="G62" s="148"/>
      <c r="H62" s="139"/>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6"/>
      <c r="E63" s="147"/>
      <c r="F63" s="147"/>
      <c r="G63" s="148"/>
      <c r="H63" s="139"/>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6"/>
      <c r="E64" s="147"/>
      <c r="F64" s="147"/>
      <c r="G64" s="148"/>
      <c r="H64" s="139"/>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6"/>
      <c r="E65" s="147"/>
      <c r="F65" s="147"/>
      <c r="G65" s="148"/>
      <c r="H65" s="139"/>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6"/>
      <c r="E66" s="147"/>
      <c r="F66" s="147"/>
      <c r="G66" s="148"/>
      <c r="H66" s="139"/>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6"/>
      <c r="E67" s="147"/>
      <c r="F67" s="147"/>
      <c r="G67" s="148"/>
      <c r="H67" s="139"/>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6"/>
      <c r="E68" s="147"/>
      <c r="F68" s="147"/>
      <c r="G68" s="148"/>
      <c r="H68" s="139"/>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6"/>
      <c r="E69" s="147"/>
      <c r="F69" s="147"/>
      <c r="G69" s="148"/>
      <c r="H69" s="139"/>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6"/>
      <c r="E70" s="147"/>
      <c r="F70" s="147"/>
      <c r="G70" s="148"/>
      <c r="H70" s="139"/>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6"/>
      <c r="E71" s="147"/>
      <c r="F71" s="147"/>
      <c r="G71" s="148"/>
      <c r="H71" s="139"/>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6"/>
      <c r="E72" s="147"/>
      <c r="F72" s="147"/>
      <c r="G72" s="148"/>
      <c r="H72" s="139"/>
      <c r="I72" s="143"/>
      <c r="J72" s="145"/>
      <c r="K72" s="139"/>
      <c r="L72" s="139"/>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6"/>
      <c r="E73" s="147"/>
      <c r="F73" s="147"/>
      <c r="G73" s="148"/>
      <c r="H73" s="139"/>
      <c r="I73" s="143"/>
      <c r="J73" s="145"/>
      <c r="K73" s="139"/>
      <c r="L73" s="139"/>
      <c r="M73" s="140"/>
      <c r="N73" s="140"/>
      <c r="O73" s="140"/>
      <c r="P73" s="140"/>
      <c r="Q73" s="140"/>
      <c r="R73" s="140"/>
      <c r="S73" s="140"/>
      <c r="T73" s="140"/>
      <c r="U73" s="140"/>
      <c r="V73" s="140"/>
      <c r="W73" s="140"/>
      <c r="X73" s="140"/>
      <c r="Y73" s="140"/>
      <c r="Z73" s="140"/>
      <c r="AA73" s="140"/>
      <c r="AB73" s="140"/>
      <c r="AC73" s="140"/>
    </row>
    <row r="74" spans="1:29" s="136" customFormat="1" x14ac:dyDescent="0.2">
      <c r="A74" s="138"/>
      <c r="B74" s="138"/>
      <c r="D74" s="146"/>
      <c r="E74" s="147"/>
      <c r="F74" s="147"/>
      <c r="G74" s="148"/>
      <c r="H74" s="139"/>
      <c r="I74" s="143"/>
      <c r="J74" s="145"/>
      <c r="K74" s="139"/>
      <c r="L74" s="139"/>
      <c r="M74" s="140"/>
      <c r="N74" s="140"/>
      <c r="O74" s="140"/>
      <c r="P74" s="140"/>
      <c r="Q74" s="140"/>
      <c r="R74" s="140"/>
      <c r="S74" s="140"/>
      <c r="T74" s="140"/>
      <c r="U74" s="140"/>
      <c r="V74" s="140"/>
      <c r="W74" s="140"/>
      <c r="X74" s="140"/>
      <c r="Y74" s="140"/>
      <c r="Z74" s="140"/>
      <c r="AA74" s="140"/>
      <c r="AB74" s="140"/>
      <c r="AC74" s="140"/>
    </row>
    <row r="75" spans="1:29" s="136" customFormat="1" x14ac:dyDescent="0.2">
      <c r="A75" s="138"/>
      <c r="B75" s="138"/>
      <c r="D75" s="146"/>
      <c r="E75" s="147"/>
      <c r="F75" s="147"/>
      <c r="G75" s="148"/>
      <c r="H75" s="139"/>
      <c r="I75" s="143"/>
      <c r="J75" s="145"/>
      <c r="K75" s="139"/>
      <c r="L75" s="139"/>
      <c r="M75" s="140"/>
      <c r="N75" s="140"/>
      <c r="O75" s="140"/>
      <c r="P75" s="140"/>
      <c r="Q75" s="140"/>
      <c r="R75" s="140"/>
      <c r="S75" s="140"/>
      <c r="T75" s="140"/>
      <c r="U75" s="140"/>
      <c r="V75" s="140"/>
      <c r="W75" s="140"/>
      <c r="X75" s="140"/>
      <c r="Y75" s="140"/>
      <c r="Z75" s="140"/>
      <c r="AA75" s="140"/>
      <c r="AB75" s="140"/>
      <c r="AC75" s="1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theme="3"/>
  </sheetPr>
  <dimension ref="A1:J74"/>
  <sheetViews>
    <sheetView topLeftCell="A3" zoomScale="85" zoomScaleNormal="85" workbookViewId="0">
      <selection activeCell="C3" sqref="C3"/>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9" t="s">
        <v>24</v>
      </c>
      <c r="B1" s="369"/>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706</v>
      </c>
      <c r="H3" s="5" t="s">
        <v>702</v>
      </c>
    </row>
    <row r="4" spans="1:10" x14ac:dyDescent="0.2">
      <c r="A4" s="87">
        <v>15</v>
      </c>
      <c r="B4" s="87"/>
      <c r="C4" s="14" t="s">
        <v>621</v>
      </c>
      <c r="H4" s="5" t="s">
        <v>705</v>
      </c>
    </row>
    <row r="5" spans="1:10" x14ac:dyDescent="0.2">
      <c r="A5" s="87">
        <v>30</v>
      </c>
      <c r="B5" s="87"/>
      <c r="C5" s="6" t="s">
        <v>173</v>
      </c>
      <c r="D5" s="5" t="s">
        <v>126</v>
      </c>
      <c r="E5" s="5" t="s">
        <v>127</v>
      </c>
      <c r="F5" s="5" t="s">
        <v>187</v>
      </c>
      <c r="H5" s="5" t="s">
        <v>719</v>
      </c>
      <c r="I5" s="2" t="s">
        <v>189</v>
      </c>
    </row>
    <row r="6" spans="1:10" x14ac:dyDescent="0.2">
      <c r="A6" s="87"/>
      <c r="B6" s="87">
        <v>3</v>
      </c>
      <c r="C6" s="6" t="s">
        <v>622</v>
      </c>
      <c r="H6" s="5" t="s">
        <v>500</v>
      </c>
    </row>
    <row r="7" spans="1:10" x14ac:dyDescent="0.2">
      <c r="A7" s="87">
        <v>5</v>
      </c>
      <c r="B7" s="87"/>
      <c r="C7" s="6" t="s">
        <v>174</v>
      </c>
      <c r="D7" s="5" t="s">
        <v>133</v>
      </c>
      <c r="E7" s="5" t="s">
        <v>329</v>
      </c>
      <c r="F7" s="5" t="s">
        <v>331</v>
      </c>
      <c r="G7" s="12" t="s">
        <v>62</v>
      </c>
      <c r="H7" s="5" t="s">
        <v>175</v>
      </c>
      <c r="I7" s="2" t="s">
        <v>332</v>
      </c>
    </row>
    <row r="8" spans="1:10" s="19" customFormat="1" x14ac:dyDescent="0.2">
      <c r="A8" s="88">
        <v>50</v>
      </c>
      <c r="B8" s="88"/>
      <c r="C8" s="15" t="s">
        <v>773</v>
      </c>
      <c r="D8" s="16"/>
      <c r="E8" s="16"/>
      <c r="F8" s="16"/>
      <c r="G8" s="17"/>
      <c r="H8" s="16" t="s">
        <v>776</v>
      </c>
      <c r="I8" s="18"/>
    </row>
    <row r="9" spans="1:10" s="19" customFormat="1" x14ac:dyDescent="0.2">
      <c r="A9" s="88">
        <v>40</v>
      </c>
      <c r="B9" s="88"/>
      <c r="C9" s="15" t="s">
        <v>775</v>
      </c>
      <c r="D9" s="16"/>
      <c r="E9" s="16"/>
      <c r="F9" s="16"/>
      <c r="G9" s="17"/>
      <c r="H9" s="16" t="s">
        <v>776</v>
      </c>
      <c r="I9" s="18"/>
    </row>
    <row r="10" spans="1:10" s="19" customFormat="1" x14ac:dyDescent="0.2">
      <c r="A10" s="88">
        <v>30</v>
      </c>
      <c r="B10" s="88"/>
      <c r="C10" s="15" t="s">
        <v>774</v>
      </c>
      <c r="D10" s="16"/>
      <c r="E10" s="16"/>
      <c r="F10" s="16"/>
      <c r="G10" s="17"/>
      <c r="H10" s="16" t="s">
        <v>776</v>
      </c>
      <c r="I10" s="18"/>
    </row>
    <row r="11" spans="1:10" s="19" customFormat="1" x14ac:dyDescent="0.2">
      <c r="A11" s="88"/>
      <c r="B11" s="88"/>
      <c r="C11" s="15"/>
      <c r="D11" s="16"/>
      <c r="E11" s="16"/>
      <c r="F11" s="16"/>
      <c r="G11" s="17"/>
      <c r="H11" s="16" t="s">
        <v>65</v>
      </c>
      <c r="I11" s="18"/>
    </row>
    <row r="12" spans="1:10" s="19" customFormat="1" x14ac:dyDescent="0.2">
      <c r="A12" s="88">
        <v>55</v>
      </c>
      <c r="B12" s="88"/>
      <c r="C12" s="15" t="s">
        <v>777</v>
      </c>
      <c r="D12" s="16" t="s">
        <v>781</v>
      </c>
      <c r="E12" s="16" t="s">
        <v>99</v>
      </c>
      <c r="F12" s="16" t="s">
        <v>785</v>
      </c>
      <c r="G12" s="17" t="s">
        <v>100</v>
      </c>
      <c r="H12" s="16" t="s">
        <v>784</v>
      </c>
      <c r="I12" s="18"/>
    </row>
    <row r="13" spans="1:10" s="19" customFormat="1" x14ac:dyDescent="0.2">
      <c r="A13" s="88"/>
      <c r="B13" s="88">
        <v>3</v>
      </c>
      <c r="C13" s="15" t="s">
        <v>778</v>
      </c>
      <c r="D13" s="16" t="s">
        <v>781</v>
      </c>
      <c r="E13" s="16" t="s">
        <v>91</v>
      </c>
      <c r="F13" s="16" t="s">
        <v>786</v>
      </c>
      <c r="G13" s="17" t="s">
        <v>102</v>
      </c>
      <c r="H13" s="16" t="s">
        <v>784</v>
      </c>
      <c r="I13" s="18"/>
    </row>
    <row r="14" spans="1:10" s="19" customFormat="1" x14ac:dyDescent="0.2">
      <c r="A14" s="88">
        <v>20</v>
      </c>
      <c r="B14" s="88"/>
      <c r="C14" s="15" t="s">
        <v>779</v>
      </c>
      <c r="D14" s="16" t="s">
        <v>781</v>
      </c>
      <c r="E14" s="16" t="s">
        <v>178</v>
      </c>
      <c r="F14" s="16" t="s">
        <v>195</v>
      </c>
      <c r="G14" s="17" t="s">
        <v>194</v>
      </c>
      <c r="H14" s="16" t="s">
        <v>784</v>
      </c>
      <c r="I14" s="18"/>
    </row>
    <row r="15" spans="1:10" s="19" customFormat="1" x14ac:dyDescent="0.2">
      <c r="A15" s="88">
        <v>50</v>
      </c>
      <c r="B15" s="88"/>
      <c r="C15" s="15" t="s">
        <v>780</v>
      </c>
      <c r="D15" s="16" t="s">
        <v>781</v>
      </c>
      <c r="E15" s="16" t="s">
        <v>180</v>
      </c>
      <c r="F15" s="16" t="s">
        <v>782</v>
      </c>
      <c r="G15" s="17" t="s">
        <v>783</v>
      </c>
      <c r="H15" s="16" t="s">
        <v>784</v>
      </c>
      <c r="I15" s="18" t="s">
        <v>787</v>
      </c>
    </row>
    <row r="16" spans="1:10" s="19" customFormat="1" x14ac:dyDescent="0.2">
      <c r="A16" s="88">
        <v>65</v>
      </c>
      <c r="B16" s="88"/>
      <c r="C16" s="15" t="s">
        <v>788</v>
      </c>
      <c r="D16" s="16" t="s">
        <v>781</v>
      </c>
      <c r="E16" s="16" t="s">
        <v>180</v>
      </c>
      <c r="F16" s="16" t="s">
        <v>789</v>
      </c>
      <c r="G16" s="17" t="s">
        <v>95</v>
      </c>
      <c r="H16" s="16" t="s">
        <v>784</v>
      </c>
      <c r="I16" s="18" t="s">
        <v>790</v>
      </c>
    </row>
    <row r="17" spans="1:9" s="19" customFormat="1" x14ac:dyDescent="0.2">
      <c r="A17" s="88">
        <v>60</v>
      </c>
      <c r="B17" s="88"/>
      <c r="C17" s="15" t="s">
        <v>791</v>
      </c>
      <c r="D17" s="16" t="s">
        <v>781</v>
      </c>
      <c r="E17" s="16" t="s">
        <v>792</v>
      </c>
      <c r="F17" s="16" t="s">
        <v>793</v>
      </c>
      <c r="G17" s="17" t="s">
        <v>794</v>
      </c>
      <c r="H17" s="16" t="s">
        <v>784</v>
      </c>
      <c r="I17" s="18" t="s">
        <v>795</v>
      </c>
    </row>
    <row r="18" spans="1:9" s="19" customFormat="1" x14ac:dyDescent="0.2">
      <c r="A18" s="88"/>
      <c r="B18" s="88"/>
      <c r="C18" s="15"/>
      <c r="D18" s="16"/>
      <c r="E18" s="16"/>
      <c r="F18" s="16"/>
      <c r="G18" s="17"/>
      <c r="H18" s="16" t="s">
        <v>65</v>
      </c>
      <c r="I18" s="18"/>
    </row>
    <row r="19" spans="1:9" s="19" customFormat="1" x14ac:dyDescent="0.2">
      <c r="A19" s="88">
        <v>5</v>
      </c>
      <c r="B19" s="88"/>
      <c r="C19" s="15" t="s">
        <v>797</v>
      </c>
      <c r="D19" s="16" t="s">
        <v>133</v>
      </c>
      <c r="E19" s="16" t="s">
        <v>127</v>
      </c>
      <c r="F19" s="16" t="s">
        <v>796</v>
      </c>
      <c r="G19" s="17"/>
      <c r="H19" s="16" t="s">
        <v>784</v>
      </c>
      <c r="I19" s="18" t="s">
        <v>808</v>
      </c>
    </row>
    <row r="20" spans="1:9" s="19" customFormat="1" x14ac:dyDescent="0.2">
      <c r="A20" s="88">
        <v>10</v>
      </c>
      <c r="B20" s="88"/>
      <c r="C20" s="15" t="s">
        <v>798</v>
      </c>
      <c r="D20" s="16" t="s">
        <v>133</v>
      </c>
      <c r="E20" s="16" t="s">
        <v>127</v>
      </c>
      <c r="F20" s="16" t="s">
        <v>803</v>
      </c>
      <c r="G20" s="17"/>
      <c r="H20" s="16" t="s">
        <v>784</v>
      </c>
      <c r="I20" s="18" t="s">
        <v>809</v>
      </c>
    </row>
    <row r="21" spans="1:9" s="19" customFormat="1" x14ac:dyDescent="0.2">
      <c r="A21" s="88">
        <v>10</v>
      </c>
      <c r="B21" s="88"/>
      <c r="C21" s="15" t="s">
        <v>802</v>
      </c>
      <c r="D21" s="16" t="s">
        <v>133</v>
      </c>
      <c r="E21" s="16" t="s">
        <v>127</v>
      </c>
      <c r="F21" s="16" t="s">
        <v>804</v>
      </c>
      <c r="G21" s="17"/>
      <c r="H21" s="16" t="s">
        <v>784</v>
      </c>
      <c r="I21" s="18" t="s">
        <v>811</v>
      </c>
    </row>
    <row r="22" spans="1:9" s="19" customFormat="1" x14ac:dyDescent="0.2">
      <c r="A22" s="88">
        <v>15</v>
      </c>
      <c r="B22" s="88"/>
      <c r="C22" s="15" t="s">
        <v>801</v>
      </c>
      <c r="D22" s="16" t="s">
        <v>133</v>
      </c>
      <c r="E22" s="16" t="s">
        <v>127</v>
      </c>
      <c r="F22" s="16" t="s">
        <v>805</v>
      </c>
      <c r="G22" s="17"/>
      <c r="H22" s="16" t="s">
        <v>784</v>
      </c>
      <c r="I22" s="18" t="s">
        <v>810</v>
      </c>
    </row>
    <row r="23" spans="1:9" s="19" customFormat="1" x14ac:dyDescent="0.2">
      <c r="A23" s="88">
        <v>10</v>
      </c>
      <c r="B23" s="88"/>
      <c r="C23" s="15" t="s">
        <v>799</v>
      </c>
      <c r="D23" s="16" t="s">
        <v>133</v>
      </c>
      <c r="E23" s="16" t="s">
        <v>127</v>
      </c>
      <c r="F23" s="16" t="s">
        <v>806</v>
      </c>
      <c r="G23" s="17"/>
      <c r="H23" s="16" t="s">
        <v>784</v>
      </c>
      <c r="I23" s="18" t="s">
        <v>812</v>
      </c>
    </row>
    <row r="24" spans="1:9" s="19" customFormat="1" x14ac:dyDescent="0.2">
      <c r="A24" s="88">
        <v>10</v>
      </c>
      <c r="B24" s="88"/>
      <c r="C24" s="15" t="s">
        <v>800</v>
      </c>
      <c r="D24" s="16" t="s">
        <v>133</v>
      </c>
      <c r="E24" s="16" t="s">
        <v>127</v>
      </c>
      <c r="F24" s="16" t="s">
        <v>807</v>
      </c>
      <c r="G24" s="17"/>
      <c r="H24" s="16" t="s">
        <v>784</v>
      </c>
      <c r="I24" s="18" t="s">
        <v>813</v>
      </c>
    </row>
    <row r="25" spans="1:9" x14ac:dyDescent="0.2">
      <c r="A25" s="87">
        <v>10</v>
      </c>
      <c r="B25" s="87"/>
      <c r="C25" s="6" t="s">
        <v>28</v>
      </c>
      <c r="D25" s="5" t="s">
        <v>63</v>
      </c>
      <c r="E25" s="5" t="s">
        <v>68</v>
      </c>
      <c r="F25" s="5" t="s">
        <v>65</v>
      </c>
      <c r="G25" s="12" t="s">
        <v>58</v>
      </c>
      <c r="H25" s="5" t="s">
        <v>65</v>
      </c>
    </row>
    <row r="26" spans="1:9" x14ac:dyDescent="0.2">
      <c r="A26" s="87">
        <v>15</v>
      </c>
      <c r="B26" s="87"/>
      <c r="C26" s="6" t="s">
        <v>29</v>
      </c>
      <c r="D26" s="5" t="s">
        <v>63</v>
      </c>
      <c r="E26" s="5" t="s">
        <v>68</v>
      </c>
      <c r="F26" s="5" t="s">
        <v>65</v>
      </c>
      <c r="G26" s="12" t="s">
        <v>69</v>
      </c>
      <c r="H26" s="5" t="s">
        <v>65</v>
      </c>
    </row>
    <row r="27" spans="1:9" x14ac:dyDescent="0.2">
      <c r="A27" s="87">
        <v>6</v>
      </c>
      <c r="B27" s="87"/>
      <c r="C27" s="6" t="s">
        <v>30</v>
      </c>
      <c r="D27" s="5" t="s">
        <v>25</v>
      </c>
      <c r="E27" s="5" t="s">
        <v>64</v>
      </c>
      <c r="F27" s="5" t="s">
        <v>65</v>
      </c>
      <c r="G27" s="12" t="s">
        <v>65</v>
      </c>
      <c r="H27" s="5" t="s">
        <v>65</v>
      </c>
      <c r="I27" s="2" t="s">
        <v>66</v>
      </c>
    </row>
    <row r="28" spans="1:9" x14ac:dyDescent="0.2">
      <c r="A28" s="87">
        <v>20</v>
      </c>
      <c r="B28" s="87"/>
      <c r="C28" s="6" t="s">
        <v>614</v>
      </c>
      <c r="D28" s="5" t="s">
        <v>25</v>
      </c>
      <c r="E28" s="5" t="s">
        <v>176</v>
      </c>
      <c r="F28" s="5" t="s">
        <v>77</v>
      </c>
      <c r="G28" s="12" t="s">
        <v>71</v>
      </c>
      <c r="H28" s="5" t="s">
        <v>65</v>
      </c>
      <c r="I28" s="2" t="s">
        <v>177</v>
      </c>
    </row>
    <row r="29" spans="1:9" x14ac:dyDescent="0.2">
      <c r="A29" s="87">
        <v>5</v>
      </c>
      <c r="B29" s="87"/>
      <c r="C29" s="6" t="s">
        <v>153</v>
      </c>
      <c r="D29" s="5" t="s">
        <v>73</v>
      </c>
      <c r="E29" s="5" t="s">
        <v>190</v>
      </c>
      <c r="F29" s="5" t="s">
        <v>77</v>
      </c>
      <c r="G29" s="12" t="s">
        <v>80</v>
      </c>
      <c r="H29" s="5" t="s">
        <v>65</v>
      </c>
      <c r="I29" s="13" t="s">
        <v>191</v>
      </c>
    </row>
    <row r="30" spans="1:9" x14ac:dyDescent="0.2">
      <c r="A30" s="87">
        <v>15</v>
      </c>
      <c r="B30" s="87"/>
      <c r="C30" s="6" t="s">
        <v>34</v>
      </c>
      <c r="D30" s="5" t="s">
        <v>73</v>
      </c>
      <c r="E30" s="5" t="s">
        <v>74</v>
      </c>
      <c r="F30" s="5" t="s">
        <v>92</v>
      </c>
      <c r="G30" s="12" t="s">
        <v>80</v>
      </c>
      <c r="H30" s="5" t="s">
        <v>65</v>
      </c>
      <c r="I30" s="2" t="s">
        <v>81</v>
      </c>
    </row>
    <row r="31" spans="1:9" x14ac:dyDescent="0.2">
      <c r="A31" s="87"/>
      <c r="B31" s="87">
        <v>2</v>
      </c>
      <c r="C31" s="6" t="s">
        <v>35</v>
      </c>
      <c r="D31" s="5" t="s">
        <v>63</v>
      </c>
      <c r="E31" s="5" t="s">
        <v>82</v>
      </c>
      <c r="F31" s="5" t="s">
        <v>83</v>
      </c>
      <c r="G31" s="12" t="s">
        <v>85</v>
      </c>
      <c r="H31" s="5" t="s">
        <v>65</v>
      </c>
      <c r="I31" s="2" t="s">
        <v>86</v>
      </c>
    </row>
    <row r="32" spans="1:9" x14ac:dyDescent="0.2">
      <c r="A32" s="87">
        <v>5</v>
      </c>
      <c r="B32" s="87"/>
      <c r="C32" s="6" t="s">
        <v>154</v>
      </c>
      <c r="D32" s="5" t="s">
        <v>63</v>
      </c>
      <c r="E32" s="5" t="s">
        <v>178</v>
      </c>
      <c r="F32" s="5" t="s">
        <v>77</v>
      </c>
      <c r="G32" s="12" t="s">
        <v>58</v>
      </c>
      <c r="H32" s="5" t="s">
        <v>65</v>
      </c>
      <c r="I32" s="2" t="s">
        <v>179</v>
      </c>
    </row>
    <row r="33" spans="1:9" x14ac:dyDescent="0.2">
      <c r="A33" s="87">
        <v>10</v>
      </c>
      <c r="B33" s="87"/>
      <c r="C33" s="6" t="s">
        <v>36</v>
      </c>
      <c r="D33" s="5" t="s">
        <v>63</v>
      </c>
      <c r="E33" s="5" t="s">
        <v>87</v>
      </c>
      <c r="F33" s="5" t="s">
        <v>734</v>
      </c>
      <c r="G33" s="12" t="s">
        <v>60</v>
      </c>
      <c r="H33" s="5" t="s">
        <v>59</v>
      </c>
      <c r="I33" s="2" t="s">
        <v>89</v>
      </c>
    </row>
    <row r="34" spans="1:9" x14ac:dyDescent="0.2">
      <c r="A34" s="87">
        <v>30</v>
      </c>
      <c r="B34" s="87"/>
      <c r="C34" s="6" t="s">
        <v>590</v>
      </c>
      <c r="D34" s="5" t="s">
        <v>63</v>
      </c>
      <c r="E34" s="5" t="s">
        <v>74</v>
      </c>
      <c r="F34" s="5" t="s">
        <v>219</v>
      </c>
      <c r="G34" s="12" t="s">
        <v>97</v>
      </c>
      <c r="H34" s="5" t="s">
        <v>65</v>
      </c>
      <c r="I34" s="1" t="s">
        <v>98</v>
      </c>
    </row>
    <row r="35" spans="1:9" x14ac:dyDescent="0.2">
      <c r="A35" s="87"/>
      <c r="B35" s="87">
        <v>2</v>
      </c>
      <c r="C35" s="6" t="s">
        <v>37</v>
      </c>
      <c r="D35" s="5" t="s">
        <v>63</v>
      </c>
      <c r="E35" s="5" t="s">
        <v>91</v>
      </c>
      <c r="F35" s="5" t="s">
        <v>84</v>
      </c>
      <c r="G35" s="12" t="s">
        <v>95</v>
      </c>
      <c r="H35" s="5" t="s">
        <v>65</v>
      </c>
      <c r="I35" s="2" t="s">
        <v>96</v>
      </c>
    </row>
    <row r="36" spans="1:9" x14ac:dyDescent="0.2">
      <c r="A36" s="87"/>
      <c r="B36" s="87">
        <v>2</v>
      </c>
      <c r="C36" s="6" t="s">
        <v>155</v>
      </c>
      <c r="D36" s="5" t="s">
        <v>63</v>
      </c>
      <c r="E36" s="5" t="s">
        <v>180</v>
      </c>
      <c r="F36" s="5" t="s">
        <v>430</v>
      </c>
      <c r="G36" s="12" t="s">
        <v>181</v>
      </c>
      <c r="H36" s="5" t="s">
        <v>65</v>
      </c>
      <c r="I36" s="2" t="s">
        <v>431</v>
      </c>
    </row>
    <row r="37" spans="1:9" x14ac:dyDescent="0.2">
      <c r="A37" s="87">
        <v>5</v>
      </c>
      <c r="B37" s="87"/>
      <c r="C37" s="6" t="s">
        <v>156</v>
      </c>
      <c r="D37" s="5" t="s">
        <v>73</v>
      </c>
      <c r="E37" s="5" t="s">
        <v>74</v>
      </c>
      <c r="F37" s="5" t="s">
        <v>196</v>
      </c>
      <c r="G37" s="12" t="s">
        <v>71</v>
      </c>
      <c r="H37" s="5" t="s">
        <v>65</v>
      </c>
      <c r="I37" s="1" t="s">
        <v>192</v>
      </c>
    </row>
    <row r="38" spans="1:9" x14ac:dyDescent="0.2">
      <c r="A38" s="87">
        <v>20</v>
      </c>
      <c r="B38" s="87"/>
      <c r="C38" s="6" t="s">
        <v>615</v>
      </c>
      <c r="D38" s="5" t="s">
        <v>63</v>
      </c>
      <c r="E38" s="5" t="s">
        <v>178</v>
      </c>
      <c r="F38" s="5" t="s">
        <v>195</v>
      </c>
      <c r="G38" s="12" t="s">
        <v>194</v>
      </c>
      <c r="H38" s="5" t="s">
        <v>65</v>
      </c>
      <c r="I38" s="2" t="s">
        <v>193</v>
      </c>
    </row>
    <row r="39" spans="1:9" x14ac:dyDescent="0.2">
      <c r="A39" s="87"/>
      <c r="B39" s="87"/>
      <c r="H39" s="5" t="s">
        <v>65</v>
      </c>
    </row>
    <row r="40" spans="1:9" x14ac:dyDescent="0.2">
      <c r="A40" s="87">
        <v>0</v>
      </c>
      <c r="B40" s="87"/>
      <c r="C40" s="6" t="s">
        <v>105</v>
      </c>
      <c r="D40" s="5" t="s">
        <v>106</v>
      </c>
      <c r="E40" s="5" t="s">
        <v>9</v>
      </c>
      <c r="F40" s="5" t="s">
        <v>107</v>
      </c>
      <c r="G40" s="12" t="s">
        <v>65</v>
      </c>
      <c r="H40" s="5" t="s">
        <v>65</v>
      </c>
      <c r="I40" s="2" t="s">
        <v>108</v>
      </c>
    </row>
    <row r="41" spans="1:9" x14ac:dyDescent="0.2">
      <c r="A41" s="87">
        <v>1</v>
      </c>
      <c r="B41" s="87"/>
      <c r="C41" s="6" t="s">
        <v>38</v>
      </c>
      <c r="D41" s="5" t="s">
        <v>25</v>
      </c>
      <c r="E41" s="5" t="s">
        <v>9</v>
      </c>
      <c r="F41" s="5" t="s">
        <v>109</v>
      </c>
      <c r="G41" s="12" t="s">
        <v>65</v>
      </c>
      <c r="H41" s="5" t="s">
        <v>65</v>
      </c>
      <c r="I41" s="2" t="s">
        <v>110</v>
      </c>
    </row>
    <row r="42" spans="1:9" x14ac:dyDescent="0.2">
      <c r="A42" s="87">
        <v>2</v>
      </c>
      <c r="B42" s="87"/>
      <c r="C42" s="6" t="s">
        <v>39</v>
      </c>
      <c r="D42" s="5" t="s">
        <v>63</v>
      </c>
      <c r="E42" s="5" t="s">
        <v>9</v>
      </c>
      <c r="F42" s="5" t="s">
        <v>65</v>
      </c>
      <c r="G42" s="12" t="s">
        <v>111</v>
      </c>
      <c r="H42" s="5" t="s">
        <v>65</v>
      </c>
      <c r="I42" s="2" t="s">
        <v>120</v>
      </c>
    </row>
    <row r="43" spans="1:9" x14ac:dyDescent="0.2">
      <c r="A43" s="87">
        <v>3</v>
      </c>
      <c r="B43" s="87"/>
      <c r="C43" s="6" t="s">
        <v>40</v>
      </c>
      <c r="D43" s="5" t="s">
        <v>25</v>
      </c>
      <c r="E43" s="5" t="s">
        <v>9</v>
      </c>
      <c r="F43" s="5" t="s">
        <v>65</v>
      </c>
      <c r="G43" s="12" t="s">
        <v>65</v>
      </c>
      <c r="H43" s="5" t="s">
        <v>65</v>
      </c>
    </row>
    <row r="44" spans="1:9" x14ac:dyDescent="0.2">
      <c r="A44" s="87">
        <v>4</v>
      </c>
      <c r="B44" s="87"/>
      <c r="C44" s="6" t="s">
        <v>41</v>
      </c>
      <c r="D44" s="5" t="s">
        <v>25</v>
      </c>
      <c r="E44" s="5" t="s">
        <v>9</v>
      </c>
      <c r="F44" s="5" t="s">
        <v>65</v>
      </c>
      <c r="G44" s="12" t="s">
        <v>113</v>
      </c>
      <c r="H44" s="5" t="s">
        <v>65</v>
      </c>
    </row>
    <row r="45" spans="1:9" x14ac:dyDescent="0.2">
      <c r="A45" s="87">
        <v>5</v>
      </c>
      <c r="B45" s="87"/>
      <c r="C45" s="6" t="s">
        <v>182</v>
      </c>
      <c r="D45" s="5" t="s">
        <v>25</v>
      </c>
      <c r="E45" s="5" t="s">
        <v>9</v>
      </c>
      <c r="F45" s="5" t="s">
        <v>183</v>
      </c>
      <c r="H45" s="5" t="s">
        <v>65</v>
      </c>
      <c r="I45" s="2" t="s">
        <v>184</v>
      </c>
    </row>
    <row r="46" spans="1:9" x14ac:dyDescent="0.2">
      <c r="A46" s="87">
        <v>7</v>
      </c>
      <c r="B46" s="87"/>
      <c r="C46" s="6" t="s">
        <v>42</v>
      </c>
      <c r="D46" s="5" t="s">
        <v>63</v>
      </c>
      <c r="E46" s="5" t="s">
        <v>9</v>
      </c>
      <c r="F46" s="5" t="s">
        <v>114</v>
      </c>
      <c r="G46" s="12" t="s">
        <v>111</v>
      </c>
      <c r="H46" s="5" t="s">
        <v>65</v>
      </c>
      <c r="I46" s="2" t="s">
        <v>119</v>
      </c>
    </row>
    <row r="47" spans="1:9" x14ac:dyDescent="0.2">
      <c r="A47" s="87">
        <v>10</v>
      </c>
      <c r="B47" s="87"/>
      <c r="C47" s="6" t="s">
        <v>43</v>
      </c>
      <c r="D47" s="5" t="s">
        <v>63</v>
      </c>
      <c r="E47" s="5" t="s">
        <v>9</v>
      </c>
      <c r="F47" s="5" t="s">
        <v>115</v>
      </c>
      <c r="G47" s="12" t="s">
        <v>95</v>
      </c>
      <c r="H47" s="5" t="s">
        <v>65</v>
      </c>
      <c r="I47" s="1" t="s">
        <v>116</v>
      </c>
    </row>
    <row r="48" spans="1:9" x14ac:dyDescent="0.2">
      <c r="A48" s="87">
        <v>12</v>
      </c>
      <c r="B48" s="87"/>
      <c r="C48" s="6" t="s">
        <v>44</v>
      </c>
      <c r="D48" s="5" t="s">
        <v>63</v>
      </c>
      <c r="E48" s="5" t="s">
        <v>9</v>
      </c>
      <c r="F48" s="5" t="s">
        <v>117</v>
      </c>
      <c r="G48" s="12" t="s">
        <v>102</v>
      </c>
      <c r="H48" s="5" t="s">
        <v>65</v>
      </c>
      <c r="I48" s="2" t="s">
        <v>118</v>
      </c>
    </row>
    <row r="49" spans="1:9" x14ac:dyDescent="0.2">
      <c r="A49" s="87">
        <v>35</v>
      </c>
      <c r="B49" s="87"/>
      <c r="C49" s="6" t="s">
        <v>698</v>
      </c>
      <c r="D49" s="5" t="s">
        <v>63</v>
      </c>
      <c r="E49" s="5" t="s">
        <v>9</v>
      </c>
      <c r="F49" s="5" t="s">
        <v>197</v>
      </c>
      <c r="G49" s="12" t="s">
        <v>181</v>
      </c>
      <c r="H49" s="5" t="s">
        <v>59</v>
      </c>
    </row>
    <row r="50" spans="1:9" x14ac:dyDescent="0.2">
      <c r="A50" s="87">
        <v>15</v>
      </c>
      <c r="B50" s="87"/>
      <c r="C50" s="6" t="s">
        <v>616</v>
      </c>
      <c r="D50" s="5" t="s">
        <v>25</v>
      </c>
      <c r="E50" s="5" t="s">
        <v>9</v>
      </c>
      <c r="F50" s="5" t="s">
        <v>185</v>
      </c>
      <c r="H50" s="5" t="s">
        <v>65</v>
      </c>
      <c r="I50" s="2" t="s">
        <v>186</v>
      </c>
    </row>
    <row r="51" spans="1:9" x14ac:dyDescent="0.2">
      <c r="A51" s="87"/>
      <c r="B51" s="87"/>
      <c r="H51" s="5" t="s">
        <v>65</v>
      </c>
    </row>
    <row r="52" spans="1:9" x14ac:dyDescent="0.2">
      <c r="A52" s="87">
        <v>15</v>
      </c>
      <c r="B52" s="87"/>
      <c r="C52" s="6" t="s">
        <v>47</v>
      </c>
      <c r="D52" s="5" t="s">
        <v>126</v>
      </c>
      <c r="E52" s="5" t="s">
        <v>127</v>
      </c>
      <c r="F52" s="5" t="s">
        <v>125</v>
      </c>
      <c r="H52" s="5" t="s">
        <v>65</v>
      </c>
    </row>
    <row r="53" spans="1:9" x14ac:dyDescent="0.2">
      <c r="A53" s="87">
        <v>40</v>
      </c>
      <c r="B53" s="87"/>
      <c r="C53" s="6" t="s">
        <v>48</v>
      </c>
      <c r="D53" s="5" t="s">
        <v>126</v>
      </c>
      <c r="E53" s="5" t="s">
        <v>127</v>
      </c>
      <c r="F53" s="5" t="s">
        <v>128</v>
      </c>
      <c r="H53" s="5" t="s">
        <v>59</v>
      </c>
    </row>
    <row r="54" spans="1:9" x14ac:dyDescent="0.2">
      <c r="A54" s="87">
        <v>15</v>
      </c>
      <c r="B54" s="87"/>
      <c r="C54" s="6" t="s">
        <v>49</v>
      </c>
      <c r="D54" s="5" t="s">
        <v>25</v>
      </c>
      <c r="E54" s="5" t="s">
        <v>127</v>
      </c>
      <c r="F54" s="5" t="s">
        <v>125</v>
      </c>
      <c r="H54" s="5" t="s">
        <v>65</v>
      </c>
    </row>
    <row r="55" spans="1:9" x14ac:dyDescent="0.2">
      <c r="A55" s="87"/>
      <c r="B55" s="87">
        <v>2</v>
      </c>
      <c r="C55" s="6" t="s">
        <v>168</v>
      </c>
      <c r="D55" s="5" t="s">
        <v>25</v>
      </c>
      <c r="E55" s="5" t="s">
        <v>127</v>
      </c>
      <c r="F55" s="5" t="s">
        <v>187</v>
      </c>
      <c r="H55" s="5" t="s">
        <v>59</v>
      </c>
      <c r="I55" s="2" t="s">
        <v>188</v>
      </c>
    </row>
    <row r="56" spans="1:9" x14ac:dyDescent="0.2">
      <c r="A56" s="87"/>
      <c r="B56" s="87"/>
      <c r="H56" s="5" t="s">
        <v>65</v>
      </c>
    </row>
    <row r="57" spans="1:9" x14ac:dyDescent="0.2">
      <c r="A57" s="87">
        <v>7</v>
      </c>
      <c r="B57" s="87"/>
      <c r="C57" s="6" t="s">
        <v>169</v>
      </c>
      <c r="D57" s="5" t="s">
        <v>141</v>
      </c>
      <c r="E57" s="5" t="s">
        <v>127</v>
      </c>
      <c r="F57" s="5" t="s">
        <v>236</v>
      </c>
      <c r="H57" s="5" t="s">
        <v>65</v>
      </c>
      <c r="I57" s="1" t="s">
        <v>237</v>
      </c>
    </row>
    <row r="58" spans="1:9" x14ac:dyDescent="0.2">
      <c r="A58" s="87">
        <v>5</v>
      </c>
      <c r="B58" s="87"/>
      <c r="C58" s="6" t="s">
        <v>51</v>
      </c>
      <c r="D58" s="5" t="s">
        <v>133</v>
      </c>
      <c r="E58" s="5" t="s">
        <v>127</v>
      </c>
      <c r="F58" s="5" t="s">
        <v>131</v>
      </c>
      <c r="H58" s="5" t="s">
        <v>65</v>
      </c>
      <c r="I58" s="2" t="s">
        <v>132</v>
      </c>
    </row>
    <row r="59" spans="1:9" x14ac:dyDescent="0.2">
      <c r="A59" s="87">
        <v>15</v>
      </c>
      <c r="B59" s="87"/>
      <c r="C59" s="6" t="s">
        <v>170</v>
      </c>
      <c r="D59" s="5" t="s">
        <v>133</v>
      </c>
      <c r="E59" s="5" t="s">
        <v>127</v>
      </c>
      <c r="F59" s="5" t="s">
        <v>151</v>
      </c>
      <c r="G59" s="12" t="s">
        <v>62</v>
      </c>
      <c r="H59" s="5" t="s">
        <v>112</v>
      </c>
      <c r="I59" s="2" t="s">
        <v>238</v>
      </c>
    </row>
    <row r="60" spans="1:9" x14ac:dyDescent="0.2">
      <c r="A60" s="87"/>
      <c r="B60" s="87">
        <v>2</v>
      </c>
      <c r="C60" s="6" t="s">
        <v>171</v>
      </c>
      <c r="D60" s="5" t="s">
        <v>133</v>
      </c>
      <c r="E60" s="5" t="s">
        <v>329</v>
      </c>
      <c r="F60" s="5" t="s">
        <v>239</v>
      </c>
      <c r="H60" s="5" t="s">
        <v>59</v>
      </c>
      <c r="I60" s="1" t="s">
        <v>240</v>
      </c>
    </row>
    <row r="61" spans="1:9" x14ac:dyDescent="0.2">
      <c r="A61" s="87"/>
      <c r="B61" s="87">
        <v>1</v>
      </c>
      <c r="C61" s="6" t="s">
        <v>596</v>
      </c>
      <c r="D61" s="5" t="s">
        <v>25</v>
      </c>
      <c r="E61" s="5" t="s">
        <v>127</v>
      </c>
      <c r="F61" s="5" t="s">
        <v>143</v>
      </c>
      <c r="H61" s="5" t="s">
        <v>65</v>
      </c>
      <c r="I61" s="2" t="s">
        <v>144</v>
      </c>
    </row>
    <row r="62" spans="1:9" x14ac:dyDescent="0.2">
      <c r="A62" s="87">
        <v>5</v>
      </c>
      <c r="B62" s="87"/>
      <c r="C62" s="6" t="s">
        <v>172</v>
      </c>
      <c r="D62" s="5" t="s">
        <v>133</v>
      </c>
      <c r="E62" s="5" t="s">
        <v>127</v>
      </c>
      <c r="F62" s="5" t="s">
        <v>241</v>
      </c>
      <c r="H62" s="5" t="s">
        <v>65</v>
      </c>
      <c r="I62" s="1" t="s">
        <v>242</v>
      </c>
    </row>
    <row r="63" spans="1:9" x14ac:dyDescent="0.2">
      <c r="A63" s="87"/>
      <c r="B63" s="87">
        <v>2</v>
      </c>
      <c r="C63" s="6" t="s">
        <v>257</v>
      </c>
      <c r="D63" s="5" t="s">
        <v>133</v>
      </c>
      <c r="E63" s="5" t="s">
        <v>274</v>
      </c>
      <c r="F63" s="5" t="s">
        <v>275</v>
      </c>
      <c r="H63" s="5" t="s">
        <v>65</v>
      </c>
      <c r="I63" s="2" t="s">
        <v>276</v>
      </c>
    </row>
    <row r="64" spans="1:9" x14ac:dyDescent="0.2">
      <c r="A64" s="87">
        <v>15</v>
      </c>
      <c r="B64" s="87"/>
      <c r="C64" s="6" t="s">
        <v>597</v>
      </c>
      <c r="D64" s="5" t="s">
        <v>25</v>
      </c>
      <c r="E64" s="5" t="s">
        <v>127</v>
      </c>
      <c r="F64" s="5" t="s">
        <v>145</v>
      </c>
      <c r="H64" s="5" t="s">
        <v>617</v>
      </c>
      <c r="I64" s="2" t="s">
        <v>146</v>
      </c>
    </row>
    <row r="65" spans="1:9" x14ac:dyDescent="0.2">
      <c r="A65" s="87">
        <v>15</v>
      </c>
      <c r="B65" s="87"/>
      <c r="C65" s="6" t="s">
        <v>595</v>
      </c>
      <c r="D65" s="5" t="s">
        <v>133</v>
      </c>
      <c r="E65" s="5" t="s">
        <v>329</v>
      </c>
      <c r="F65" s="5" t="s">
        <v>330</v>
      </c>
      <c r="G65" s="12" t="s">
        <v>62</v>
      </c>
      <c r="H65" s="5" t="s">
        <v>65</v>
      </c>
      <c r="I65" s="2" t="s">
        <v>137</v>
      </c>
    </row>
    <row r="66" spans="1:9" x14ac:dyDescent="0.2">
      <c r="A66" s="87">
        <v>20</v>
      </c>
      <c r="B66" s="87"/>
      <c r="C66" s="6" t="s">
        <v>699</v>
      </c>
      <c r="D66" s="5" t="s">
        <v>133</v>
      </c>
      <c r="E66" s="5" t="s">
        <v>329</v>
      </c>
      <c r="F66" s="5" t="s">
        <v>273</v>
      </c>
      <c r="G66" s="12" t="s">
        <v>62</v>
      </c>
      <c r="H66" s="5" t="s">
        <v>65</v>
      </c>
      <c r="I66" s="2" t="s">
        <v>272</v>
      </c>
    </row>
    <row r="67" spans="1:9" x14ac:dyDescent="0.2">
      <c r="A67" s="87">
        <v>3</v>
      </c>
      <c r="B67" s="87"/>
      <c r="C67" s="6" t="s">
        <v>700</v>
      </c>
      <c r="D67" s="5" t="s">
        <v>133</v>
      </c>
      <c r="E67" s="5" t="s">
        <v>127</v>
      </c>
      <c r="F67" s="5" t="s">
        <v>147</v>
      </c>
      <c r="H67" s="5" t="s">
        <v>65</v>
      </c>
      <c r="I67" s="2" t="s">
        <v>148</v>
      </c>
    </row>
    <row r="68" spans="1:9" x14ac:dyDescent="0.2">
      <c r="A68" s="87"/>
      <c r="B68" s="87"/>
      <c r="H68" s="5" t="s">
        <v>65</v>
      </c>
    </row>
    <row r="69" spans="1:9" x14ac:dyDescent="0.2">
      <c r="A69" s="87"/>
      <c r="B69" s="87"/>
      <c r="H69" s="5" t="s">
        <v>65</v>
      </c>
    </row>
    <row r="70" spans="1:9" x14ac:dyDescent="0.2">
      <c r="A70" s="87"/>
      <c r="B70" s="87"/>
      <c r="H70" s="5" t="s">
        <v>65</v>
      </c>
    </row>
    <row r="71" spans="1:9" x14ac:dyDescent="0.2">
      <c r="A71" s="87"/>
      <c r="B71" s="87">
        <v>2</v>
      </c>
      <c r="C71" s="6" t="s">
        <v>618</v>
      </c>
      <c r="D71" s="5" t="s">
        <v>73</v>
      </c>
      <c r="E71" s="5" t="s">
        <v>74</v>
      </c>
      <c r="F71" s="5" t="s">
        <v>311</v>
      </c>
      <c r="G71" s="12" t="s">
        <v>75</v>
      </c>
      <c r="H71" s="5" t="s">
        <v>65</v>
      </c>
      <c r="I71" s="2" t="s">
        <v>312</v>
      </c>
    </row>
    <row r="72" spans="1:9" x14ac:dyDescent="0.2">
      <c r="A72" s="87"/>
      <c r="B72" s="87">
        <v>2</v>
      </c>
      <c r="C72" s="6" t="s">
        <v>607</v>
      </c>
      <c r="D72" s="5" t="s">
        <v>63</v>
      </c>
      <c r="E72" s="5" t="s">
        <v>91</v>
      </c>
      <c r="F72" s="5" t="s">
        <v>306</v>
      </c>
      <c r="G72" s="12" t="s">
        <v>62</v>
      </c>
      <c r="H72" s="5" t="s">
        <v>65</v>
      </c>
      <c r="I72" s="2" t="s">
        <v>307</v>
      </c>
    </row>
    <row r="73" spans="1:9" x14ac:dyDescent="0.2">
      <c r="A73" s="87"/>
      <c r="B73" s="87">
        <v>4</v>
      </c>
      <c r="C73" s="6" t="s">
        <v>619</v>
      </c>
      <c r="D73" s="5" t="s">
        <v>25</v>
      </c>
      <c r="E73" s="5" t="s">
        <v>9</v>
      </c>
      <c r="F73" s="5" t="s">
        <v>341</v>
      </c>
      <c r="H73" s="5" t="s">
        <v>59</v>
      </c>
      <c r="I73" s="2" t="s">
        <v>342</v>
      </c>
    </row>
    <row r="74" spans="1:9" x14ac:dyDescent="0.2">
      <c r="A74" s="87"/>
      <c r="B74" s="87">
        <v>9</v>
      </c>
      <c r="C74" s="6" t="s">
        <v>620</v>
      </c>
      <c r="D74" s="5" t="s">
        <v>133</v>
      </c>
      <c r="E74" s="5" t="s">
        <v>87</v>
      </c>
      <c r="F74" s="5" t="s">
        <v>351</v>
      </c>
      <c r="G74" s="12" t="s">
        <v>349</v>
      </c>
      <c r="H74" s="5" t="s">
        <v>65</v>
      </c>
      <c r="I74" s="2" t="s">
        <v>350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theme="3"/>
  </sheetPr>
  <dimension ref="A1:AC73"/>
  <sheetViews>
    <sheetView topLeftCell="K1" zoomScale="85" zoomScaleNormal="85" workbookViewId="0">
      <pane ySplit="1" topLeftCell="A2" activePane="bottomLeft" state="frozen"/>
      <selection pane="bottomLeft" activeCell="J9" sqref="J9"/>
    </sheetView>
  </sheetViews>
  <sheetFormatPr defaultColWidth="9.140625" defaultRowHeight="12.75" x14ac:dyDescent="0.2"/>
  <cols>
    <col min="1" max="2" width="9.140625" style="144"/>
    <col min="3" max="3" width="39" style="136" customWidth="1"/>
    <col min="4" max="4" width="20.5703125" style="140" customWidth="1"/>
    <col min="5" max="6" width="9.140625" style="212"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826</v>
      </c>
      <c r="D1" s="161" t="s">
        <v>827</v>
      </c>
      <c r="E1" s="162" t="s">
        <v>8</v>
      </c>
      <c r="F1" s="162" t="s">
        <v>9</v>
      </c>
      <c r="G1" s="161" t="s">
        <v>126</v>
      </c>
      <c r="H1" s="161" t="s">
        <v>828</v>
      </c>
      <c r="I1" s="164" t="s">
        <v>22</v>
      </c>
      <c r="J1" s="165" t="s">
        <v>15</v>
      </c>
      <c r="K1" s="161" t="s">
        <v>6</v>
      </c>
      <c r="L1" s="161" t="s">
        <v>56</v>
      </c>
      <c r="M1" s="169" t="s">
        <v>864</v>
      </c>
      <c r="N1" s="137" t="s">
        <v>5</v>
      </c>
    </row>
    <row r="2" spans="1:29" s="137" customFormat="1" ht="76.5" x14ac:dyDescent="0.2">
      <c r="A2" s="138">
        <v>70</v>
      </c>
      <c r="B2" s="138"/>
      <c r="C2" s="171" t="s">
        <v>898</v>
      </c>
      <c r="D2" s="146" t="s">
        <v>829</v>
      </c>
      <c r="E2" s="147" t="s">
        <v>832</v>
      </c>
      <c r="F2" s="147" t="s">
        <v>832</v>
      </c>
      <c r="G2" s="148">
        <v>0</v>
      </c>
      <c r="H2" s="139" t="s">
        <v>830</v>
      </c>
      <c r="I2" s="143" t="s">
        <v>899</v>
      </c>
      <c r="J2" s="145" t="s">
        <v>900</v>
      </c>
      <c r="K2" s="139" t="s">
        <v>901</v>
      </c>
      <c r="L2" s="139"/>
      <c r="M2" s="140" t="s">
        <v>865</v>
      </c>
      <c r="N2" s="137" t="str">
        <f>IF(ISNUMBER(SEARCH("ELITE", K2)), "Elite", "Troop")</f>
        <v>Elite</v>
      </c>
      <c r="AB2" s="137" t="str" cm="1">
        <f t="array" ref="AB2:AB4">INDEX(_xlfn._xlws.FILTER('Sultanate Troops'!$C$2:$C$895, 'Sultanate Troops'!$N$2:$N$895="Elite"), 0)</f>
        <v>Yuzbasi Captain (1)
--
Your warband must include a Yüzbaşı Captain when it is created.</v>
      </c>
      <c r="AC2" s="137" t="str" cm="1">
        <f t="array" ref="AC2:AC7">INDEX(_xlfn._xlws.FILTER('Sultanate Troops'!$C$2:$C$895, 'Sultanate Troops'!$N$2:$N$895="Troop"), 0)</f>
        <v>Azebs</v>
      </c>
    </row>
    <row r="3" spans="1:29" s="137" customFormat="1" ht="63.75" x14ac:dyDescent="0.2">
      <c r="A3" s="152">
        <v>55</v>
      </c>
      <c r="B3" s="152"/>
      <c r="C3" s="153" t="s">
        <v>465</v>
      </c>
      <c r="D3" s="154" t="s">
        <v>829</v>
      </c>
      <c r="E3" s="155" t="s">
        <v>832</v>
      </c>
      <c r="F3" s="155" t="s">
        <v>835</v>
      </c>
      <c r="G3" s="154">
        <v>0</v>
      </c>
      <c r="H3" s="156" t="s">
        <v>830</v>
      </c>
      <c r="I3" s="157" t="s">
        <v>902</v>
      </c>
      <c r="J3" s="158" t="s">
        <v>903</v>
      </c>
      <c r="K3" s="156" t="s">
        <v>904</v>
      </c>
      <c r="L3" s="156"/>
      <c r="M3" s="170" t="s">
        <v>865</v>
      </c>
      <c r="N3" s="137" t="str">
        <f t="shared" ref="N3:N10" si="0">IF(ISNUMBER(SEARCH("ELITE", K3)), "Elite", "Troop")</f>
        <v>Elite</v>
      </c>
      <c r="AB3" s="137" t="str">
        <v>Jabirean Alchemist (0-1)</v>
      </c>
      <c r="AC3" s="137" t="str">
        <v>Sultanate Sappers (0-2)</v>
      </c>
    </row>
    <row r="4" spans="1:29" ht="191.25" x14ac:dyDescent="0.2">
      <c r="A4" s="138">
        <v>85</v>
      </c>
      <c r="B4" s="138"/>
      <c r="C4" s="137" t="s">
        <v>466</v>
      </c>
      <c r="D4" s="146" t="s">
        <v>829</v>
      </c>
      <c r="E4" s="147" t="s">
        <v>835</v>
      </c>
      <c r="F4" s="147" t="s">
        <v>832</v>
      </c>
      <c r="G4" s="148">
        <v>0</v>
      </c>
      <c r="H4" s="139" t="s">
        <v>830</v>
      </c>
      <c r="I4" s="210" t="s">
        <v>905</v>
      </c>
      <c r="J4" s="145" t="s">
        <v>906</v>
      </c>
      <c r="K4" s="139" t="s">
        <v>907</v>
      </c>
      <c r="M4" s="140" t="s">
        <v>865</v>
      </c>
      <c r="N4" s="137" t="str">
        <f t="shared" si="0"/>
        <v>Elite</v>
      </c>
      <c r="AB4" s="140" t="str">
        <v>Sultanate Assassin (0-1)</v>
      </c>
      <c r="AC4" s="140" t="str">
        <v>Lions of Jabir (0-2)</v>
      </c>
    </row>
    <row r="5" spans="1:29" ht="127.5" x14ac:dyDescent="0.2">
      <c r="A5" s="152">
        <v>25</v>
      </c>
      <c r="B5" s="152"/>
      <c r="C5" s="153" t="s">
        <v>463</v>
      </c>
      <c r="D5" s="154" t="s">
        <v>829</v>
      </c>
      <c r="E5" s="155" t="s">
        <v>65</v>
      </c>
      <c r="F5" s="155" t="s">
        <v>853</v>
      </c>
      <c r="G5" s="159">
        <v>0</v>
      </c>
      <c r="H5" s="156" t="s">
        <v>843</v>
      </c>
      <c r="I5" s="157" t="s">
        <v>908</v>
      </c>
      <c r="J5" s="211" t="s">
        <v>65</v>
      </c>
      <c r="K5" s="156" t="s">
        <v>909</v>
      </c>
      <c r="L5" s="156"/>
      <c r="M5" s="170" t="s">
        <v>865</v>
      </c>
      <c r="N5" s="137" t="str">
        <f t="shared" si="0"/>
        <v>Troop</v>
      </c>
      <c r="AC5" s="140" t="str">
        <v>Janissaries (0-6)</v>
      </c>
    </row>
    <row r="6" spans="1:29" ht="191.25" x14ac:dyDescent="0.2">
      <c r="A6" s="138">
        <v>50</v>
      </c>
      <c r="B6" s="138"/>
      <c r="C6" s="137" t="s">
        <v>464</v>
      </c>
      <c r="D6" s="140" t="s">
        <v>829</v>
      </c>
      <c r="E6" s="212" t="s">
        <v>835</v>
      </c>
      <c r="F6" s="212" t="s">
        <v>65</v>
      </c>
      <c r="G6" s="148">
        <v>0</v>
      </c>
      <c r="H6" s="140" t="s">
        <v>843</v>
      </c>
      <c r="I6" s="143" t="s">
        <v>910</v>
      </c>
      <c r="J6" s="149" t="s">
        <v>911</v>
      </c>
      <c r="K6" s="139" t="s">
        <v>909</v>
      </c>
      <c r="M6" s="140" t="s">
        <v>865</v>
      </c>
      <c r="N6" s="137" t="str">
        <f t="shared" si="0"/>
        <v>Troop</v>
      </c>
      <c r="AC6" s="140" t="str">
        <v>Brazen Bull (0-1)</v>
      </c>
    </row>
    <row r="7" spans="1:29" ht="89.25" x14ac:dyDescent="0.2">
      <c r="A7" s="152">
        <v>60</v>
      </c>
      <c r="B7" s="152"/>
      <c r="C7" s="153" t="s">
        <v>467</v>
      </c>
      <c r="D7" s="213" t="s">
        <v>848</v>
      </c>
      <c r="E7" s="214" t="s">
        <v>888</v>
      </c>
      <c r="F7" s="214" t="s">
        <v>835</v>
      </c>
      <c r="G7" s="159">
        <v>0</v>
      </c>
      <c r="H7" s="213" t="s">
        <v>912</v>
      </c>
      <c r="I7" s="157" t="s">
        <v>913</v>
      </c>
      <c r="J7" s="158" t="s">
        <v>914</v>
      </c>
      <c r="K7" s="156" t="s">
        <v>909</v>
      </c>
      <c r="L7" s="156"/>
      <c r="M7" s="170" t="s">
        <v>865</v>
      </c>
      <c r="N7" s="137" t="str">
        <f t="shared" si="0"/>
        <v>Troop</v>
      </c>
      <c r="AC7" s="140" t="str">
        <v>Mamluk Faris (0-1)</v>
      </c>
    </row>
    <row r="8" spans="1:29" ht="38.25" x14ac:dyDescent="0.2">
      <c r="A8" s="138">
        <v>55</v>
      </c>
      <c r="B8" s="138"/>
      <c r="C8" s="137" t="s">
        <v>468</v>
      </c>
      <c r="D8" s="140" t="s">
        <v>829</v>
      </c>
      <c r="E8" s="212" t="s">
        <v>835</v>
      </c>
      <c r="F8" s="212" t="s">
        <v>835</v>
      </c>
      <c r="G8" s="148">
        <v>0</v>
      </c>
      <c r="H8" s="140" t="s">
        <v>830</v>
      </c>
      <c r="I8" s="143" t="s">
        <v>915</v>
      </c>
      <c r="J8" s="145" t="s">
        <v>916</v>
      </c>
      <c r="K8" s="139" t="s">
        <v>917</v>
      </c>
      <c r="M8" s="140" t="s">
        <v>865</v>
      </c>
      <c r="N8" s="137" t="str">
        <f t="shared" si="0"/>
        <v>Troop</v>
      </c>
    </row>
    <row r="9" spans="1:29" ht="153" x14ac:dyDescent="0.2">
      <c r="A9" s="152">
        <v>100</v>
      </c>
      <c r="B9" s="152"/>
      <c r="C9" s="153" t="s">
        <v>469</v>
      </c>
      <c r="D9" s="213" t="s">
        <v>829</v>
      </c>
      <c r="E9" s="214" t="s">
        <v>65</v>
      </c>
      <c r="F9" s="214" t="s">
        <v>832</v>
      </c>
      <c r="G9" s="159">
        <v>0</v>
      </c>
      <c r="H9" s="213" t="s">
        <v>893</v>
      </c>
      <c r="I9" s="157" t="s">
        <v>918</v>
      </c>
      <c r="J9" s="158" t="s">
        <v>919</v>
      </c>
      <c r="K9" s="156" t="s">
        <v>920</v>
      </c>
      <c r="L9" s="156"/>
      <c r="M9" s="170" t="s">
        <v>865</v>
      </c>
      <c r="N9" s="140" t="str">
        <f t="shared" si="0"/>
        <v>Troop</v>
      </c>
    </row>
    <row r="10" spans="1:29" x14ac:dyDescent="0.2">
      <c r="A10" s="138"/>
      <c r="B10" s="138">
        <v>4</v>
      </c>
      <c r="C10" s="137" t="s">
        <v>643</v>
      </c>
      <c r="N10" s="140" t="str">
        <f t="shared" si="0"/>
        <v>Troop</v>
      </c>
    </row>
    <row r="11" spans="1:29" x14ac:dyDescent="0.2">
      <c r="A11" s="138"/>
      <c r="B11" s="138">
        <v>1</v>
      </c>
      <c r="C11" s="137" t="s">
        <v>445</v>
      </c>
    </row>
    <row r="12" spans="1:29" x14ac:dyDescent="0.2">
      <c r="A12" s="138"/>
      <c r="B12" s="138">
        <v>2</v>
      </c>
      <c r="C12" s="137" t="s">
        <v>492</v>
      </c>
    </row>
    <row r="13" spans="1:29" s="148" customFormat="1" x14ac:dyDescent="0.2">
      <c r="A13" s="138"/>
      <c r="B13" s="138">
        <v>2</v>
      </c>
      <c r="C13" s="136" t="s">
        <v>493</v>
      </c>
      <c r="D13" s="140"/>
      <c r="E13" s="212"/>
      <c r="F13" s="212"/>
      <c r="H13" s="140"/>
      <c r="I13" s="143"/>
      <c r="J13" s="145"/>
      <c r="K13" s="139"/>
      <c r="L13" s="139"/>
      <c r="M13" s="140"/>
      <c r="N13" s="140"/>
      <c r="O13" s="140"/>
      <c r="P13" s="140"/>
      <c r="Q13" s="140"/>
      <c r="R13" s="140"/>
      <c r="S13" s="140"/>
      <c r="T13" s="140"/>
      <c r="U13" s="140"/>
      <c r="V13" s="140"/>
      <c r="W13" s="140"/>
      <c r="X13" s="140"/>
      <c r="Y13" s="140"/>
      <c r="Z13" s="140"/>
      <c r="AA13" s="140"/>
      <c r="AB13" s="140"/>
      <c r="AC13" s="140"/>
    </row>
    <row r="14" spans="1:29" s="148" customFormat="1" x14ac:dyDescent="0.2">
      <c r="A14" s="138">
        <v>95</v>
      </c>
      <c r="B14" s="138"/>
      <c r="C14" s="136" t="s">
        <v>501</v>
      </c>
      <c r="D14" s="140"/>
      <c r="E14" s="212"/>
      <c r="F14" s="212"/>
      <c r="H14" s="140"/>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c r="C15" s="136"/>
      <c r="D15" s="140"/>
      <c r="E15" s="212"/>
      <c r="F15" s="212"/>
      <c r="H15" s="140"/>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c r="C16" s="136"/>
      <c r="D16" s="140"/>
      <c r="E16" s="212"/>
      <c r="F16" s="212"/>
      <c r="H16" s="140"/>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c r="C17" s="136"/>
      <c r="D17" s="140"/>
      <c r="E17" s="212"/>
      <c r="F17" s="212"/>
      <c r="H17" s="140"/>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c r="C18" s="136"/>
      <c r="D18" s="140"/>
      <c r="E18" s="212"/>
      <c r="F18" s="212"/>
      <c r="H18" s="140"/>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c r="D19" s="140"/>
      <c r="E19" s="212"/>
      <c r="F19" s="212"/>
      <c r="H19" s="140"/>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0"/>
      <c r="E20" s="212"/>
      <c r="F20" s="212"/>
      <c r="H20" s="140"/>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ht="12" customHeight="1" x14ac:dyDescent="0.2">
      <c r="A21" s="138"/>
      <c r="B21" s="138"/>
      <c r="C21" s="136"/>
      <c r="D21" s="140"/>
      <c r="E21" s="212"/>
      <c r="F21" s="215"/>
      <c r="H21" s="140"/>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0"/>
      <c r="E22" s="212"/>
      <c r="F22" s="212"/>
      <c r="H22" s="140"/>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42"/>
      <c r="D23" s="140"/>
      <c r="E23" s="212"/>
      <c r="F23" s="212"/>
      <c r="H23" s="140"/>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0"/>
      <c r="E24" s="212"/>
      <c r="F24" s="212"/>
      <c r="H24" s="140"/>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0"/>
      <c r="E25" s="212"/>
      <c r="F25" s="212"/>
      <c r="H25" s="140"/>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0"/>
      <c r="E26" s="212"/>
      <c r="F26" s="212"/>
      <c r="H26" s="140"/>
      <c r="I26" s="143"/>
      <c r="J26" s="145"/>
      <c r="K26" s="139"/>
      <c r="L26" s="139"/>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0"/>
      <c r="E27" s="212"/>
      <c r="F27" s="212"/>
      <c r="H27" s="140"/>
      <c r="I27" s="143"/>
      <c r="J27" s="145"/>
      <c r="K27" s="139"/>
      <c r="L27" s="139"/>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0"/>
      <c r="E28" s="212"/>
      <c r="F28" s="212"/>
      <c r="G28" s="148"/>
      <c r="H28" s="140"/>
      <c r="I28" s="143"/>
      <c r="J28" s="145"/>
      <c r="K28" s="139"/>
      <c r="L28" s="139"/>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0"/>
      <c r="E29" s="212"/>
      <c r="F29" s="212"/>
      <c r="G29" s="148"/>
      <c r="H29" s="140"/>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0"/>
      <c r="E30" s="212"/>
      <c r="F30" s="212"/>
      <c r="G30" s="148"/>
      <c r="H30" s="140"/>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0"/>
      <c r="E31" s="212"/>
      <c r="F31" s="212"/>
      <c r="G31" s="148"/>
      <c r="H31" s="140"/>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0"/>
      <c r="E32" s="212"/>
      <c r="F32" s="212"/>
      <c r="G32" s="148"/>
      <c r="H32" s="140"/>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0"/>
      <c r="E33" s="212"/>
      <c r="F33" s="212"/>
      <c r="G33" s="148"/>
      <c r="H33" s="140"/>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0"/>
      <c r="E34" s="212"/>
      <c r="F34" s="212"/>
      <c r="G34" s="148"/>
      <c r="H34" s="140"/>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0"/>
      <c r="E35" s="212"/>
      <c r="F35" s="212"/>
      <c r="G35" s="148"/>
      <c r="H35" s="140"/>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0"/>
      <c r="E36" s="212"/>
      <c r="F36" s="212"/>
      <c r="G36" s="148"/>
      <c r="H36" s="140"/>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0"/>
      <c r="E37" s="212"/>
      <c r="F37" s="212"/>
      <c r="G37" s="148"/>
      <c r="H37" s="140"/>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0"/>
      <c r="E38" s="212"/>
      <c r="F38" s="212"/>
      <c r="G38" s="148"/>
      <c r="H38" s="140"/>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0"/>
      <c r="E39" s="212"/>
      <c r="F39" s="212"/>
      <c r="G39" s="148"/>
      <c r="H39" s="140"/>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0"/>
      <c r="E40" s="212"/>
      <c r="F40" s="212"/>
      <c r="G40" s="148"/>
      <c r="H40" s="140"/>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0"/>
      <c r="E41" s="212"/>
      <c r="F41" s="212"/>
      <c r="G41" s="148"/>
      <c r="H41" s="140"/>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0"/>
      <c r="E42" s="212"/>
      <c r="F42" s="212"/>
      <c r="G42" s="148"/>
      <c r="H42" s="140"/>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0"/>
      <c r="E43" s="212"/>
      <c r="F43" s="212"/>
      <c r="G43" s="148"/>
      <c r="H43" s="140"/>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0"/>
      <c r="E44" s="212"/>
      <c r="F44" s="212"/>
      <c r="G44" s="148"/>
      <c r="H44" s="140"/>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0"/>
      <c r="E45" s="212"/>
      <c r="F45" s="212"/>
      <c r="G45" s="148"/>
      <c r="H45" s="140"/>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0"/>
      <c r="E46" s="212"/>
      <c r="F46" s="212"/>
      <c r="G46" s="148"/>
      <c r="H46" s="140"/>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0"/>
      <c r="E47" s="212"/>
      <c r="F47" s="212"/>
      <c r="G47" s="148"/>
      <c r="H47" s="140"/>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0"/>
      <c r="E48" s="212"/>
      <c r="F48" s="212"/>
      <c r="G48" s="148"/>
      <c r="H48" s="140"/>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0"/>
      <c r="E49" s="212"/>
      <c r="F49" s="212"/>
      <c r="G49" s="148"/>
      <c r="H49" s="140"/>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0"/>
      <c r="E50" s="212"/>
      <c r="F50" s="212"/>
      <c r="G50" s="148"/>
      <c r="H50" s="140"/>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0"/>
      <c r="E51" s="212"/>
      <c r="F51" s="212"/>
      <c r="G51" s="148"/>
      <c r="H51" s="140"/>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0"/>
      <c r="E52" s="212"/>
      <c r="F52" s="212"/>
      <c r="G52" s="148"/>
      <c r="H52" s="140"/>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0"/>
      <c r="E53" s="212"/>
      <c r="F53" s="212"/>
      <c r="G53" s="148"/>
      <c r="H53" s="140"/>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0"/>
      <c r="E54" s="212"/>
      <c r="F54" s="212"/>
      <c r="G54" s="148"/>
      <c r="H54" s="140"/>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0"/>
      <c r="E55" s="212"/>
      <c r="F55" s="212"/>
      <c r="G55" s="148"/>
      <c r="H55" s="140"/>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0"/>
      <c r="E56" s="212"/>
      <c r="F56" s="212"/>
      <c r="G56" s="148"/>
      <c r="H56" s="140"/>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0"/>
      <c r="E57" s="212"/>
      <c r="F57" s="212"/>
      <c r="G57" s="148"/>
      <c r="H57" s="140"/>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0"/>
      <c r="E58" s="212"/>
      <c r="F58" s="212"/>
      <c r="G58" s="148"/>
      <c r="H58" s="140"/>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0"/>
      <c r="E59" s="212"/>
      <c r="F59" s="212"/>
      <c r="G59" s="148"/>
      <c r="H59" s="140"/>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0"/>
      <c r="E60" s="212"/>
      <c r="F60" s="212"/>
      <c r="G60" s="148"/>
      <c r="H60" s="140"/>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0"/>
      <c r="E61" s="212"/>
      <c r="F61" s="212"/>
      <c r="G61" s="148"/>
      <c r="H61" s="140"/>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0"/>
      <c r="E62" s="212"/>
      <c r="F62" s="212"/>
      <c r="G62" s="148"/>
      <c r="H62" s="140"/>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0"/>
      <c r="E63" s="212"/>
      <c r="F63" s="212"/>
      <c r="G63" s="148"/>
      <c r="H63" s="140"/>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0"/>
      <c r="E64" s="212"/>
      <c r="F64" s="212"/>
      <c r="G64" s="148"/>
      <c r="H64" s="140"/>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0"/>
      <c r="E65" s="212"/>
      <c r="F65" s="212"/>
      <c r="G65" s="148"/>
      <c r="H65" s="140"/>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0"/>
      <c r="E66" s="212"/>
      <c r="F66" s="212"/>
      <c r="G66" s="148"/>
      <c r="H66" s="140"/>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0"/>
      <c r="E67" s="212"/>
      <c r="F67" s="212"/>
      <c r="G67" s="148"/>
      <c r="H67" s="140"/>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0"/>
      <c r="E68" s="212"/>
      <c r="F68" s="212"/>
      <c r="G68" s="148"/>
      <c r="H68" s="140"/>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0"/>
      <c r="E69" s="212"/>
      <c r="F69" s="212"/>
      <c r="G69" s="148"/>
      <c r="H69" s="140"/>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0"/>
      <c r="E70" s="212"/>
      <c r="F70" s="212"/>
      <c r="G70" s="148"/>
      <c r="H70" s="140"/>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0"/>
      <c r="E71" s="212"/>
      <c r="F71" s="212"/>
      <c r="G71" s="148"/>
      <c r="H71" s="140"/>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0"/>
      <c r="E72" s="212"/>
      <c r="F72" s="212"/>
      <c r="G72" s="148"/>
      <c r="H72" s="140"/>
      <c r="I72" s="143"/>
      <c r="J72" s="145"/>
      <c r="K72" s="139"/>
      <c r="L72" s="139"/>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0"/>
      <c r="E73" s="212"/>
      <c r="F73" s="212"/>
      <c r="G73" s="148"/>
      <c r="H73" s="140"/>
      <c r="I73" s="143"/>
      <c r="J73" s="145"/>
      <c r="K73" s="139"/>
      <c r="L73" s="139"/>
      <c r="M73" s="140"/>
      <c r="N73" s="140"/>
      <c r="O73" s="140"/>
      <c r="P73" s="140"/>
      <c r="Q73" s="140"/>
      <c r="R73" s="140"/>
      <c r="S73" s="140"/>
      <c r="T73" s="140"/>
      <c r="U73" s="140"/>
      <c r="V73" s="140"/>
      <c r="W73" s="140"/>
      <c r="X73" s="140"/>
      <c r="Y73" s="140"/>
      <c r="Z73" s="140"/>
      <c r="AA73" s="140"/>
      <c r="AB73" s="140"/>
      <c r="AC73" s="1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theme="3"/>
  </sheetPr>
  <dimension ref="A1:J89"/>
  <sheetViews>
    <sheetView zoomScale="85" zoomScaleNormal="85" workbookViewId="0">
      <selection activeCell="H89" sqref="H1:H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369" t="s">
        <v>24</v>
      </c>
      <c r="B1" s="369"/>
      <c r="D1" s="10"/>
      <c r="E1" s="10"/>
      <c r="F1" s="10"/>
      <c r="G1" s="11"/>
      <c r="H1" s="10" t="s">
        <v>65</v>
      </c>
      <c r="I1" s="7"/>
    </row>
    <row r="2" spans="1:10" s="6" customFormat="1" x14ac:dyDescent="0.2">
      <c r="A2" s="3" t="s">
        <v>2</v>
      </c>
      <c r="B2" s="3" t="s">
        <v>3</v>
      </c>
      <c r="C2" s="6" t="s">
        <v>626</v>
      </c>
      <c r="D2" s="10" t="s">
        <v>5</v>
      </c>
      <c r="E2" s="10" t="s">
        <v>13</v>
      </c>
      <c r="F2" s="10" t="s">
        <v>14</v>
      </c>
      <c r="G2" s="10" t="s">
        <v>6</v>
      </c>
      <c r="H2" s="10" t="s">
        <v>56</v>
      </c>
      <c r="I2" s="7" t="s">
        <v>23</v>
      </c>
      <c r="J2" s="10"/>
    </row>
    <row r="3" spans="1:10" x14ac:dyDescent="0.2">
      <c r="A3" s="87">
        <v>10</v>
      </c>
      <c r="B3" s="87"/>
      <c r="C3" s="14" t="s">
        <v>503</v>
      </c>
      <c r="H3" s="5" t="s">
        <v>504</v>
      </c>
    </row>
    <row r="4" spans="1:10" x14ac:dyDescent="0.2">
      <c r="A4" s="87">
        <v>20</v>
      </c>
      <c r="B4" s="87"/>
      <c r="C4" s="6" t="s">
        <v>709</v>
      </c>
      <c r="D4" s="5" t="s">
        <v>25</v>
      </c>
      <c r="E4" s="5" t="s">
        <v>9</v>
      </c>
      <c r="F4" s="5" t="s">
        <v>245</v>
      </c>
      <c r="H4" s="5" t="s">
        <v>244</v>
      </c>
      <c r="I4" s="2" t="s">
        <v>246</v>
      </c>
    </row>
    <row r="5" spans="1:10" x14ac:dyDescent="0.2">
      <c r="A5" s="87">
        <v>50</v>
      </c>
      <c r="B5" s="87"/>
      <c r="C5" s="6" t="s">
        <v>630</v>
      </c>
      <c r="D5" s="5" t="s">
        <v>63</v>
      </c>
      <c r="E5" s="5" t="s">
        <v>247</v>
      </c>
      <c r="F5" s="5" t="s">
        <v>248</v>
      </c>
      <c r="H5" s="5" t="s">
        <v>504</v>
      </c>
      <c r="I5" s="2" t="s">
        <v>249</v>
      </c>
    </row>
    <row r="6" spans="1:10" x14ac:dyDescent="0.2">
      <c r="A6" s="87">
        <v>5</v>
      </c>
      <c r="B6" s="87"/>
      <c r="C6" s="6" t="s">
        <v>708</v>
      </c>
      <c r="D6" s="5" t="s">
        <v>133</v>
      </c>
      <c r="E6" s="5" t="s">
        <v>329</v>
      </c>
      <c r="F6" s="5" t="s">
        <v>250</v>
      </c>
      <c r="G6" s="12" t="s">
        <v>62</v>
      </c>
      <c r="H6" s="5" t="s">
        <v>502</v>
      </c>
      <c r="I6" s="2" t="s">
        <v>251</v>
      </c>
    </row>
    <row r="7" spans="1:10" x14ac:dyDescent="0.2">
      <c r="A7" s="87">
        <v>20</v>
      </c>
      <c r="B7" s="87"/>
      <c r="C7" s="14" t="s">
        <v>510</v>
      </c>
      <c r="H7" s="5" t="s">
        <v>504</v>
      </c>
    </row>
    <row r="8" spans="1:10" x14ac:dyDescent="0.2">
      <c r="A8" s="87">
        <v>20</v>
      </c>
      <c r="B8" s="87"/>
      <c r="C8" s="14" t="s">
        <v>511</v>
      </c>
      <c r="H8" s="5" t="s">
        <v>504</v>
      </c>
    </row>
    <row r="9" spans="1:10" x14ac:dyDescent="0.2">
      <c r="A9" s="87">
        <v>15</v>
      </c>
      <c r="B9" s="87"/>
      <c r="C9" s="14" t="s">
        <v>512</v>
      </c>
      <c r="H9" s="5" t="s">
        <v>504</v>
      </c>
    </row>
    <row r="10" spans="1:10" x14ac:dyDescent="0.2">
      <c r="A10" s="87">
        <v>10</v>
      </c>
      <c r="B10" s="87"/>
      <c r="C10" s="14" t="s">
        <v>513</v>
      </c>
      <c r="H10" s="5" t="s">
        <v>504</v>
      </c>
    </row>
    <row r="11" spans="1:10" x14ac:dyDescent="0.2">
      <c r="A11" s="87">
        <v>5</v>
      </c>
      <c r="B11" s="87"/>
      <c r="C11" s="14" t="s">
        <v>505</v>
      </c>
      <c r="H11" s="5" t="s">
        <v>506</v>
      </c>
    </row>
    <row r="12" spans="1:10" x14ac:dyDescent="0.2">
      <c r="A12" s="87"/>
      <c r="B12" s="87"/>
      <c r="C12" s="6" t="s">
        <v>507</v>
      </c>
      <c r="H12" s="5" t="s">
        <v>506</v>
      </c>
    </row>
    <row r="13" spans="1:10" x14ac:dyDescent="0.2">
      <c r="A13" s="87"/>
      <c r="B13" s="87"/>
      <c r="C13" s="6" t="s">
        <v>507</v>
      </c>
      <c r="H13" s="5" t="s">
        <v>506</v>
      </c>
    </row>
    <row r="14" spans="1:10" x14ac:dyDescent="0.2">
      <c r="A14" s="87">
        <v>10</v>
      </c>
      <c r="B14" s="87"/>
      <c r="C14" s="6" t="s">
        <v>631</v>
      </c>
      <c r="D14" s="5" t="s">
        <v>133</v>
      </c>
      <c r="E14" s="5" t="s">
        <v>127</v>
      </c>
      <c r="F14" s="5" t="s">
        <v>253</v>
      </c>
      <c r="G14" s="12" t="s">
        <v>62</v>
      </c>
      <c r="H14" s="5" t="s">
        <v>720</v>
      </c>
      <c r="I14" s="2" t="s">
        <v>252</v>
      </c>
    </row>
    <row r="15" spans="1:10" x14ac:dyDescent="0.2">
      <c r="A15" s="87">
        <v>20</v>
      </c>
      <c r="B15" s="87"/>
      <c r="C15" s="6" t="s">
        <v>632</v>
      </c>
      <c r="D15" s="5" t="s">
        <v>25</v>
      </c>
      <c r="E15" s="5" t="s">
        <v>127</v>
      </c>
      <c r="F15" s="5" t="s">
        <v>254</v>
      </c>
      <c r="H15" s="5" t="s">
        <v>506</v>
      </c>
      <c r="I15" s="2" t="s">
        <v>255</v>
      </c>
    </row>
    <row r="16" spans="1:10" x14ac:dyDescent="0.2">
      <c r="A16" s="87">
        <v>15</v>
      </c>
      <c r="B16" s="87"/>
      <c r="C16" s="14" t="s">
        <v>508</v>
      </c>
      <c r="H16" s="5" t="s">
        <v>517</v>
      </c>
    </row>
    <row r="17" spans="1:8" x14ac:dyDescent="0.2">
      <c r="A17" s="87">
        <v>20</v>
      </c>
      <c r="B17" s="87"/>
      <c r="C17" s="14" t="s">
        <v>514</v>
      </c>
      <c r="H17" s="5" t="s">
        <v>517</v>
      </c>
    </row>
    <row r="18" spans="1:8" x14ac:dyDescent="0.2">
      <c r="A18" s="87">
        <v>20</v>
      </c>
      <c r="B18" s="87"/>
      <c r="C18" s="14" t="s">
        <v>509</v>
      </c>
      <c r="H18" s="5" t="s">
        <v>517</v>
      </c>
    </row>
    <row r="19" spans="1:8" x14ac:dyDescent="0.2">
      <c r="A19" s="87">
        <v>25</v>
      </c>
      <c r="B19" s="87"/>
      <c r="C19" s="14" t="s">
        <v>515</v>
      </c>
      <c r="H19" s="5" t="s">
        <v>517</v>
      </c>
    </row>
    <row r="20" spans="1:8" x14ac:dyDescent="0.2">
      <c r="A20" s="87">
        <v>20</v>
      </c>
      <c r="B20" s="87"/>
      <c r="C20" s="14" t="s">
        <v>516</v>
      </c>
      <c r="H20" s="5" t="s">
        <v>517</v>
      </c>
    </row>
    <row r="21" spans="1:8" x14ac:dyDescent="0.2">
      <c r="A21" s="87">
        <v>40</v>
      </c>
      <c r="B21" s="87"/>
      <c r="C21" s="6" t="s">
        <v>710</v>
      </c>
      <c r="H21" s="5" t="s">
        <v>712</v>
      </c>
    </row>
    <row r="22" spans="1:8" x14ac:dyDescent="0.2">
      <c r="A22" s="87">
        <v>40</v>
      </c>
      <c r="B22" s="87"/>
      <c r="C22" s="14" t="s">
        <v>711</v>
      </c>
      <c r="H22" s="5" t="s">
        <v>518</v>
      </c>
    </row>
    <row r="23" spans="1:8" x14ac:dyDescent="0.2">
      <c r="A23" s="87">
        <v>30</v>
      </c>
      <c r="B23" s="87"/>
      <c r="C23" s="14" t="s">
        <v>519</v>
      </c>
      <c r="H23" s="5" t="s">
        <v>520</v>
      </c>
    </row>
    <row r="24" spans="1:8" x14ac:dyDescent="0.2">
      <c r="A24" s="87">
        <v>40</v>
      </c>
      <c r="B24" s="87"/>
      <c r="C24" s="14" t="s">
        <v>521</v>
      </c>
      <c r="H24" s="5" t="s">
        <v>520</v>
      </c>
    </row>
    <row r="25" spans="1:8" x14ac:dyDescent="0.2">
      <c r="A25" s="87">
        <v>40</v>
      </c>
      <c r="B25" s="87"/>
      <c r="C25" s="14" t="s">
        <v>522</v>
      </c>
      <c r="H25" s="5" t="s">
        <v>520</v>
      </c>
    </row>
    <row r="26" spans="1:8" x14ac:dyDescent="0.2">
      <c r="A26" s="87">
        <v>30</v>
      </c>
      <c r="B26" s="87"/>
      <c r="C26" s="14" t="s">
        <v>640</v>
      </c>
      <c r="H26" s="5" t="s">
        <v>520</v>
      </c>
    </row>
    <row r="27" spans="1:8" x14ac:dyDescent="0.2">
      <c r="A27" s="87">
        <v>10</v>
      </c>
      <c r="B27" s="87"/>
      <c r="C27" s="14" t="s">
        <v>523</v>
      </c>
      <c r="H27" s="5" t="s">
        <v>520</v>
      </c>
    </row>
    <row r="28" spans="1:8" x14ac:dyDescent="0.2">
      <c r="A28" s="87">
        <v>10</v>
      </c>
      <c r="B28" s="87"/>
      <c r="C28" s="14" t="s">
        <v>524</v>
      </c>
      <c r="H28" s="5" t="s">
        <v>520</v>
      </c>
    </row>
    <row r="29" spans="1:8" x14ac:dyDescent="0.2">
      <c r="A29" s="87">
        <v>15</v>
      </c>
      <c r="B29" s="87"/>
      <c r="C29" s="14" t="s">
        <v>641</v>
      </c>
      <c r="H29" s="5" t="s">
        <v>520</v>
      </c>
    </row>
    <row r="30" spans="1:8" x14ac:dyDescent="0.2">
      <c r="A30" s="87">
        <v>10</v>
      </c>
      <c r="B30" s="87"/>
      <c r="C30" s="14" t="s">
        <v>525</v>
      </c>
      <c r="H30" s="5" t="s">
        <v>520</v>
      </c>
    </row>
    <row r="31" spans="1:8" x14ac:dyDescent="0.2">
      <c r="A31" s="87">
        <v>15</v>
      </c>
      <c r="B31" s="87"/>
      <c r="C31" s="14" t="s">
        <v>639</v>
      </c>
      <c r="H31" s="5" t="s">
        <v>520</v>
      </c>
    </row>
    <row r="32" spans="1:8" x14ac:dyDescent="0.2">
      <c r="A32" s="87">
        <v>5</v>
      </c>
      <c r="B32" s="87"/>
      <c r="C32" s="14" t="s">
        <v>526</v>
      </c>
      <c r="H32" s="5" t="s">
        <v>520</v>
      </c>
    </row>
    <row r="33" spans="1:9" x14ac:dyDescent="0.2">
      <c r="A33" s="87">
        <v>15</v>
      </c>
      <c r="B33" s="87"/>
      <c r="C33" s="14" t="s">
        <v>713</v>
      </c>
      <c r="H33" s="5" t="s">
        <v>520</v>
      </c>
    </row>
    <row r="34" spans="1:9" x14ac:dyDescent="0.2">
      <c r="A34" s="87">
        <v>10</v>
      </c>
      <c r="B34" s="87"/>
      <c r="C34" s="14" t="s">
        <v>714</v>
      </c>
      <c r="H34" s="5" t="s">
        <v>520</v>
      </c>
    </row>
    <row r="35" spans="1:9" x14ac:dyDescent="0.2">
      <c r="A35" s="87">
        <v>10</v>
      </c>
      <c r="B35" s="87"/>
      <c r="C35" s="14" t="s">
        <v>527</v>
      </c>
      <c r="H35" s="5" t="s">
        <v>520</v>
      </c>
    </row>
    <row r="36" spans="1:9" x14ac:dyDescent="0.2">
      <c r="A36" s="87">
        <v>10</v>
      </c>
      <c r="B36" s="87"/>
      <c r="C36" s="14" t="s">
        <v>528</v>
      </c>
      <c r="H36" s="5" t="s">
        <v>520</v>
      </c>
    </row>
    <row r="37" spans="1:9" x14ac:dyDescent="0.2">
      <c r="A37" s="87">
        <v>20</v>
      </c>
      <c r="B37" s="87"/>
      <c r="C37" s="14" t="s">
        <v>642</v>
      </c>
      <c r="H37" s="5" t="s">
        <v>520</v>
      </c>
    </row>
    <row r="38" spans="1:9" x14ac:dyDescent="0.2">
      <c r="A38" s="87">
        <v>25</v>
      </c>
      <c r="B38" s="87"/>
      <c r="C38" s="14" t="s">
        <v>529</v>
      </c>
      <c r="H38" s="5" t="s">
        <v>520</v>
      </c>
    </row>
    <row r="39" spans="1:9" x14ac:dyDescent="0.2">
      <c r="A39" s="87">
        <v>7</v>
      </c>
      <c r="B39" s="87"/>
      <c r="C39" s="6" t="s">
        <v>198</v>
      </c>
      <c r="D39" s="5" t="s">
        <v>63</v>
      </c>
      <c r="E39" s="5" t="s">
        <v>178</v>
      </c>
      <c r="F39" s="5" t="s">
        <v>65</v>
      </c>
      <c r="G39" s="12" t="s">
        <v>65</v>
      </c>
      <c r="H39" s="5" t="s">
        <v>65</v>
      </c>
    </row>
    <row r="40" spans="1:9" x14ac:dyDescent="0.2">
      <c r="A40" s="87">
        <v>30</v>
      </c>
      <c r="B40" s="87"/>
      <c r="C40" s="6" t="s">
        <v>199</v>
      </c>
      <c r="D40" s="5" t="s">
        <v>63</v>
      </c>
      <c r="E40" s="5" t="s">
        <v>211</v>
      </c>
      <c r="F40" s="5" t="s">
        <v>117</v>
      </c>
      <c r="G40" s="12" t="s">
        <v>95</v>
      </c>
      <c r="H40" s="5" t="s">
        <v>65</v>
      </c>
      <c r="I40" s="2" t="s">
        <v>212</v>
      </c>
    </row>
    <row r="41" spans="1:9" x14ac:dyDescent="0.2">
      <c r="A41" s="87">
        <v>5</v>
      </c>
      <c r="B41" s="87"/>
      <c r="C41" s="6" t="s">
        <v>154</v>
      </c>
      <c r="D41" s="5" t="s">
        <v>63</v>
      </c>
      <c r="E41" s="5" t="s">
        <v>178</v>
      </c>
      <c r="F41" s="5" t="s">
        <v>77</v>
      </c>
      <c r="G41" s="12" t="s">
        <v>58</v>
      </c>
      <c r="H41" s="5" t="s">
        <v>65</v>
      </c>
      <c r="I41" s="2" t="s">
        <v>179</v>
      </c>
    </row>
    <row r="42" spans="1:9" x14ac:dyDescent="0.2">
      <c r="A42" s="87">
        <v>6</v>
      </c>
      <c r="B42" s="87"/>
      <c r="C42" s="6" t="s">
        <v>30</v>
      </c>
      <c r="D42" s="5" t="s">
        <v>25</v>
      </c>
      <c r="E42" s="5" t="s">
        <v>64</v>
      </c>
      <c r="F42" s="5" t="s">
        <v>65</v>
      </c>
      <c r="G42" s="12" t="s">
        <v>65</v>
      </c>
      <c r="H42" s="5" t="s">
        <v>65</v>
      </c>
      <c r="I42" s="2" t="s">
        <v>66</v>
      </c>
    </row>
    <row r="43" spans="1:9" x14ac:dyDescent="0.2">
      <c r="A43" s="87">
        <v>10</v>
      </c>
      <c r="B43" s="87"/>
      <c r="C43" s="6" t="s">
        <v>36</v>
      </c>
      <c r="D43" s="5" t="s">
        <v>63</v>
      </c>
      <c r="E43" s="5" t="s">
        <v>87</v>
      </c>
      <c r="F43" s="5" t="s">
        <v>733</v>
      </c>
      <c r="G43" s="12" t="s">
        <v>60</v>
      </c>
      <c r="H43" s="5" t="s">
        <v>65</v>
      </c>
      <c r="I43" s="2" t="s">
        <v>89</v>
      </c>
    </row>
    <row r="44" spans="1:9" x14ac:dyDescent="0.2">
      <c r="A44" s="87">
        <v>9</v>
      </c>
      <c r="B44" s="87"/>
      <c r="C44" s="6" t="s">
        <v>200</v>
      </c>
      <c r="D44" s="5" t="s">
        <v>63</v>
      </c>
      <c r="E44" s="5" t="s">
        <v>87</v>
      </c>
      <c r="F44" s="5" t="s">
        <v>735</v>
      </c>
      <c r="G44" s="12" t="s">
        <v>213</v>
      </c>
      <c r="H44" s="5" t="s">
        <v>201</v>
      </c>
    </row>
    <row r="45" spans="1:9" x14ac:dyDescent="0.2">
      <c r="A45" s="87">
        <v>35</v>
      </c>
      <c r="B45" s="87"/>
      <c r="C45" s="6" t="s">
        <v>707</v>
      </c>
      <c r="D45" s="5" t="s">
        <v>63</v>
      </c>
      <c r="E45" s="5" t="s">
        <v>180</v>
      </c>
      <c r="F45" s="5" t="s">
        <v>430</v>
      </c>
      <c r="G45" s="12" t="s">
        <v>181</v>
      </c>
      <c r="H45" s="5" t="s">
        <v>438</v>
      </c>
      <c r="I45" s="2" t="s">
        <v>431</v>
      </c>
    </row>
    <row r="46" spans="1:9" x14ac:dyDescent="0.2">
      <c r="A46" s="87">
        <v>7</v>
      </c>
      <c r="B46" s="87"/>
      <c r="C46" s="6" t="s">
        <v>32</v>
      </c>
      <c r="D46" s="5" t="s">
        <v>73</v>
      </c>
      <c r="E46" s="5" t="s">
        <v>74</v>
      </c>
      <c r="F46" s="5" t="s">
        <v>65</v>
      </c>
      <c r="G46" s="12" t="s">
        <v>75</v>
      </c>
      <c r="H46" s="5" t="s">
        <v>65</v>
      </c>
      <c r="I46" s="1" t="s">
        <v>76</v>
      </c>
    </row>
    <row r="47" spans="1:9" x14ac:dyDescent="0.2">
      <c r="A47" s="87">
        <v>15</v>
      </c>
      <c r="B47" s="87"/>
      <c r="C47" s="6" t="s">
        <v>34</v>
      </c>
      <c r="D47" s="5" t="s">
        <v>73</v>
      </c>
      <c r="E47" s="5" t="s">
        <v>74</v>
      </c>
      <c r="F47" s="5" t="s">
        <v>92</v>
      </c>
      <c r="G47" s="12" t="s">
        <v>80</v>
      </c>
      <c r="H47" s="5" t="s">
        <v>59</v>
      </c>
      <c r="I47" s="1"/>
    </row>
    <row r="48" spans="1:9" x14ac:dyDescent="0.2">
      <c r="A48" s="87">
        <v>50</v>
      </c>
      <c r="B48" s="87"/>
      <c r="C48" s="6" t="s">
        <v>589</v>
      </c>
      <c r="D48" s="5" t="s">
        <v>63</v>
      </c>
      <c r="E48" s="5" t="s">
        <v>91</v>
      </c>
      <c r="F48" s="5" t="s">
        <v>84</v>
      </c>
      <c r="G48" s="12" t="s">
        <v>95</v>
      </c>
      <c r="H48" s="5" t="s">
        <v>65</v>
      </c>
      <c r="I48" s="2" t="s">
        <v>96</v>
      </c>
    </row>
    <row r="49" spans="1:9" x14ac:dyDescent="0.2">
      <c r="A49" s="87">
        <v>30</v>
      </c>
      <c r="B49" s="87"/>
      <c r="C49" s="6" t="s">
        <v>590</v>
      </c>
      <c r="D49" s="5" t="s">
        <v>63</v>
      </c>
      <c r="E49" s="5" t="s">
        <v>74</v>
      </c>
      <c r="F49" s="5" t="s">
        <v>219</v>
      </c>
      <c r="G49" s="12" t="s">
        <v>97</v>
      </c>
      <c r="H49" s="5" t="s">
        <v>65</v>
      </c>
      <c r="I49" s="1" t="s">
        <v>98</v>
      </c>
    </row>
    <row r="50" spans="1:9" x14ac:dyDescent="0.2">
      <c r="A50" s="87">
        <v>50</v>
      </c>
      <c r="B50" s="87"/>
      <c r="C50" s="6" t="s">
        <v>624</v>
      </c>
      <c r="D50" s="5" t="s">
        <v>25</v>
      </c>
      <c r="E50" s="5" t="s">
        <v>91</v>
      </c>
      <c r="F50" s="5" t="s">
        <v>214</v>
      </c>
      <c r="G50" s="12" t="s">
        <v>215</v>
      </c>
      <c r="H50" s="5" t="s">
        <v>623</v>
      </c>
      <c r="I50" s="1" t="s">
        <v>216</v>
      </c>
    </row>
    <row r="51" spans="1:9" x14ac:dyDescent="0.2">
      <c r="A51" s="87">
        <v>60</v>
      </c>
      <c r="B51" s="87"/>
      <c r="C51" s="6" t="s">
        <v>625</v>
      </c>
      <c r="D51" s="5" t="s">
        <v>25</v>
      </c>
      <c r="E51" s="5" t="s">
        <v>87</v>
      </c>
      <c r="F51" s="5" t="s">
        <v>217</v>
      </c>
      <c r="G51" s="12" t="s">
        <v>100</v>
      </c>
      <c r="H51" s="5" t="s">
        <v>208</v>
      </c>
      <c r="I51" s="1" t="s">
        <v>218</v>
      </c>
    </row>
    <row r="52" spans="1:9" x14ac:dyDescent="0.2">
      <c r="A52" s="87">
        <v>0</v>
      </c>
      <c r="B52" s="87"/>
      <c r="C52" s="6" t="s">
        <v>105</v>
      </c>
      <c r="D52" s="5" t="s">
        <v>106</v>
      </c>
      <c r="E52" s="5" t="s">
        <v>9</v>
      </c>
      <c r="F52" s="5" t="s">
        <v>107</v>
      </c>
      <c r="G52" s="12" t="s">
        <v>65</v>
      </c>
      <c r="H52" s="5" t="s">
        <v>65</v>
      </c>
      <c r="I52" s="2" t="s">
        <v>108</v>
      </c>
    </row>
    <row r="53" spans="1:9" x14ac:dyDescent="0.2">
      <c r="A53" s="87">
        <v>1</v>
      </c>
      <c r="B53" s="87"/>
      <c r="C53" s="6" t="s">
        <v>38</v>
      </c>
      <c r="D53" s="5" t="s">
        <v>25</v>
      </c>
      <c r="E53" s="5" t="s">
        <v>9</v>
      </c>
      <c r="F53" s="5" t="s">
        <v>109</v>
      </c>
      <c r="G53" s="12" t="s">
        <v>65</v>
      </c>
      <c r="H53" s="5" t="s">
        <v>65</v>
      </c>
      <c r="I53" s="2" t="s">
        <v>110</v>
      </c>
    </row>
    <row r="54" spans="1:9" x14ac:dyDescent="0.2">
      <c r="A54" s="87">
        <v>2</v>
      </c>
      <c r="B54" s="87"/>
      <c r="C54" s="6" t="s">
        <v>39</v>
      </c>
      <c r="D54" s="5" t="s">
        <v>63</v>
      </c>
      <c r="E54" s="5" t="s">
        <v>9</v>
      </c>
      <c r="F54" s="5" t="s">
        <v>65</v>
      </c>
      <c r="G54" s="12" t="s">
        <v>111</v>
      </c>
      <c r="H54" s="5" t="s">
        <v>65</v>
      </c>
      <c r="I54" s="2" t="s">
        <v>120</v>
      </c>
    </row>
    <row r="55" spans="1:9" x14ac:dyDescent="0.2">
      <c r="A55" s="87">
        <v>3</v>
      </c>
      <c r="B55" s="87"/>
      <c r="C55" s="6" t="s">
        <v>40</v>
      </c>
      <c r="D55" s="5" t="s">
        <v>25</v>
      </c>
      <c r="E55" s="5" t="s">
        <v>9</v>
      </c>
      <c r="F55" s="5" t="s">
        <v>65</v>
      </c>
      <c r="G55" s="12" t="s">
        <v>65</v>
      </c>
      <c r="H55" s="5" t="s">
        <v>65</v>
      </c>
    </row>
    <row r="56" spans="1:9" x14ac:dyDescent="0.2">
      <c r="A56" s="87">
        <v>4</v>
      </c>
      <c r="B56" s="87"/>
      <c r="C56" s="6" t="s">
        <v>41</v>
      </c>
      <c r="D56" s="5" t="s">
        <v>25</v>
      </c>
      <c r="E56" s="5" t="s">
        <v>9</v>
      </c>
      <c r="F56" s="5" t="s">
        <v>65</v>
      </c>
      <c r="G56" s="12" t="s">
        <v>113</v>
      </c>
      <c r="H56" s="5" t="s">
        <v>65</v>
      </c>
    </row>
    <row r="57" spans="1:9" x14ac:dyDescent="0.2">
      <c r="A57" s="87">
        <v>7</v>
      </c>
      <c r="B57" s="87"/>
      <c r="C57" s="6" t="s">
        <v>42</v>
      </c>
      <c r="D57" s="5" t="s">
        <v>63</v>
      </c>
      <c r="E57" s="5" t="s">
        <v>9</v>
      </c>
      <c r="F57" s="5" t="s">
        <v>114</v>
      </c>
      <c r="G57" s="12" t="s">
        <v>111</v>
      </c>
      <c r="H57" s="5" t="s">
        <v>65</v>
      </c>
      <c r="I57" s="2" t="s">
        <v>119</v>
      </c>
    </row>
    <row r="58" spans="1:9" x14ac:dyDescent="0.2">
      <c r="A58" s="87">
        <v>20</v>
      </c>
      <c r="B58" s="87"/>
      <c r="C58" s="6" t="s">
        <v>203</v>
      </c>
      <c r="D58" s="5" t="s">
        <v>63</v>
      </c>
      <c r="E58" s="5" t="s">
        <v>221</v>
      </c>
      <c r="F58" s="5" t="s">
        <v>114</v>
      </c>
      <c r="G58" s="12" t="s">
        <v>222</v>
      </c>
      <c r="H58" s="5" t="s">
        <v>204</v>
      </c>
      <c r="I58" s="2" t="s">
        <v>223</v>
      </c>
    </row>
    <row r="59" spans="1:9" x14ac:dyDescent="0.2">
      <c r="A59" s="87">
        <v>10</v>
      </c>
      <c r="B59" s="87"/>
      <c r="C59" s="6" t="s">
        <v>43</v>
      </c>
      <c r="D59" s="5" t="s">
        <v>63</v>
      </c>
      <c r="E59" s="5" t="s">
        <v>9</v>
      </c>
      <c r="F59" s="5" t="s">
        <v>115</v>
      </c>
      <c r="G59" s="12" t="s">
        <v>95</v>
      </c>
      <c r="H59" s="5" t="s">
        <v>65</v>
      </c>
      <c r="I59" s="1" t="s">
        <v>116</v>
      </c>
    </row>
    <row r="60" spans="1:9" x14ac:dyDescent="0.2">
      <c r="A60" s="87">
        <v>12</v>
      </c>
      <c r="B60" s="87"/>
      <c r="C60" s="6" t="s">
        <v>44</v>
      </c>
      <c r="D60" s="5" t="s">
        <v>63</v>
      </c>
      <c r="E60" s="5" t="s">
        <v>9</v>
      </c>
      <c r="F60" s="5" t="s">
        <v>117</v>
      </c>
      <c r="G60" s="12" t="s">
        <v>102</v>
      </c>
      <c r="H60" s="5" t="s">
        <v>65</v>
      </c>
      <c r="I60" s="2" t="s">
        <v>118</v>
      </c>
    </row>
    <row r="61" spans="1:9" x14ac:dyDescent="0.2">
      <c r="A61" s="87">
        <v>30</v>
      </c>
      <c r="B61" s="87"/>
      <c r="C61" s="6" t="s">
        <v>205</v>
      </c>
      <c r="D61" s="5" t="s">
        <v>25</v>
      </c>
      <c r="E61" s="5" t="s">
        <v>9</v>
      </c>
      <c r="F61" s="5" t="s">
        <v>224</v>
      </c>
      <c r="G61" s="12" t="s">
        <v>102</v>
      </c>
      <c r="H61" s="5" t="s">
        <v>208</v>
      </c>
      <c r="I61" s="1" t="s">
        <v>225</v>
      </c>
    </row>
    <row r="62" spans="1:9" x14ac:dyDescent="0.2">
      <c r="A62" s="87">
        <v>15</v>
      </c>
      <c r="B62" s="87"/>
      <c r="C62" s="6" t="s">
        <v>206</v>
      </c>
      <c r="D62" s="5" t="s">
        <v>25</v>
      </c>
      <c r="E62" s="5" t="s">
        <v>9</v>
      </c>
      <c r="F62" s="5" t="s">
        <v>227</v>
      </c>
      <c r="G62" s="12" t="s">
        <v>113</v>
      </c>
      <c r="H62" s="5" t="s">
        <v>226</v>
      </c>
      <c r="I62" s="2" t="s">
        <v>228</v>
      </c>
    </row>
    <row r="63" spans="1:9" x14ac:dyDescent="0.2">
      <c r="A63" s="87"/>
      <c r="B63" s="87"/>
      <c r="H63" s="5" t="s">
        <v>65</v>
      </c>
    </row>
    <row r="64" spans="1:9" x14ac:dyDescent="0.2">
      <c r="A64" s="87">
        <v>15</v>
      </c>
      <c r="B64" s="87"/>
      <c r="C64" s="6" t="s">
        <v>47</v>
      </c>
      <c r="D64" s="5" t="s">
        <v>126</v>
      </c>
      <c r="E64" s="5" t="s">
        <v>127</v>
      </c>
      <c r="F64" s="5" t="s">
        <v>125</v>
      </c>
      <c r="H64" s="5" t="s">
        <v>65</v>
      </c>
    </row>
    <row r="65" spans="1:9" x14ac:dyDescent="0.2">
      <c r="A65" s="87">
        <v>40</v>
      </c>
      <c r="B65" s="87"/>
      <c r="C65" s="6" t="s">
        <v>48</v>
      </c>
      <c r="D65" s="5" t="s">
        <v>126</v>
      </c>
      <c r="E65" s="5" t="s">
        <v>127</v>
      </c>
      <c r="F65" s="5" t="s">
        <v>128</v>
      </c>
      <c r="H65" s="5" t="s">
        <v>202</v>
      </c>
    </row>
    <row r="66" spans="1:9" x14ac:dyDescent="0.2">
      <c r="A66" s="87">
        <v>50</v>
      </c>
      <c r="B66" s="87"/>
      <c r="C66" s="6" t="s">
        <v>627</v>
      </c>
      <c r="D66" s="5" t="s">
        <v>126</v>
      </c>
      <c r="E66" s="5" t="s">
        <v>127</v>
      </c>
      <c r="F66" s="5" t="s">
        <v>229</v>
      </c>
      <c r="H66" s="5" t="s">
        <v>59</v>
      </c>
      <c r="I66" s="2" t="s">
        <v>230</v>
      </c>
    </row>
    <row r="67" spans="1:9" x14ac:dyDescent="0.2">
      <c r="A67" s="87">
        <v>15</v>
      </c>
      <c r="B67" s="87"/>
      <c r="C67" s="6" t="s">
        <v>49</v>
      </c>
      <c r="D67" s="5" t="s">
        <v>25</v>
      </c>
      <c r="E67" s="5" t="s">
        <v>127</v>
      </c>
      <c r="F67" s="5" t="s">
        <v>125</v>
      </c>
      <c r="H67" s="5" t="s">
        <v>65</v>
      </c>
    </row>
    <row r="68" spans="1:9" x14ac:dyDescent="0.2">
      <c r="A68" s="87"/>
      <c r="B68" s="87"/>
      <c r="H68" s="5" t="s">
        <v>65</v>
      </c>
    </row>
    <row r="69" spans="1:9" x14ac:dyDescent="0.2">
      <c r="A69" s="87">
        <v>5</v>
      </c>
      <c r="B69" s="87"/>
      <c r="C69" s="6" t="s">
        <v>50</v>
      </c>
      <c r="D69" s="5" t="s">
        <v>141</v>
      </c>
      <c r="E69" s="5" t="s">
        <v>127</v>
      </c>
      <c r="F69" s="5" t="s">
        <v>129</v>
      </c>
      <c r="H69" s="5" t="s">
        <v>65</v>
      </c>
      <c r="I69" s="2" t="s">
        <v>130</v>
      </c>
    </row>
    <row r="70" spans="1:9" x14ac:dyDescent="0.2">
      <c r="A70" s="87">
        <v>5</v>
      </c>
      <c r="B70" s="87"/>
      <c r="C70" s="6" t="s">
        <v>51</v>
      </c>
      <c r="D70" s="5" t="s">
        <v>142</v>
      </c>
      <c r="E70" s="5" t="s">
        <v>127</v>
      </c>
      <c r="F70" s="5" t="s">
        <v>131</v>
      </c>
      <c r="H70" s="5" t="s">
        <v>65</v>
      </c>
      <c r="I70" s="2" t="s">
        <v>132</v>
      </c>
    </row>
    <row r="71" spans="1:9" x14ac:dyDescent="0.2">
      <c r="A71" s="87">
        <v>5</v>
      </c>
      <c r="B71" s="87"/>
      <c r="C71" s="6" t="s">
        <v>54</v>
      </c>
      <c r="D71" s="5" t="s">
        <v>133</v>
      </c>
      <c r="E71" s="5" t="s">
        <v>329</v>
      </c>
      <c r="F71" s="5" t="s">
        <v>152</v>
      </c>
      <c r="H71" s="5" t="s">
        <v>65</v>
      </c>
      <c r="I71" s="2" t="s">
        <v>138</v>
      </c>
    </row>
    <row r="72" spans="1:9" x14ac:dyDescent="0.2">
      <c r="A72" s="87">
        <v>15</v>
      </c>
      <c r="B72" s="87"/>
      <c r="C72" s="6" t="s">
        <v>207</v>
      </c>
      <c r="D72" s="5" t="s">
        <v>133</v>
      </c>
      <c r="E72" s="5" t="s">
        <v>329</v>
      </c>
      <c r="F72" s="5" t="s">
        <v>231</v>
      </c>
      <c r="G72" s="12" t="s">
        <v>95</v>
      </c>
      <c r="H72" s="5" t="s">
        <v>208</v>
      </c>
      <c r="I72" s="2" t="s">
        <v>232</v>
      </c>
    </row>
    <row r="73" spans="1:9" x14ac:dyDescent="0.2">
      <c r="A73" s="87">
        <v>3</v>
      </c>
      <c r="B73" s="87"/>
      <c r="C73" s="6" t="s">
        <v>598</v>
      </c>
      <c r="D73" s="5" t="s">
        <v>133</v>
      </c>
      <c r="E73" s="5" t="s">
        <v>127</v>
      </c>
      <c r="F73" s="5" t="s">
        <v>147</v>
      </c>
      <c r="H73" s="5" t="s">
        <v>65</v>
      </c>
      <c r="I73" s="2" t="s">
        <v>148</v>
      </c>
    </row>
    <row r="74" spans="1:9" x14ac:dyDescent="0.2">
      <c r="A74" s="87">
        <v>5</v>
      </c>
      <c r="B74" s="87"/>
      <c r="C74" s="6" t="s">
        <v>172</v>
      </c>
      <c r="D74" s="5" t="s">
        <v>133</v>
      </c>
      <c r="E74" s="5" t="s">
        <v>127</v>
      </c>
      <c r="F74" s="5" t="s">
        <v>241</v>
      </c>
      <c r="H74" s="5" t="s">
        <v>65</v>
      </c>
      <c r="I74" s="1" t="s">
        <v>242</v>
      </c>
    </row>
    <row r="75" spans="1:9" x14ac:dyDescent="0.2">
      <c r="A75" s="87">
        <v>3</v>
      </c>
      <c r="B75" s="87"/>
      <c r="C75" s="6" t="s">
        <v>209</v>
      </c>
      <c r="D75" s="5" t="s">
        <v>133</v>
      </c>
      <c r="E75" s="5" t="s">
        <v>329</v>
      </c>
      <c r="F75" s="5" t="s">
        <v>815</v>
      </c>
      <c r="H75" s="5" t="s">
        <v>432</v>
      </c>
      <c r="I75" s="2" t="s">
        <v>233</v>
      </c>
    </row>
    <row r="76" spans="1:9" x14ac:dyDescent="0.2">
      <c r="A76" s="87">
        <v>15</v>
      </c>
      <c r="B76" s="87"/>
      <c r="C76" s="6" t="s">
        <v>597</v>
      </c>
      <c r="D76" s="5" t="s">
        <v>25</v>
      </c>
      <c r="E76" s="5" t="s">
        <v>127</v>
      </c>
      <c r="F76" s="5" t="s">
        <v>145</v>
      </c>
      <c r="H76" s="5" t="s">
        <v>617</v>
      </c>
      <c r="I76" s="2" t="s">
        <v>146</v>
      </c>
    </row>
    <row r="77" spans="1:9" x14ac:dyDescent="0.2">
      <c r="A77" s="87">
        <v>25</v>
      </c>
      <c r="B77" s="87"/>
      <c r="C77" s="6" t="s">
        <v>628</v>
      </c>
      <c r="D77" s="5" t="s">
        <v>133</v>
      </c>
      <c r="E77" s="5" t="s">
        <v>127</v>
      </c>
      <c r="F77" s="5" t="s">
        <v>234</v>
      </c>
      <c r="H77" s="5" t="s">
        <v>59</v>
      </c>
      <c r="I77" s="1" t="s">
        <v>235</v>
      </c>
    </row>
    <row r="78" spans="1:9" x14ac:dyDescent="0.2">
      <c r="A78" s="87">
        <v>10</v>
      </c>
      <c r="B78" s="87"/>
      <c r="C78" s="6" t="s">
        <v>629</v>
      </c>
      <c r="D78" s="5" t="s">
        <v>133</v>
      </c>
      <c r="E78" s="5" t="s">
        <v>434</v>
      </c>
      <c r="F78" s="5" t="s">
        <v>433</v>
      </c>
      <c r="H78" s="5" t="s">
        <v>65</v>
      </c>
      <c r="I78" s="2" t="s">
        <v>435</v>
      </c>
    </row>
    <row r="79" spans="1:9" x14ac:dyDescent="0.2">
      <c r="A79" s="87"/>
      <c r="B79" s="87">
        <v>1</v>
      </c>
      <c r="C79" s="6" t="s">
        <v>596</v>
      </c>
      <c r="D79" s="5" t="s">
        <v>25</v>
      </c>
      <c r="E79" s="5" t="s">
        <v>127</v>
      </c>
      <c r="F79" s="5" t="s">
        <v>143</v>
      </c>
      <c r="H79" s="5" t="s">
        <v>65</v>
      </c>
      <c r="I79" s="2" t="s">
        <v>144</v>
      </c>
    </row>
    <row r="80" spans="1:9" x14ac:dyDescent="0.2">
      <c r="A80" s="87">
        <v>10</v>
      </c>
      <c r="B80" s="87"/>
      <c r="C80" s="6" t="s">
        <v>210</v>
      </c>
      <c r="D80" s="5" t="s">
        <v>133</v>
      </c>
      <c r="E80" s="5" t="s">
        <v>329</v>
      </c>
      <c r="F80" s="5" t="s">
        <v>243</v>
      </c>
      <c r="H80" s="5" t="s">
        <v>59</v>
      </c>
    </row>
    <row r="81" spans="1:9" x14ac:dyDescent="0.2">
      <c r="A81" s="87"/>
      <c r="B81" s="87">
        <v>2</v>
      </c>
      <c r="C81" s="6" t="s">
        <v>171</v>
      </c>
      <c r="D81" s="5" t="s">
        <v>133</v>
      </c>
      <c r="E81" s="5" t="s">
        <v>329</v>
      </c>
      <c r="F81" s="5" t="s">
        <v>239</v>
      </c>
      <c r="H81" s="5" t="s">
        <v>59</v>
      </c>
      <c r="I81" s="1" t="s">
        <v>240</v>
      </c>
    </row>
    <row r="82" spans="1:9" x14ac:dyDescent="0.2">
      <c r="A82" s="87"/>
      <c r="B82" s="87">
        <v>2</v>
      </c>
      <c r="C82" s="6" t="s">
        <v>606</v>
      </c>
      <c r="D82" s="5" t="s">
        <v>133</v>
      </c>
      <c r="E82" s="5" t="s">
        <v>127</v>
      </c>
      <c r="F82" s="5" t="s">
        <v>303</v>
      </c>
      <c r="H82" s="5" t="s">
        <v>65</v>
      </c>
      <c r="I82" s="2" t="s">
        <v>309</v>
      </c>
    </row>
    <row r="83" spans="1:9" x14ac:dyDescent="0.2">
      <c r="A83" s="87"/>
      <c r="B83" s="87">
        <v>2</v>
      </c>
      <c r="C83" s="6" t="s">
        <v>633</v>
      </c>
      <c r="D83" s="5" t="s">
        <v>25</v>
      </c>
      <c r="E83" s="5" t="s">
        <v>9</v>
      </c>
      <c r="F83" s="5" t="s">
        <v>305</v>
      </c>
      <c r="G83" s="12" t="s">
        <v>113</v>
      </c>
      <c r="H83" s="5" t="s">
        <v>59</v>
      </c>
      <c r="I83" s="1" t="s">
        <v>308</v>
      </c>
    </row>
    <row r="84" spans="1:9" x14ac:dyDescent="0.2">
      <c r="A84" s="87"/>
      <c r="B84" s="87">
        <v>2</v>
      </c>
      <c r="C84" s="6" t="s">
        <v>634</v>
      </c>
      <c r="D84" s="5" t="s">
        <v>63</v>
      </c>
      <c r="E84" s="5" t="s">
        <v>91</v>
      </c>
      <c r="F84" s="5" t="s">
        <v>306</v>
      </c>
      <c r="G84" s="12" t="s">
        <v>62</v>
      </c>
      <c r="H84" s="5" t="s">
        <v>65</v>
      </c>
      <c r="I84" s="2" t="s">
        <v>307</v>
      </c>
    </row>
    <row r="85" spans="1:9" x14ac:dyDescent="0.2">
      <c r="A85" s="87"/>
      <c r="B85" s="87">
        <v>4</v>
      </c>
      <c r="C85" s="6" t="s">
        <v>635</v>
      </c>
      <c r="D85" s="5" t="s">
        <v>63</v>
      </c>
      <c r="E85" s="5" t="s">
        <v>91</v>
      </c>
      <c r="F85" s="5" t="s">
        <v>324</v>
      </c>
      <c r="G85" s="12" t="s">
        <v>113</v>
      </c>
      <c r="H85" s="5" t="s">
        <v>59</v>
      </c>
      <c r="I85" s="2" t="s">
        <v>325</v>
      </c>
    </row>
    <row r="86" spans="1:9" x14ac:dyDescent="0.2">
      <c r="A86" s="87"/>
      <c r="B86" s="87">
        <v>5</v>
      </c>
      <c r="C86" s="6" t="s">
        <v>636</v>
      </c>
      <c r="D86" s="5" t="s">
        <v>126</v>
      </c>
      <c r="E86" s="5" t="s">
        <v>127</v>
      </c>
      <c r="F86" s="5" t="s">
        <v>326</v>
      </c>
      <c r="H86" s="5" t="s">
        <v>59</v>
      </c>
      <c r="I86" s="2" t="s">
        <v>327</v>
      </c>
    </row>
    <row r="87" spans="1:9" x14ac:dyDescent="0.2">
      <c r="A87" s="87"/>
      <c r="B87" s="87">
        <v>5</v>
      </c>
      <c r="C87" s="6" t="s">
        <v>611</v>
      </c>
      <c r="D87" s="5" t="s">
        <v>320</v>
      </c>
      <c r="E87" s="5" t="s">
        <v>321</v>
      </c>
      <c r="F87" s="5" t="s">
        <v>328</v>
      </c>
      <c r="H87" s="5" t="s">
        <v>59</v>
      </c>
      <c r="I87" s="1" t="s">
        <v>328</v>
      </c>
    </row>
    <row r="88" spans="1:9" x14ac:dyDescent="0.2">
      <c r="A88" s="87"/>
      <c r="B88" s="87">
        <v>10</v>
      </c>
      <c r="C88" s="6" t="s">
        <v>637</v>
      </c>
      <c r="D88" s="5" t="s">
        <v>320</v>
      </c>
      <c r="E88" s="5" t="s">
        <v>321</v>
      </c>
      <c r="F88" s="5" t="s">
        <v>352</v>
      </c>
      <c r="G88" s="12" t="s">
        <v>353</v>
      </c>
      <c r="H88" s="5" t="s">
        <v>638</v>
      </c>
      <c r="I88" s="2" t="s">
        <v>354</v>
      </c>
    </row>
    <row r="89" spans="1:9" x14ac:dyDescent="0.2">
      <c r="A89" s="87"/>
      <c r="B89" s="87">
        <v>12</v>
      </c>
      <c r="C89" s="6" t="s">
        <v>361</v>
      </c>
      <c r="D89" s="5" t="s">
        <v>25</v>
      </c>
      <c r="E89" s="5" t="s">
        <v>180</v>
      </c>
      <c r="F89" s="5" t="s">
        <v>362</v>
      </c>
      <c r="G89" s="12" t="s">
        <v>95</v>
      </c>
      <c r="H89" s="5" t="s">
        <v>208</v>
      </c>
      <c r="I89" s="2" t="s">
        <v>363</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theme="3"/>
  </sheetPr>
  <dimension ref="A1:AC72"/>
  <sheetViews>
    <sheetView topLeftCell="K1" zoomScale="85" zoomScaleNormal="85" workbookViewId="0">
      <pane ySplit="1" topLeftCell="A6" activePane="bottomLeft" state="frozen"/>
      <selection pane="bottomLeft" activeCell="C11" sqref="C11"/>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826</v>
      </c>
      <c r="D1" s="161" t="s">
        <v>827</v>
      </c>
      <c r="E1" s="162" t="s">
        <v>8</v>
      </c>
      <c r="F1" s="162" t="s">
        <v>9</v>
      </c>
      <c r="G1" s="161" t="s">
        <v>126</v>
      </c>
      <c r="H1" s="161" t="s">
        <v>828</v>
      </c>
      <c r="I1" s="164" t="s">
        <v>22</v>
      </c>
      <c r="J1" s="165" t="s">
        <v>15</v>
      </c>
      <c r="K1" s="161" t="s">
        <v>6</v>
      </c>
      <c r="L1" s="161" t="s">
        <v>56</v>
      </c>
      <c r="M1" s="169" t="s">
        <v>864</v>
      </c>
      <c r="N1" s="137" t="s">
        <v>5</v>
      </c>
    </row>
    <row r="2" spans="1:29" s="137" customFormat="1" ht="63.75" x14ac:dyDescent="0.2">
      <c r="A2" s="138">
        <v>70</v>
      </c>
      <c r="B2" s="138"/>
      <c r="C2" s="171" t="s">
        <v>921</v>
      </c>
      <c r="D2" s="146" t="s">
        <v>829</v>
      </c>
      <c r="E2" s="147" t="s">
        <v>832</v>
      </c>
      <c r="F2" s="147" t="s">
        <v>832</v>
      </c>
      <c r="G2" s="148">
        <v>0</v>
      </c>
      <c r="H2" s="139" t="s">
        <v>830</v>
      </c>
      <c r="I2" s="143" t="s">
        <v>922</v>
      </c>
      <c r="J2" s="145" t="s">
        <v>923</v>
      </c>
      <c r="K2" s="139" t="s">
        <v>924</v>
      </c>
      <c r="L2" s="139"/>
      <c r="M2" s="140" t="s">
        <v>865</v>
      </c>
      <c r="N2" s="137" t="str">
        <f>IF(ISNUMBER(SEARCH("ELITE", K2)), "Elite", "Troop")</f>
        <v>Elite</v>
      </c>
      <c r="AB2" s="137" t="str" cm="1">
        <f t="array" ref="AB2:AB4">INDEX(_xlfn._xlws.FILTER('Antioch Troops'!$C$2:$C$894, 'Antioch Troops'!$N$2:$N$894="Elite"), 0)</f>
        <v>Liuetenent (1)
--
Your warband must include a Lieutenant when it is created.</v>
      </c>
      <c r="AC2" s="137" t="str" cm="1">
        <f t="array" ref="AC2:AC7">INDEX(_xlfn._xlws.FILTER('Antioch Troops'!$C$2:$C$894, 'Antioch Troops'!$N$2:$N$894="Troop"), 0)</f>
        <v>Yeoman* (Mandatory Bolt Rifle Not Included)</v>
      </c>
    </row>
    <row r="3" spans="1:29" s="137" customFormat="1" ht="51" x14ac:dyDescent="0.2">
      <c r="A3" s="152">
        <v>60</v>
      </c>
      <c r="B3" s="152"/>
      <c r="C3" s="153" t="s">
        <v>439</v>
      </c>
      <c r="D3" s="154" t="s">
        <v>829</v>
      </c>
      <c r="E3" s="155" t="s">
        <v>835</v>
      </c>
      <c r="F3" s="155" t="s">
        <v>835</v>
      </c>
      <c r="G3" s="154">
        <v>0</v>
      </c>
      <c r="H3" s="156" t="s">
        <v>830</v>
      </c>
      <c r="I3" s="157" t="s">
        <v>925</v>
      </c>
      <c r="J3" s="158" t="s">
        <v>927</v>
      </c>
      <c r="K3" s="156" t="s">
        <v>928</v>
      </c>
      <c r="L3" s="156"/>
      <c r="M3" s="170" t="s">
        <v>865</v>
      </c>
      <c r="N3" s="137" t="str">
        <f t="shared" ref="N3:N10" si="0">IF(ISNUMBER(SEARCH("ELITE", K3)), "Elite", "Troop")</f>
        <v>Elite</v>
      </c>
      <c r="AB3" s="137" t="str">
        <v>Trench Cleric (0-1)</v>
      </c>
      <c r="AC3" s="137" t="str">
        <v>Trench Mole Upgrade (0-2)</v>
      </c>
    </row>
    <row r="4" spans="1:29" ht="63.75" x14ac:dyDescent="0.2">
      <c r="A4" s="138">
        <v>50</v>
      </c>
      <c r="B4" s="138"/>
      <c r="C4" s="137" t="s">
        <v>440</v>
      </c>
      <c r="D4" s="146" t="s">
        <v>829</v>
      </c>
      <c r="E4" s="147" t="s">
        <v>832</v>
      </c>
      <c r="F4" s="147" t="s">
        <v>853</v>
      </c>
      <c r="G4" s="148">
        <v>0</v>
      </c>
      <c r="H4" s="139" t="s">
        <v>843</v>
      </c>
      <c r="I4" s="210" t="s">
        <v>929</v>
      </c>
      <c r="J4" s="145" t="s">
        <v>930</v>
      </c>
      <c r="K4" s="139" t="s">
        <v>931</v>
      </c>
      <c r="M4" s="140" t="s">
        <v>865</v>
      </c>
      <c r="N4" s="137" t="str">
        <f t="shared" si="0"/>
        <v>Elite</v>
      </c>
      <c r="AB4" s="140" t="str">
        <v>Sniper Preist (0-2)</v>
      </c>
      <c r="AC4" s="140" t="str">
        <v>Shocktrooper (0-5)</v>
      </c>
    </row>
    <row r="5" spans="1:29" ht="140.25" x14ac:dyDescent="0.2">
      <c r="A5" s="152">
        <v>30</v>
      </c>
      <c r="B5" s="152"/>
      <c r="C5" s="153" t="s">
        <v>718</v>
      </c>
      <c r="D5" s="154" t="s">
        <v>829</v>
      </c>
      <c r="E5" s="155" t="s">
        <v>932</v>
      </c>
      <c r="F5" s="155" t="s">
        <v>65</v>
      </c>
      <c r="G5" s="159">
        <v>0</v>
      </c>
      <c r="H5" s="156" t="s">
        <v>843</v>
      </c>
      <c r="I5" s="157" t="s">
        <v>933</v>
      </c>
      <c r="J5" s="211" t="s">
        <v>65</v>
      </c>
      <c r="K5" s="156" t="s">
        <v>934</v>
      </c>
      <c r="L5" s="156"/>
      <c r="M5" s="170" t="s">
        <v>865</v>
      </c>
      <c r="N5" s="137" t="str">
        <f t="shared" si="0"/>
        <v>Troop</v>
      </c>
      <c r="AC5" s="140" t="str">
        <v>Combat Engineers (0-2)</v>
      </c>
    </row>
    <row r="6" spans="1:29" ht="140.25" x14ac:dyDescent="0.2">
      <c r="A6" s="138">
        <v>10</v>
      </c>
      <c r="B6" s="138"/>
      <c r="C6" s="137" t="s">
        <v>530</v>
      </c>
      <c r="D6" s="146" t="s">
        <v>829</v>
      </c>
      <c r="E6" s="147" t="s">
        <v>65</v>
      </c>
      <c r="F6" s="147" t="s">
        <v>65</v>
      </c>
      <c r="G6" s="148">
        <v>0</v>
      </c>
      <c r="H6" s="140" t="s">
        <v>843</v>
      </c>
      <c r="I6" s="143" t="s">
        <v>933</v>
      </c>
      <c r="J6" s="149" t="s">
        <v>65</v>
      </c>
      <c r="K6" s="139" t="s">
        <v>935</v>
      </c>
      <c r="M6" s="140" t="s">
        <v>865</v>
      </c>
      <c r="N6" s="137" t="str">
        <f t="shared" si="0"/>
        <v>Troop</v>
      </c>
      <c r="AC6" s="140" t="str">
        <v>Mechanised Heavy Infantry (0-3)</v>
      </c>
    </row>
    <row r="7" spans="1:29" ht="51" x14ac:dyDescent="0.2">
      <c r="A7" s="152">
        <v>45</v>
      </c>
      <c r="B7" s="152"/>
      <c r="C7" s="153" t="s">
        <v>441</v>
      </c>
      <c r="D7" s="154" t="s">
        <v>829</v>
      </c>
      <c r="E7" s="155" t="s">
        <v>65</v>
      </c>
      <c r="F7" s="155" t="s">
        <v>835</v>
      </c>
      <c r="G7" s="159">
        <v>0</v>
      </c>
      <c r="H7" s="213" t="s">
        <v>843</v>
      </c>
      <c r="I7" s="157" t="s">
        <v>926</v>
      </c>
      <c r="J7" s="158" t="s">
        <v>936</v>
      </c>
      <c r="K7" s="156" t="s">
        <v>934</v>
      </c>
      <c r="L7" s="156"/>
      <c r="M7" s="170" t="s">
        <v>865</v>
      </c>
      <c r="N7" s="137" t="str">
        <f t="shared" si="0"/>
        <v>Troop</v>
      </c>
      <c r="AC7" s="140" t="str">
        <v xml:space="preserve">MHI Armor Upgrade </v>
      </c>
    </row>
    <row r="8" spans="1:29" ht="153" x14ac:dyDescent="0.2">
      <c r="A8" s="138">
        <v>80</v>
      </c>
      <c r="B8" s="138"/>
      <c r="C8" s="137" t="s">
        <v>442</v>
      </c>
      <c r="D8" s="146" t="s">
        <v>829</v>
      </c>
      <c r="E8" s="147" t="s">
        <v>835</v>
      </c>
      <c r="F8" s="147" t="s">
        <v>65</v>
      </c>
      <c r="G8" s="148">
        <v>-2</v>
      </c>
      <c r="H8" s="140" t="s">
        <v>843</v>
      </c>
      <c r="I8" s="143" t="s">
        <v>937</v>
      </c>
      <c r="J8" s="145" t="s">
        <v>938</v>
      </c>
      <c r="K8" s="139" t="s">
        <v>934</v>
      </c>
      <c r="M8" s="140" t="s">
        <v>865</v>
      </c>
      <c r="N8" s="137" t="str">
        <f t="shared" si="0"/>
        <v>Troop</v>
      </c>
    </row>
    <row r="9" spans="1:29" ht="76.5" x14ac:dyDescent="0.2">
      <c r="A9" s="152">
        <v>85</v>
      </c>
      <c r="B9" s="152"/>
      <c r="C9" s="153" t="s">
        <v>443</v>
      </c>
      <c r="D9" s="154" t="s">
        <v>829</v>
      </c>
      <c r="E9" s="155" t="s">
        <v>835</v>
      </c>
      <c r="F9" s="155" t="s">
        <v>65</v>
      </c>
      <c r="G9" s="159">
        <v>-2</v>
      </c>
      <c r="H9" s="213" t="s">
        <v>939</v>
      </c>
      <c r="I9" s="157" t="s">
        <v>940</v>
      </c>
      <c r="J9" s="158" t="s">
        <v>941</v>
      </c>
      <c r="K9" s="156" t="s">
        <v>942</v>
      </c>
      <c r="L9" s="156"/>
      <c r="M9" s="170" t="s">
        <v>865</v>
      </c>
      <c r="N9" s="140" t="str">
        <f t="shared" si="0"/>
        <v>Troop</v>
      </c>
    </row>
    <row r="10" spans="1:29" ht="89.25" x14ac:dyDescent="0.2">
      <c r="A10" s="138">
        <v>10</v>
      </c>
      <c r="B10" s="138"/>
      <c r="C10" s="137" t="s">
        <v>531</v>
      </c>
      <c r="D10" s="146" t="s">
        <v>829</v>
      </c>
      <c r="E10" s="147" t="s">
        <v>932</v>
      </c>
      <c r="F10" s="147" t="s">
        <v>65</v>
      </c>
      <c r="G10" s="148">
        <v>-1</v>
      </c>
      <c r="H10" s="140" t="s">
        <v>843</v>
      </c>
      <c r="I10" s="143" t="s">
        <v>943</v>
      </c>
      <c r="J10" s="145" t="s">
        <v>944</v>
      </c>
      <c r="K10" s="139" t="s">
        <v>934</v>
      </c>
      <c r="M10" s="140" t="s">
        <v>865</v>
      </c>
      <c r="N10" s="140" t="str">
        <f t="shared" si="0"/>
        <v>Troop</v>
      </c>
    </row>
    <row r="11" spans="1:29" x14ac:dyDescent="0.2">
      <c r="A11" s="138">
        <v>65</v>
      </c>
      <c r="B11" s="138"/>
      <c r="C11" s="137" t="s">
        <v>444</v>
      </c>
    </row>
    <row r="12" spans="1:29" s="148" customFormat="1" x14ac:dyDescent="0.2">
      <c r="A12" s="138"/>
      <c r="B12" s="138">
        <v>5</v>
      </c>
      <c r="C12" s="136" t="s">
        <v>446</v>
      </c>
      <c r="D12" s="146"/>
      <c r="E12" s="147"/>
      <c r="F12" s="147"/>
      <c r="H12" s="140"/>
      <c r="I12" s="143"/>
      <c r="J12" s="145"/>
      <c r="K12" s="139"/>
      <c r="L12" s="139"/>
      <c r="M12" s="140"/>
      <c r="N12" s="140"/>
      <c r="O12" s="140"/>
      <c r="P12" s="140"/>
      <c r="Q12" s="140"/>
      <c r="R12" s="140"/>
      <c r="S12" s="140"/>
      <c r="T12" s="140"/>
      <c r="U12" s="140"/>
      <c r="V12" s="140"/>
      <c r="W12" s="140"/>
      <c r="X12" s="140"/>
      <c r="Y12" s="140"/>
      <c r="Z12" s="140"/>
      <c r="AA12" s="140"/>
      <c r="AB12" s="140"/>
      <c r="AC12" s="140"/>
    </row>
    <row r="13" spans="1:29" s="148" customFormat="1" x14ac:dyDescent="0.2">
      <c r="A13" s="138"/>
      <c r="B13" s="138">
        <v>5</v>
      </c>
      <c r="C13" s="136" t="s">
        <v>447</v>
      </c>
      <c r="D13" s="146"/>
      <c r="E13" s="147"/>
      <c r="F13" s="147"/>
      <c r="H13" s="140"/>
      <c r="I13" s="143"/>
      <c r="J13" s="145"/>
      <c r="K13" s="139"/>
      <c r="L13" s="139"/>
      <c r="M13" s="140"/>
      <c r="N13" s="140"/>
      <c r="O13" s="140"/>
      <c r="P13" s="140"/>
      <c r="Q13" s="140"/>
      <c r="R13" s="140"/>
      <c r="S13" s="140"/>
      <c r="T13" s="140"/>
      <c r="U13" s="140"/>
      <c r="V13" s="140"/>
      <c r="W13" s="140"/>
      <c r="X13" s="140"/>
      <c r="Y13" s="140"/>
      <c r="Z13" s="140"/>
      <c r="AA13" s="140"/>
      <c r="AB13" s="140"/>
      <c r="AC13" s="140"/>
    </row>
    <row r="14" spans="1:29" s="148" customFormat="1" x14ac:dyDescent="0.2">
      <c r="A14" s="138"/>
      <c r="B14" s="138">
        <v>2</v>
      </c>
      <c r="C14" s="136" t="s">
        <v>448</v>
      </c>
      <c r="D14" s="146"/>
      <c r="E14" s="147"/>
      <c r="F14" s="147"/>
      <c r="H14" s="140"/>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v>3</v>
      </c>
      <c r="C15" s="136" t="s">
        <v>449</v>
      </c>
      <c r="D15" s="146"/>
      <c r="E15" s="147"/>
      <c r="F15" s="147"/>
      <c r="H15" s="140"/>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v>4</v>
      </c>
      <c r="C16" s="136" t="s">
        <v>450</v>
      </c>
      <c r="D16" s="146"/>
      <c r="E16" s="147"/>
      <c r="F16" s="147"/>
      <c r="H16" s="140"/>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v>1</v>
      </c>
      <c r="C17" s="136" t="s">
        <v>445</v>
      </c>
      <c r="D17" s="146"/>
      <c r="E17" s="147"/>
      <c r="F17" s="147"/>
      <c r="H17" s="140"/>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v>2</v>
      </c>
      <c r="C18" s="136" t="s">
        <v>492</v>
      </c>
      <c r="D18" s="146"/>
      <c r="E18" s="147"/>
      <c r="F18" s="147"/>
      <c r="H18" s="140"/>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v>2</v>
      </c>
      <c r="C19" s="136" t="s">
        <v>493</v>
      </c>
      <c r="D19" s="146"/>
      <c r="E19" s="147"/>
      <c r="F19" s="147"/>
      <c r="H19" s="140"/>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ht="12" customHeight="1" x14ac:dyDescent="0.2">
      <c r="A20" s="138"/>
      <c r="B20" s="138"/>
      <c r="C20" s="136"/>
      <c r="D20" s="146"/>
      <c r="E20" s="147"/>
      <c r="F20" s="149"/>
      <c r="H20" s="140"/>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x14ac:dyDescent="0.2">
      <c r="A21" s="138"/>
      <c r="B21" s="138"/>
      <c r="C21" s="136"/>
      <c r="D21" s="146"/>
      <c r="E21" s="147"/>
      <c r="F21" s="147"/>
      <c r="H21" s="140"/>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42"/>
      <c r="D22" s="146"/>
      <c r="E22" s="147"/>
      <c r="F22" s="147"/>
      <c r="H22" s="140"/>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36"/>
      <c r="D23" s="146"/>
      <c r="E23" s="147"/>
      <c r="F23" s="147"/>
      <c r="H23" s="140"/>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6"/>
      <c r="E24" s="147"/>
      <c r="F24" s="147"/>
      <c r="H24" s="140"/>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6"/>
      <c r="E25" s="147"/>
      <c r="F25" s="147"/>
      <c r="H25" s="140"/>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6"/>
      <c r="E26" s="147"/>
      <c r="F26" s="147"/>
      <c r="H26" s="140"/>
      <c r="I26" s="143"/>
      <c r="J26" s="145"/>
      <c r="K26" s="139"/>
      <c r="L26" s="139"/>
      <c r="M26" s="140"/>
      <c r="N26" s="140"/>
      <c r="O26" s="140"/>
      <c r="P26" s="140"/>
      <c r="Q26" s="140"/>
      <c r="R26" s="140"/>
      <c r="S26" s="140"/>
      <c r="T26" s="140"/>
      <c r="U26" s="140"/>
      <c r="V26" s="140"/>
      <c r="W26" s="140"/>
      <c r="X26" s="140"/>
      <c r="Y26" s="140"/>
      <c r="Z26" s="140"/>
      <c r="AA26" s="140"/>
      <c r="AB26" s="140"/>
      <c r="AC26" s="140"/>
    </row>
    <row r="27" spans="1:29" s="136" customFormat="1" x14ac:dyDescent="0.2">
      <c r="A27" s="138"/>
      <c r="B27" s="138"/>
      <c r="D27" s="146"/>
      <c r="E27" s="147"/>
      <c r="F27" s="147"/>
      <c r="G27" s="148"/>
      <c r="H27" s="140"/>
      <c r="I27" s="143"/>
      <c r="J27" s="145"/>
      <c r="K27" s="139"/>
      <c r="L27" s="139"/>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6"/>
      <c r="E28" s="147"/>
      <c r="F28" s="147"/>
      <c r="G28" s="148"/>
      <c r="H28" s="140"/>
      <c r="I28" s="143"/>
      <c r="J28" s="145"/>
      <c r="K28" s="139"/>
      <c r="L28" s="139"/>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6"/>
      <c r="E29" s="147"/>
      <c r="F29" s="147"/>
      <c r="G29" s="148"/>
      <c r="H29" s="140"/>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6"/>
      <c r="E30" s="147"/>
      <c r="F30" s="147"/>
      <c r="G30" s="148"/>
      <c r="H30" s="140"/>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6"/>
      <c r="E31" s="147"/>
      <c r="F31" s="147"/>
      <c r="G31" s="148"/>
      <c r="H31" s="140"/>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6"/>
      <c r="E32" s="147"/>
      <c r="F32" s="147"/>
      <c r="G32" s="148"/>
      <c r="H32" s="140"/>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6"/>
      <c r="E33" s="147"/>
      <c r="F33" s="147"/>
      <c r="G33" s="148"/>
      <c r="H33" s="140"/>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6"/>
      <c r="E34" s="147"/>
      <c r="F34" s="147"/>
      <c r="G34" s="148"/>
      <c r="H34" s="140"/>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6"/>
      <c r="E35" s="147"/>
      <c r="F35" s="147"/>
      <c r="G35" s="148"/>
      <c r="H35" s="140"/>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6"/>
      <c r="E36" s="147"/>
      <c r="F36" s="147"/>
      <c r="G36" s="148"/>
      <c r="H36" s="140"/>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6"/>
      <c r="E37" s="147"/>
      <c r="F37" s="147"/>
      <c r="G37" s="148"/>
      <c r="H37" s="140"/>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6"/>
      <c r="E38" s="147"/>
      <c r="F38" s="147"/>
      <c r="G38" s="148"/>
      <c r="H38" s="140"/>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6"/>
      <c r="E39" s="147"/>
      <c r="F39" s="147"/>
      <c r="G39" s="148"/>
      <c r="H39" s="140"/>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6"/>
      <c r="E40" s="147"/>
      <c r="F40" s="147"/>
      <c r="G40" s="148"/>
      <c r="H40" s="140"/>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6"/>
      <c r="E41" s="147"/>
      <c r="F41" s="147"/>
      <c r="G41" s="148"/>
      <c r="H41" s="140"/>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6"/>
      <c r="E42" s="147"/>
      <c r="F42" s="147"/>
      <c r="G42" s="148"/>
      <c r="H42" s="140"/>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6"/>
      <c r="E43" s="147"/>
      <c r="F43" s="147"/>
      <c r="G43" s="148"/>
      <c r="H43" s="140"/>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6"/>
      <c r="E44" s="147"/>
      <c r="F44" s="147"/>
      <c r="G44" s="148"/>
      <c r="H44" s="140"/>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6"/>
      <c r="E45" s="147"/>
      <c r="F45" s="147"/>
      <c r="G45" s="148"/>
      <c r="H45" s="140"/>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6"/>
      <c r="E46" s="147"/>
      <c r="F46" s="147"/>
      <c r="G46" s="148"/>
      <c r="H46" s="140"/>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6"/>
      <c r="E47" s="147"/>
      <c r="F47" s="147"/>
      <c r="G47" s="148"/>
      <c r="H47" s="140"/>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6"/>
      <c r="E48" s="147"/>
      <c r="F48" s="147"/>
      <c r="G48" s="148"/>
      <c r="H48" s="140"/>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6"/>
      <c r="E49" s="147"/>
      <c r="F49" s="147"/>
      <c r="G49" s="148"/>
      <c r="H49" s="140"/>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6"/>
      <c r="E50" s="147"/>
      <c r="F50" s="147"/>
      <c r="G50" s="148"/>
      <c r="H50" s="140"/>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6"/>
      <c r="E51" s="147"/>
      <c r="F51" s="147"/>
      <c r="G51" s="148"/>
      <c r="H51" s="140"/>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6"/>
      <c r="E52" s="147"/>
      <c r="F52" s="147"/>
      <c r="G52" s="148"/>
      <c r="H52" s="140"/>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6"/>
      <c r="E53" s="147"/>
      <c r="F53" s="147"/>
      <c r="G53" s="148"/>
      <c r="H53" s="140"/>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6"/>
      <c r="E54" s="147"/>
      <c r="F54" s="147"/>
      <c r="G54" s="148"/>
      <c r="H54" s="140"/>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6"/>
      <c r="E55" s="147"/>
      <c r="F55" s="147"/>
      <c r="G55" s="148"/>
      <c r="H55" s="140"/>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6"/>
      <c r="E56" s="147"/>
      <c r="F56" s="147"/>
      <c r="G56" s="148"/>
      <c r="H56" s="140"/>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6"/>
      <c r="E57" s="147"/>
      <c r="F57" s="147"/>
      <c r="G57" s="148"/>
      <c r="H57" s="140"/>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6"/>
      <c r="E58" s="147"/>
      <c r="F58" s="147"/>
      <c r="G58" s="148"/>
      <c r="H58" s="140"/>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6"/>
      <c r="E59" s="147"/>
      <c r="F59" s="147"/>
      <c r="G59" s="148"/>
      <c r="H59" s="140"/>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6"/>
      <c r="E60" s="147"/>
      <c r="F60" s="147"/>
      <c r="G60" s="148"/>
      <c r="H60" s="140"/>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6"/>
      <c r="E61" s="147"/>
      <c r="F61" s="147"/>
      <c r="G61" s="148"/>
      <c r="H61" s="140"/>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6"/>
      <c r="E62" s="147"/>
      <c r="F62" s="147"/>
      <c r="G62" s="148"/>
      <c r="H62" s="140"/>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6"/>
      <c r="E63" s="147"/>
      <c r="F63" s="147"/>
      <c r="G63" s="148"/>
      <c r="H63" s="140"/>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6"/>
      <c r="E64" s="147"/>
      <c r="F64" s="147"/>
      <c r="G64" s="148"/>
      <c r="H64" s="140"/>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6"/>
      <c r="E65" s="147"/>
      <c r="F65" s="147"/>
      <c r="G65" s="148"/>
      <c r="H65" s="140"/>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6"/>
      <c r="E66" s="147"/>
      <c r="F66" s="147"/>
      <c r="G66" s="148"/>
      <c r="H66" s="140"/>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6"/>
      <c r="E67" s="147"/>
      <c r="F67" s="147"/>
      <c r="G67" s="148"/>
      <c r="H67" s="140"/>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6"/>
      <c r="E68" s="147"/>
      <c r="F68" s="147"/>
      <c r="G68" s="148"/>
      <c r="H68" s="140"/>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6"/>
      <c r="E69" s="147"/>
      <c r="F69" s="147"/>
      <c r="G69" s="148"/>
      <c r="H69" s="140"/>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6"/>
      <c r="E70" s="147"/>
      <c r="F70" s="147"/>
      <c r="G70" s="148"/>
      <c r="H70" s="140"/>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6"/>
      <c r="E71" s="147"/>
      <c r="F71" s="147"/>
      <c r="G71" s="148"/>
      <c r="H71" s="140"/>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6"/>
      <c r="E72" s="147"/>
      <c r="F72" s="147"/>
      <c r="G72" s="148"/>
      <c r="H72" s="140"/>
      <c r="I72" s="143"/>
      <c r="J72" s="145"/>
      <c r="K72" s="139"/>
      <c r="L72" s="139"/>
      <c r="M72" s="140"/>
      <c r="N72" s="140"/>
      <c r="O72" s="140"/>
      <c r="P72" s="140"/>
      <c r="Q72" s="140"/>
      <c r="R72" s="140"/>
      <c r="S72" s="140"/>
      <c r="T72" s="140"/>
      <c r="U72" s="140"/>
      <c r="V72" s="140"/>
      <c r="W72" s="140"/>
      <c r="X72" s="140"/>
      <c r="Y72" s="140"/>
      <c r="Z72" s="140"/>
      <c r="AA72" s="140"/>
      <c r="AB72" s="140"/>
      <c r="AC72" s="1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theme="3"/>
  </sheetPr>
  <dimension ref="A1:J78"/>
  <sheetViews>
    <sheetView topLeftCell="A1048530" zoomScale="85" zoomScaleNormal="85" workbookViewId="0">
      <selection activeCell="G74" sqref="G74"/>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9" t="s">
        <v>24</v>
      </c>
      <c r="B1" s="369"/>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533</v>
      </c>
      <c r="H3" s="5" t="s">
        <v>532</v>
      </c>
    </row>
    <row r="4" spans="1:10" x14ac:dyDescent="0.2">
      <c r="A4" s="87">
        <v>10</v>
      </c>
      <c r="B4" s="87"/>
      <c r="C4" s="14" t="s">
        <v>534</v>
      </c>
      <c r="H4" s="5" t="s">
        <v>535</v>
      </c>
    </row>
    <row r="5" spans="1:10" x14ac:dyDescent="0.2">
      <c r="A5" s="87">
        <v>15</v>
      </c>
      <c r="B5" s="87"/>
      <c r="C5" s="14" t="s">
        <v>538</v>
      </c>
      <c r="H5" s="5" t="s">
        <v>536</v>
      </c>
    </row>
    <row r="6" spans="1:10" x14ac:dyDescent="0.2">
      <c r="A6" s="87">
        <v>10</v>
      </c>
      <c r="B6" s="87"/>
      <c r="C6" s="14" t="s">
        <v>537</v>
      </c>
      <c r="H6" s="5" t="s">
        <v>541</v>
      </c>
    </row>
    <row r="7" spans="1:10" x14ac:dyDescent="0.2">
      <c r="A7" s="87">
        <v>5</v>
      </c>
      <c r="B7" s="87"/>
      <c r="C7" s="14" t="s">
        <v>539</v>
      </c>
      <c r="H7" s="5" t="s">
        <v>540</v>
      </c>
    </row>
    <row r="8" spans="1:10" x14ac:dyDescent="0.2">
      <c r="A8" s="87">
        <v>15</v>
      </c>
      <c r="B8" s="87"/>
      <c r="C8" s="6" t="s">
        <v>542</v>
      </c>
      <c r="H8" s="5" t="s">
        <v>543</v>
      </c>
    </row>
    <row r="9" spans="1:10" x14ac:dyDescent="0.2">
      <c r="A9" s="87">
        <v>7</v>
      </c>
      <c r="B9" s="87"/>
      <c r="C9" s="6" t="s">
        <v>544</v>
      </c>
      <c r="H9" s="5" t="s">
        <v>277</v>
      </c>
    </row>
    <row r="10" spans="1:10" x14ac:dyDescent="0.2">
      <c r="A10" s="87">
        <v>18</v>
      </c>
      <c r="B10" s="87"/>
      <c r="C10" s="6" t="s">
        <v>260</v>
      </c>
      <c r="D10" s="5" t="s">
        <v>261</v>
      </c>
      <c r="E10" s="5" t="s">
        <v>9</v>
      </c>
      <c r="F10" s="5" t="s">
        <v>262</v>
      </c>
      <c r="G10" s="12" t="s">
        <v>263</v>
      </c>
      <c r="H10" s="5" t="s">
        <v>277</v>
      </c>
      <c r="I10" s="2" t="s">
        <v>264</v>
      </c>
    </row>
    <row r="11" spans="1:10" x14ac:dyDescent="0.2">
      <c r="A11" s="87">
        <v>5</v>
      </c>
      <c r="B11" s="87"/>
      <c r="C11" s="14" t="s">
        <v>576</v>
      </c>
      <c r="H11" s="5" t="s">
        <v>577</v>
      </c>
    </row>
    <row r="12" spans="1:10" x14ac:dyDescent="0.2">
      <c r="A12" s="87">
        <v>5</v>
      </c>
      <c r="B12" s="87"/>
      <c r="C12" s="14" t="s">
        <v>578</v>
      </c>
      <c r="H12" s="5" t="s">
        <v>579</v>
      </c>
    </row>
    <row r="13" spans="1:10" x14ac:dyDescent="0.2">
      <c r="A13" s="87">
        <v>5</v>
      </c>
      <c r="B13" s="87"/>
      <c r="C13" s="6" t="s">
        <v>580</v>
      </c>
      <c r="D13" s="5" t="s">
        <v>25</v>
      </c>
      <c r="E13" s="5" t="s">
        <v>9</v>
      </c>
      <c r="F13" s="5" t="s">
        <v>581</v>
      </c>
      <c r="G13" s="12" t="s">
        <v>113</v>
      </c>
      <c r="H13" s="5" t="s">
        <v>582</v>
      </c>
    </row>
    <row r="14" spans="1:10" x14ac:dyDescent="0.2">
      <c r="A14" s="87">
        <v>3</v>
      </c>
      <c r="B14" s="87"/>
      <c r="C14" s="6" t="s">
        <v>725</v>
      </c>
      <c r="D14" s="5" t="s">
        <v>133</v>
      </c>
      <c r="E14" s="5" t="s">
        <v>127</v>
      </c>
      <c r="F14" s="5" t="s">
        <v>583</v>
      </c>
      <c r="G14" s="12" t="s">
        <v>62</v>
      </c>
      <c r="H14" s="5" t="s">
        <v>659</v>
      </c>
    </row>
    <row r="15" spans="1:10" x14ac:dyDescent="0.2">
      <c r="A15" s="87">
        <v>10</v>
      </c>
      <c r="B15" s="87"/>
      <c r="C15" s="6" t="s">
        <v>657</v>
      </c>
      <c r="D15" s="5" t="s">
        <v>141</v>
      </c>
      <c r="E15" s="5" t="s">
        <v>127</v>
      </c>
      <c r="F15" s="5" t="s">
        <v>584</v>
      </c>
      <c r="H15" s="5" t="s">
        <v>658</v>
      </c>
    </row>
    <row r="16" spans="1:10" x14ac:dyDescent="0.2">
      <c r="A16" s="87"/>
      <c r="B16" s="87">
        <v>4</v>
      </c>
      <c r="C16" s="6" t="s">
        <v>660</v>
      </c>
      <c r="D16" s="5" t="s">
        <v>133</v>
      </c>
      <c r="E16" s="5" t="s">
        <v>127</v>
      </c>
      <c r="F16" s="5" t="s">
        <v>585</v>
      </c>
      <c r="H16" s="5" t="s">
        <v>661</v>
      </c>
    </row>
    <row r="17" spans="1:9" x14ac:dyDescent="0.2">
      <c r="A17" s="88">
        <v>5</v>
      </c>
      <c r="B17" s="88"/>
      <c r="C17" s="15" t="s">
        <v>752</v>
      </c>
      <c r="D17" s="16"/>
      <c r="E17" s="16"/>
      <c r="F17" s="16" t="s">
        <v>762</v>
      </c>
      <c r="G17" s="17"/>
      <c r="H17" s="16" t="s">
        <v>753</v>
      </c>
    </row>
    <row r="18" spans="1:9" x14ac:dyDescent="0.2">
      <c r="A18" s="88">
        <v>35</v>
      </c>
      <c r="B18" s="88"/>
      <c r="C18" s="15" t="s">
        <v>754</v>
      </c>
      <c r="D18" s="16"/>
      <c r="E18" s="16"/>
      <c r="F18" s="16"/>
      <c r="G18" s="17"/>
      <c r="H18" s="16" t="s">
        <v>759</v>
      </c>
    </row>
    <row r="19" spans="1:9" x14ac:dyDescent="0.2">
      <c r="A19" s="88">
        <v>5</v>
      </c>
      <c r="B19" s="88"/>
      <c r="C19" s="15" t="s">
        <v>757</v>
      </c>
      <c r="D19" s="16"/>
      <c r="E19" s="16"/>
      <c r="F19" s="16" t="s">
        <v>763</v>
      </c>
      <c r="G19" s="17"/>
      <c r="H19" s="16" t="s">
        <v>759</v>
      </c>
    </row>
    <row r="20" spans="1:9" x14ac:dyDescent="0.2">
      <c r="A20" s="88">
        <v>5</v>
      </c>
      <c r="B20" s="88"/>
      <c r="C20" s="15" t="s">
        <v>755</v>
      </c>
      <c r="D20" s="16"/>
      <c r="E20" s="16"/>
      <c r="F20" s="16" t="s">
        <v>764</v>
      </c>
      <c r="G20" s="17"/>
      <c r="H20" s="16" t="s">
        <v>759</v>
      </c>
    </row>
    <row r="21" spans="1:9" x14ac:dyDescent="0.2">
      <c r="A21" s="88">
        <v>5</v>
      </c>
      <c r="B21" s="88"/>
      <c r="C21" s="15" t="s">
        <v>769</v>
      </c>
      <c r="D21" s="16"/>
      <c r="E21" s="16"/>
      <c r="F21" s="16" t="s">
        <v>765</v>
      </c>
      <c r="G21" s="17"/>
      <c r="H21" s="16" t="s">
        <v>759</v>
      </c>
    </row>
    <row r="22" spans="1:9" x14ac:dyDescent="0.2">
      <c r="A22" s="88">
        <v>5</v>
      </c>
      <c r="B22" s="88"/>
      <c r="C22" s="15" t="s">
        <v>770</v>
      </c>
      <c r="D22" s="16"/>
      <c r="E22" s="16"/>
      <c r="F22" s="16" t="s">
        <v>766</v>
      </c>
      <c r="G22" s="17"/>
      <c r="H22" s="16" t="s">
        <v>759</v>
      </c>
    </row>
    <row r="23" spans="1:9" x14ac:dyDescent="0.2">
      <c r="A23" s="88">
        <v>5</v>
      </c>
      <c r="B23" s="88"/>
      <c r="C23" s="15" t="s">
        <v>756</v>
      </c>
      <c r="D23" s="16"/>
      <c r="E23" s="16"/>
      <c r="F23" s="16" t="s">
        <v>767</v>
      </c>
      <c r="G23" s="17"/>
      <c r="H23" s="16" t="s">
        <v>759</v>
      </c>
    </row>
    <row r="24" spans="1:9" x14ac:dyDescent="0.2">
      <c r="A24" s="88">
        <v>65</v>
      </c>
      <c r="B24" s="88"/>
      <c r="C24" s="15" t="s">
        <v>772</v>
      </c>
      <c r="D24" s="16"/>
      <c r="E24" s="16"/>
      <c r="F24" s="16"/>
      <c r="G24" s="17"/>
      <c r="H24" s="16" t="s">
        <v>758</v>
      </c>
    </row>
    <row r="25" spans="1:9" x14ac:dyDescent="0.2">
      <c r="A25" s="88"/>
      <c r="B25" s="88">
        <v>2</v>
      </c>
      <c r="C25" s="15" t="s">
        <v>771</v>
      </c>
      <c r="D25" s="16"/>
      <c r="E25" s="16"/>
      <c r="F25" s="16" t="s">
        <v>768</v>
      </c>
      <c r="G25" s="17"/>
      <c r="H25" s="16" t="s">
        <v>758</v>
      </c>
    </row>
    <row r="26" spans="1:9" x14ac:dyDescent="0.2">
      <c r="A26" s="88">
        <v>10</v>
      </c>
      <c r="B26" s="88"/>
      <c r="C26" s="15" t="s">
        <v>761</v>
      </c>
      <c r="D26" s="16"/>
      <c r="E26" s="16"/>
      <c r="F26" s="16" t="s">
        <v>760</v>
      </c>
      <c r="G26" s="17"/>
      <c r="H26" s="16" t="s">
        <v>758</v>
      </c>
    </row>
    <row r="27" spans="1:9" x14ac:dyDescent="0.2">
      <c r="A27" s="87">
        <v>10</v>
      </c>
      <c r="B27" s="87"/>
      <c r="C27" s="6" t="s">
        <v>28</v>
      </c>
      <c r="D27" s="5" t="s">
        <v>63</v>
      </c>
      <c r="E27" s="5" t="s">
        <v>68</v>
      </c>
      <c r="F27" s="5" t="s">
        <v>65</v>
      </c>
      <c r="G27" s="12" t="s">
        <v>58</v>
      </c>
    </row>
    <row r="28" spans="1:9" x14ac:dyDescent="0.2">
      <c r="A28" s="87">
        <v>15</v>
      </c>
      <c r="B28" s="87"/>
      <c r="C28" s="6" t="s">
        <v>29</v>
      </c>
      <c r="D28" s="5" t="s">
        <v>63</v>
      </c>
      <c r="E28" s="5" t="s">
        <v>68</v>
      </c>
      <c r="F28" s="5" t="s">
        <v>65</v>
      </c>
      <c r="G28" s="12" t="s">
        <v>69</v>
      </c>
    </row>
    <row r="29" spans="1:9" x14ac:dyDescent="0.2">
      <c r="A29" s="87">
        <v>40</v>
      </c>
      <c r="B29" s="87"/>
      <c r="C29" s="6" t="s">
        <v>644</v>
      </c>
      <c r="D29" s="5" t="s">
        <v>63</v>
      </c>
      <c r="E29" s="5" t="s">
        <v>67</v>
      </c>
      <c r="F29" s="5" t="s">
        <v>65</v>
      </c>
      <c r="G29" s="12" t="s">
        <v>69</v>
      </c>
    </row>
    <row r="30" spans="1:9" x14ac:dyDescent="0.2">
      <c r="A30" s="87">
        <v>6</v>
      </c>
      <c r="B30" s="87"/>
      <c r="C30" s="6" t="s">
        <v>30</v>
      </c>
      <c r="D30" s="5" t="s">
        <v>25</v>
      </c>
      <c r="E30" s="5" t="s">
        <v>64</v>
      </c>
      <c r="F30" s="5" t="s">
        <v>65</v>
      </c>
      <c r="G30" s="12" t="s">
        <v>65</v>
      </c>
      <c r="H30" s="5" t="s">
        <v>65</v>
      </c>
      <c r="I30" s="2" t="s">
        <v>66</v>
      </c>
    </row>
    <row r="31" spans="1:9" x14ac:dyDescent="0.2">
      <c r="A31" s="87">
        <v>20</v>
      </c>
      <c r="B31" s="87"/>
      <c r="C31" s="6" t="s">
        <v>645</v>
      </c>
      <c r="D31" s="5" t="s">
        <v>25</v>
      </c>
      <c r="E31" s="5" t="s">
        <v>176</v>
      </c>
      <c r="F31" s="5" t="s">
        <v>77</v>
      </c>
      <c r="G31" s="12" t="s">
        <v>71</v>
      </c>
      <c r="H31" s="5" t="s">
        <v>59</v>
      </c>
      <c r="I31" s="2" t="s">
        <v>177</v>
      </c>
    </row>
    <row r="32" spans="1:9" x14ac:dyDescent="0.2">
      <c r="A32" s="87">
        <v>30</v>
      </c>
      <c r="B32" s="87"/>
      <c r="C32" s="6" t="s">
        <v>646</v>
      </c>
      <c r="D32" s="5" t="s">
        <v>63</v>
      </c>
      <c r="E32" s="5" t="s">
        <v>82</v>
      </c>
      <c r="F32" s="5" t="s">
        <v>83</v>
      </c>
      <c r="G32" s="12" t="s">
        <v>85</v>
      </c>
      <c r="I32" s="2" t="s">
        <v>86</v>
      </c>
    </row>
    <row r="33" spans="1:9" x14ac:dyDescent="0.2">
      <c r="A33" s="87">
        <v>10</v>
      </c>
      <c r="B33" s="87"/>
      <c r="C33" s="6" t="s">
        <v>36</v>
      </c>
      <c r="D33" s="5" t="s">
        <v>63</v>
      </c>
      <c r="E33" s="5" t="s">
        <v>87</v>
      </c>
      <c r="F33" s="5" t="s">
        <v>733</v>
      </c>
      <c r="G33" s="12" t="s">
        <v>60</v>
      </c>
      <c r="I33" s="2" t="s">
        <v>89</v>
      </c>
    </row>
    <row r="34" spans="1:9" x14ac:dyDescent="0.2">
      <c r="A34" s="87">
        <v>15</v>
      </c>
      <c r="B34" s="87"/>
      <c r="C34" s="6" t="s">
        <v>647</v>
      </c>
      <c r="D34" s="5" t="s">
        <v>63</v>
      </c>
      <c r="E34" s="5" t="s">
        <v>87</v>
      </c>
      <c r="F34" s="5" t="s">
        <v>733</v>
      </c>
      <c r="G34" s="12" t="s">
        <v>85</v>
      </c>
      <c r="I34" s="1" t="s">
        <v>90</v>
      </c>
    </row>
    <row r="35" spans="1:9" x14ac:dyDescent="0.2">
      <c r="A35" s="87">
        <v>20</v>
      </c>
      <c r="B35" s="87"/>
      <c r="C35" s="6" t="s">
        <v>656</v>
      </c>
      <c r="D35" s="5" t="s">
        <v>63</v>
      </c>
      <c r="E35" s="5" t="s">
        <v>87</v>
      </c>
      <c r="F35" s="5" t="s">
        <v>736</v>
      </c>
      <c r="G35" s="12" t="s">
        <v>258</v>
      </c>
      <c r="H35" s="5" t="s">
        <v>57</v>
      </c>
      <c r="I35" s="2" t="s">
        <v>259</v>
      </c>
    </row>
    <row r="36" spans="1:9" x14ac:dyDescent="0.2">
      <c r="A36" s="87">
        <v>35</v>
      </c>
      <c r="B36" s="87"/>
      <c r="C36" s="6" t="s">
        <v>715</v>
      </c>
      <c r="D36" s="5" t="s">
        <v>63</v>
      </c>
      <c r="E36" s="5" t="s">
        <v>180</v>
      </c>
      <c r="F36" s="5" t="s">
        <v>430</v>
      </c>
      <c r="G36" s="12" t="s">
        <v>181</v>
      </c>
      <c r="I36" s="2" t="s">
        <v>431</v>
      </c>
    </row>
    <row r="37" spans="1:9" x14ac:dyDescent="0.2">
      <c r="A37" s="87">
        <v>30</v>
      </c>
      <c r="B37" s="87"/>
      <c r="C37" s="6" t="s">
        <v>695</v>
      </c>
      <c r="D37" s="5" t="s">
        <v>63</v>
      </c>
      <c r="E37" s="5" t="s">
        <v>91</v>
      </c>
      <c r="F37" s="5" t="s">
        <v>92</v>
      </c>
      <c r="G37" s="12" t="s">
        <v>93</v>
      </c>
      <c r="I37" s="2" t="s">
        <v>94</v>
      </c>
    </row>
    <row r="38" spans="1:9" x14ac:dyDescent="0.2">
      <c r="A38" s="87">
        <v>7</v>
      </c>
      <c r="B38" s="87"/>
      <c r="C38" s="6" t="s">
        <v>32</v>
      </c>
      <c r="D38" s="5" t="s">
        <v>73</v>
      </c>
      <c r="E38" s="5" t="s">
        <v>74</v>
      </c>
      <c r="F38" s="5" t="s">
        <v>65</v>
      </c>
      <c r="G38" s="12" t="s">
        <v>75</v>
      </c>
      <c r="I38" s="1" t="s">
        <v>76</v>
      </c>
    </row>
    <row r="39" spans="1:9" x14ac:dyDescent="0.2">
      <c r="A39" s="87">
        <v>15</v>
      </c>
      <c r="B39" s="87"/>
      <c r="C39" s="6" t="s">
        <v>648</v>
      </c>
      <c r="D39" s="5" t="s">
        <v>73</v>
      </c>
      <c r="E39" s="5" t="s">
        <v>74</v>
      </c>
      <c r="F39" s="5" t="s">
        <v>65</v>
      </c>
      <c r="G39" s="12" t="s">
        <v>80</v>
      </c>
      <c r="I39" s="2" t="s">
        <v>81</v>
      </c>
    </row>
    <row r="40" spans="1:9" x14ac:dyDescent="0.2">
      <c r="A40" s="87">
        <v>50</v>
      </c>
      <c r="B40" s="87"/>
      <c r="C40" s="6" t="s">
        <v>649</v>
      </c>
      <c r="D40" s="5" t="s">
        <v>63</v>
      </c>
      <c r="E40" s="5" t="s">
        <v>91</v>
      </c>
      <c r="F40" s="5" t="s">
        <v>84</v>
      </c>
      <c r="G40" s="12" t="s">
        <v>95</v>
      </c>
      <c r="I40" s="2" t="s">
        <v>96</v>
      </c>
    </row>
    <row r="41" spans="1:9" x14ac:dyDescent="0.2">
      <c r="A41" s="87">
        <v>30</v>
      </c>
      <c r="B41" s="87"/>
      <c r="C41" s="6" t="s">
        <v>590</v>
      </c>
      <c r="D41" s="5" t="s">
        <v>63</v>
      </c>
      <c r="E41" s="5" t="s">
        <v>74</v>
      </c>
      <c r="F41" s="5" t="s">
        <v>219</v>
      </c>
      <c r="G41" s="12" t="s">
        <v>97</v>
      </c>
      <c r="I41" s="1" t="s">
        <v>98</v>
      </c>
    </row>
    <row r="42" spans="1:9" x14ac:dyDescent="0.2">
      <c r="A42" s="87">
        <v>55</v>
      </c>
      <c r="B42" s="87"/>
      <c r="C42" s="6" t="s">
        <v>650</v>
      </c>
      <c r="D42" s="5" t="s">
        <v>63</v>
      </c>
      <c r="E42" s="5" t="s">
        <v>99</v>
      </c>
      <c r="F42" s="5" t="s">
        <v>220</v>
      </c>
      <c r="G42" s="12" t="s">
        <v>100</v>
      </c>
      <c r="I42" s="2" t="s">
        <v>101</v>
      </c>
    </row>
    <row r="43" spans="1:9" x14ac:dyDescent="0.2">
      <c r="A43" s="87">
        <v>15</v>
      </c>
      <c r="B43" s="87"/>
      <c r="C43" s="6" t="s">
        <v>651</v>
      </c>
      <c r="D43" s="5" t="s">
        <v>73</v>
      </c>
      <c r="E43" s="5" t="s">
        <v>190</v>
      </c>
      <c r="F43" s="5" t="s">
        <v>265</v>
      </c>
      <c r="G43" s="12" t="s">
        <v>814</v>
      </c>
      <c r="H43" s="5" t="s">
        <v>652</v>
      </c>
      <c r="I43" s="2" t="s">
        <v>266</v>
      </c>
    </row>
    <row r="44" spans="1:9" x14ac:dyDescent="0.2">
      <c r="A44" s="87">
        <v>0</v>
      </c>
      <c r="B44" s="87"/>
      <c r="C44" s="6" t="s">
        <v>105</v>
      </c>
      <c r="D44" s="5" t="s">
        <v>106</v>
      </c>
      <c r="E44" s="5" t="s">
        <v>9</v>
      </c>
      <c r="F44" s="5" t="s">
        <v>107</v>
      </c>
      <c r="G44" s="12" t="s">
        <v>65</v>
      </c>
      <c r="I44" s="2" t="s">
        <v>108</v>
      </c>
    </row>
    <row r="45" spans="1:9" x14ac:dyDescent="0.2">
      <c r="A45" s="87">
        <v>1</v>
      </c>
      <c r="B45" s="87"/>
      <c r="C45" s="6" t="s">
        <v>38</v>
      </c>
      <c r="D45" s="5" t="s">
        <v>25</v>
      </c>
      <c r="E45" s="5" t="s">
        <v>9</v>
      </c>
      <c r="F45" s="5" t="s">
        <v>109</v>
      </c>
      <c r="G45" s="12" t="s">
        <v>65</v>
      </c>
      <c r="I45" s="2" t="s">
        <v>110</v>
      </c>
    </row>
    <row r="46" spans="1:9" x14ac:dyDescent="0.2">
      <c r="A46" s="87">
        <v>2</v>
      </c>
      <c r="B46" s="87"/>
      <c r="C46" s="6" t="s">
        <v>39</v>
      </c>
      <c r="D46" s="5" t="s">
        <v>63</v>
      </c>
      <c r="E46" s="5" t="s">
        <v>9</v>
      </c>
      <c r="F46" s="5" t="s">
        <v>65</v>
      </c>
      <c r="G46" s="12" t="s">
        <v>111</v>
      </c>
      <c r="I46" s="2" t="s">
        <v>120</v>
      </c>
    </row>
    <row r="47" spans="1:9" x14ac:dyDescent="0.2">
      <c r="A47" s="87">
        <v>3</v>
      </c>
      <c r="B47" s="87"/>
      <c r="C47" s="6" t="s">
        <v>40</v>
      </c>
      <c r="D47" s="5" t="s">
        <v>25</v>
      </c>
      <c r="E47" s="5" t="s">
        <v>9</v>
      </c>
      <c r="F47" s="5" t="s">
        <v>65</v>
      </c>
      <c r="G47" s="12" t="s">
        <v>65</v>
      </c>
    </row>
    <row r="48" spans="1:9" x14ac:dyDescent="0.2">
      <c r="A48" s="87">
        <v>4</v>
      </c>
      <c r="B48" s="87"/>
      <c r="C48" s="6" t="s">
        <v>41</v>
      </c>
      <c r="D48" s="5" t="s">
        <v>25</v>
      </c>
      <c r="E48" s="5" t="s">
        <v>9</v>
      </c>
      <c r="F48" s="5" t="s">
        <v>65</v>
      </c>
      <c r="G48" s="12" t="s">
        <v>113</v>
      </c>
    </row>
    <row r="49" spans="1:9" x14ac:dyDescent="0.2">
      <c r="A49" s="87">
        <v>7</v>
      </c>
      <c r="B49" s="87"/>
      <c r="C49" s="6" t="s">
        <v>42</v>
      </c>
      <c r="D49" s="5" t="s">
        <v>63</v>
      </c>
      <c r="E49" s="5" t="s">
        <v>9</v>
      </c>
      <c r="F49" s="5" t="s">
        <v>114</v>
      </c>
      <c r="G49" s="12" t="s">
        <v>111</v>
      </c>
      <c r="I49" s="2" t="s">
        <v>119</v>
      </c>
    </row>
    <row r="50" spans="1:9" x14ac:dyDescent="0.2">
      <c r="A50" s="87">
        <v>10</v>
      </c>
      <c r="B50" s="87"/>
      <c r="C50" s="6" t="s">
        <v>43</v>
      </c>
      <c r="D50" s="5" t="s">
        <v>63</v>
      </c>
      <c r="E50" s="5" t="s">
        <v>9</v>
      </c>
      <c r="F50" s="5" t="s">
        <v>115</v>
      </c>
      <c r="G50" s="12" t="s">
        <v>95</v>
      </c>
      <c r="I50" s="1" t="s">
        <v>116</v>
      </c>
    </row>
    <row r="51" spans="1:9" x14ac:dyDescent="0.2">
      <c r="A51" s="87">
        <v>12</v>
      </c>
      <c r="B51" s="87"/>
      <c r="C51" s="6" t="s">
        <v>44</v>
      </c>
      <c r="D51" s="5" t="s">
        <v>63</v>
      </c>
      <c r="E51" s="5" t="s">
        <v>9</v>
      </c>
      <c r="F51" s="5" t="s">
        <v>117</v>
      </c>
      <c r="G51" s="12" t="s">
        <v>102</v>
      </c>
      <c r="I51" s="2" t="s">
        <v>118</v>
      </c>
    </row>
    <row r="52" spans="1:9" x14ac:dyDescent="0.2">
      <c r="A52" s="87">
        <v>15</v>
      </c>
      <c r="B52" s="87"/>
      <c r="C52" s="6" t="s">
        <v>157</v>
      </c>
      <c r="D52" s="5" t="s">
        <v>25</v>
      </c>
      <c r="E52" s="5" t="s">
        <v>9</v>
      </c>
      <c r="F52" s="5" t="s">
        <v>185</v>
      </c>
      <c r="H52" s="5" t="s">
        <v>716</v>
      </c>
      <c r="I52" s="2" t="s">
        <v>186</v>
      </c>
    </row>
    <row r="53" spans="1:9" x14ac:dyDescent="0.2">
      <c r="A53" s="87">
        <v>15</v>
      </c>
      <c r="B53" s="87"/>
      <c r="C53" s="6" t="s">
        <v>47</v>
      </c>
      <c r="D53" s="5" t="s">
        <v>126</v>
      </c>
      <c r="E53" s="5" t="s">
        <v>127</v>
      </c>
      <c r="F53" s="5" t="s">
        <v>125</v>
      </c>
    </row>
    <row r="54" spans="1:9" x14ac:dyDescent="0.2">
      <c r="A54" s="87">
        <v>40</v>
      </c>
      <c r="B54" s="87"/>
      <c r="C54" s="6" t="s">
        <v>48</v>
      </c>
      <c r="D54" s="5" t="s">
        <v>126</v>
      </c>
      <c r="E54" s="5" t="s">
        <v>127</v>
      </c>
      <c r="F54" s="5" t="s">
        <v>128</v>
      </c>
      <c r="H54" s="5" t="s">
        <v>59</v>
      </c>
    </row>
    <row r="55" spans="1:9" x14ac:dyDescent="0.2">
      <c r="A55" s="87">
        <v>50</v>
      </c>
      <c r="B55" s="87"/>
      <c r="C55" s="6" t="s">
        <v>653</v>
      </c>
      <c r="D55" s="5" t="s">
        <v>126</v>
      </c>
      <c r="E55" s="5" t="s">
        <v>127</v>
      </c>
      <c r="F55" s="5" t="s">
        <v>267</v>
      </c>
      <c r="H55" s="5" t="s">
        <v>654</v>
      </c>
      <c r="I55" s="2" t="s">
        <v>268</v>
      </c>
    </row>
    <row r="56" spans="1:9" x14ac:dyDescent="0.2">
      <c r="A56" s="87">
        <v>45</v>
      </c>
      <c r="B56" s="87"/>
      <c r="C56" s="6" t="s">
        <v>256</v>
      </c>
      <c r="D56" s="5" t="s">
        <v>126</v>
      </c>
      <c r="E56" s="5" t="s">
        <v>127</v>
      </c>
      <c r="F56" s="5" t="s">
        <v>270</v>
      </c>
      <c r="H56" s="5" t="s">
        <v>269</v>
      </c>
      <c r="I56" s="2" t="s">
        <v>271</v>
      </c>
    </row>
    <row r="57" spans="1:9" x14ac:dyDescent="0.2">
      <c r="A57" s="87">
        <v>15</v>
      </c>
      <c r="B57" s="87"/>
      <c r="C57" s="6" t="s">
        <v>49</v>
      </c>
      <c r="D57" s="5" t="s">
        <v>25</v>
      </c>
      <c r="E57" s="5" t="s">
        <v>127</v>
      </c>
      <c r="F57" s="5" t="s">
        <v>125</v>
      </c>
    </row>
    <row r="58" spans="1:9" x14ac:dyDescent="0.2">
      <c r="A58" s="87">
        <v>5</v>
      </c>
      <c r="B58" s="87"/>
      <c r="C58" s="6" t="s">
        <v>50</v>
      </c>
      <c r="D58" s="5" t="s">
        <v>141</v>
      </c>
      <c r="E58" s="5" t="s">
        <v>127</v>
      </c>
      <c r="F58" s="5" t="s">
        <v>129</v>
      </c>
      <c r="I58" s="2" t="s">
        <v>130</v>
      </c>
    </row>
    <row r="59" spans="1:9" x14ac:dyDescent="0.2">
      <c r="A59" s="87">
        <v>5</v>
      </c>
      <c r="B59" s="87"/>
      <c r="C59" s="6" t="s">
        <v>51</v>
      </c>
      <c r="D59" s="5" t="s">
        <v>142</v>
      </c>
      <c r="E59" s="5" t="s">
        <v>127</v>
      </c>
      <c r="F59" s="5" t="s">
        <v>131</v>
      </c>
      <c r="I59" s="2" t="s">
        <v>132</v>
      </c>
    </row>
    <row r="60" spans="1:9" x14ac:dyDescent="0.2">
      <c r="A60" s="87">
        <v>5</v>
      </c>
      <c r="B60" s="87"/>
      <c r="C60" s="6" t="s">
        <v>54</v>
      </c>
      <c r="D60" s="5" t="s">
        <v>133</v>
      </c>
      <c r="E60" s="5" t="s">
        <v>329</v>
      </c>
      <c r="F60" s="5" t="s">
        <v>152</v>
      </c>
      <c r="I60" s="2" t="s">
        <v>138</v>
      </c>
    </row>
    <row r="61" spans="1:9" x14ac:dyDescent="0.2">
      <c r="A61" s="87">
        <v>5</v>
      </c>
      <c r="B61" s="87"/>
      <c r="C61" s="6" t="s">
        <v>172</v>
      </c>
      <c r="D61" s="5" t="s">
        <v>133</v>
      </c>
      <c r="E61" s="5" t="s">
        <v>127</v>
      </c>
      <c r="F61" s="5" t="s">
        <v>241</v>
      </c>
      <c r="I61" s="1" t="s">
        <v>242</v>
      </c>
    </row>
    <row r="62" spans="1:9" x14ac:dyDescent="0.2">
      <c r="A62" s="87">
        <v>15</v>
      </c>
      <c r="B62" s="87"/>
      <c r="C62" s="6" t="s">
        <v>597</v>
      </c>
      <c r="D62" s="5" t="s">
        <v>25</v>
      </c>
      <c r="E62" s="5" t="s">
        <v>127</v>
      </c>
      <c r="F62" s="5" t="s">
        <v>145</v>
      </c>
      <c r="H62" s="5" t="s">
        <v>617</v>
      </c>
      <c r="I62" s="2" t="s">
        <v>146</v>
      </c>
    </row>
    <row r="63" spans="1:9" x14ac:dyDescent="0.2">
      <c r="A63" s="87"/>
      <c r="B63" s="87">
        <v>1</v>
      </c>
      <c r="C63" s="6" t="s">
        <v>717</v>
      </c>
      <c r="D63" s="5" t="s">
        <v>133</v>
      </c>
      <c r="E63" s="5" t="s">
        <v>329</v>
      </c>
      <c r="F63" s="5" t="s">
        <v>273</v>
      </c>
      <c r="G63" s="12" t="s">
        <v>62</v>
      </c>
      <c r="H63" s="5" t="s">
        <v>59</v>
      </c>
      <c r="I63" s="2" t="s">
        <v>272</v>
      </c>
    </row>
    <row r="64" spans="1:9" x14ac:dyDescent="0.2">
      <c r="A64" s="87"/>
      <c r="B64" s="87">
        <v>1</v>
      </c>
      <c r="C64" s="6" t="s">
        <v>596</v>
      </c>
      <c r="D64" s="5" t="s">
        <v>25</v>
      </c>
      <c r="E64" s="5" t="s">
        <v>127</v>
      </c>
      <c r="F64" s="5" t="s">
        <v>143</v>
      </c>
      <c r="I64" s="2" t="s">
        <v>144</v>
      </c>
    </row>
    <row r="65" spans="1:9" x14ac:dyDescent="0.2">
      <c r="A65" s="87"/>
      <c r="B65" s="87">
        <v>2</v>
      </c>
      <c r="C65" s="6" t="s">
        <v>257</v>
      </c>
      <c r="D65" s="5" t="s">
        <v>133</v>
      </c>
      <c r="E65" s="5" t="s">
        <v>274</v>
      </c>
      <c r="F65" s="5" t="s">
        <v>275</v>
      </c>
      <c r="I65" s="2" t="s">
        <v>276</v>
      </c>
    </row>
    <row r="66" spans="1:9" x14ac:dyDescent="0.2">
      <c r="A66" s="87">
        <v>3</v>
      </c>
      <c r="B66" s="87"/>
      <c r="C66" s="6" t="s">
        <v>655</v>
      </c>
      <c r="D66" s="5" t="s">
        <v>133</v>
      </c>
      <c r="E66" s="5" t="s">
        <v>127</v>
      </c>
      <c r="F66" s="5" t="s">
        <v>147</v>
      </c>
      <c r="I66" s="2" t="s">
        <v>148</v>
      </c>
    </row>
    <row r="67" spans="1:9" x14ac:dyDescent="0.2">
      <c r="A67" s="87">
        <v>10</v>
      </c>
      <c r="B67" s="87"/>
      <c r="C67" s="6" t="s">
        <v>210</v>
      </c>
      <c r="D67" s="5" t="s">
        <v>133</v>
      </c>
      <c r="E67" s="5" t="s">
        <v>329</v>
      </c>
      <c r="F67" s="5" t="s">
        <v>243</v>
      </c>
      <c r="H67" s="5" t="s">
        <v>59</v>
      </c>
    </row>
    <row r="68" spans="1:9" x14ac:dyDescent="0.2">
      <c r="A68" s="87"/>
      <c r="B68" s="87">
        <v>2</v>
      </c>
      <c r="C68" s="6" t="s">
        <v>606</v>
      </c>
      <c r="D68" s="5" t="s">
        <v>133</v>
      </c>
      <c r="E68" s="5" t="s">
        <v>127</v>
      </c>
      <c r="F68" s="5" t="s">
        <v>303</v>
      </c>
      <c r="I68" s="2" t="s">
        <v>309</v>
      </c>
    </row>
    <row r="69" spans="1:9" x14ac:dyDescent="0.2">
      <c r="A69" s="87"/>
      <c r="B69" s="87">
        <v>2</v>
      </c>
      <c r="C69" s="6" t="s">
        <v>634</v>
      </c>
      <c r="D69" s="5" t="s">
        <v>63</v>
      </c>
      <c r="E69" s="5" t="s">
        <v>91</v>
      </c>
      <c r="F69" s="5" t="s">
        <v>306</v>
      </c>
      <c r="G69" s="12" t="s">
        <v>62</v>
      </c>
      <c r="I69" s="2" t="s">
        <v>307</v>
      </c>
    </row>
    <row r="70" spans="1:9" x14ac:dyDescent="0.2">
      <c r="A70" s="87"/>
      <c r="B70" s="87">
        <v>4</v>
      </c>
      <c r="C70" s="6" t="s">
        <v>662</v>
      </c>
      <c r="D70" s="5" t="s">
        <v>320</v>
      </c>
      <c r="E70" s="5" t="s">
        <v>321</v>
      </c>
      <c r="F70" s="5" t="s">
        <v>322</v>
      </c>
      <c r="I70" s="2" t="s">
        <v>323</v>
      </c>
    </row>
    <row r="71" spans="1:9" x14ac:dyDescent="0.2">
      <c r="A71" s="87"/>
      <c r="B71" s="87">
        <v>5</v>
      </c>
      <c r="C71" s="6" t="s">
        <v>611</v>
      </c>
      <c r="D71" s="5" t="s">
        <v>320</v>
      </c>
      <c r="E71" s="5" t="s">
        <v>321</v>
      </c>
      <c r="F71" s="5" t="s">
        <v>328</v>
      </c>
      <c r="H71" s="5" t="s">
        <v>59</v>
      </c>
      <c r="I71" s="1" t="s">
        <v>328</v>
      </c>
    </row>
    <row r="72" spans="1:9" x14ac:dyDescent="0.2">
      <c r="A72" s="87"/>
      <c r="B72" s="87">
        <v>5</v>
      </c>
      <c r="C72" s="6" t="s">
        <v>663</v>
      </c>
      <c r="D72" s="5" t="s">
        <v>133</v>
      </c>
      <c r="E72" s="5" t="s">
        <v>329</v>
      </c>
      <c r="F72" s="5" t="s">
        <v>333</v>
      </c>
      <c r="G72" s="12" t="s">
        <v>62</v>
      </c>
      <c r="I72" s="2" t="s">
        <v>334</v>
      </c>
    </row>
    <row r="73" spans="1:9" x14ac:dyDescent="0.2">
      <c r="A73" s="87"/>
      <c r="B73" s="87">
        <v>6</v>
      </c>
      <c r="C73" s="6" t="s">
        <v>664</v>
      </c>
      <c r="D73" s="5" t="s">
        <v>320</v>
      </c>
      <c r="E73" s="5" t="s">
        <v>321</v>
      </c>
      <c r="F73" s="5" t="s">
        <v>337</v>
      </c>
      <c r="H73" s="5" t="s">
        <v>204</v>
      </c>
      <c r="I73" s="1" t="s">
        <v>338</v>
      </c>
    </row>
    <row r="74" spans="1:9" x14ac:dyDescent="0.2">
      <c r="A74" s="87"/>
      <c r="B74" s="87">
        <v>7</v>
      </c>
      <c r="C74" s="6" t="s">
        <v>665</v>
      </c>
      <c r="D74" s="5" t="s">
        <v>25</v>
      </c>
      <c r="E74" s="5" t="s">
        <v>87</v>
      </c>
      <c r="F74" s="5" t="s">
        <v>339</v>
      </c>
      <c r="H74" s="5" t="s">
        <v>59</v>
      </c>
      <c r="I74" s="1" t="s">
        <v>340</v>
      </c>
    </row>
    <row r="75" spans="1:9" x14ac:dyDescent="0.2">
      <c r="A75" s="87"/>
      <c r="B75" s="87">
        <v>8</v>
      </c>
      <c r="C75" s="6" t="s">
        <v>666</v>
      </c>
      <c r="D75" s="5" t="s">
        <v>126</v>
      </c>
      <c r="E75" s="5" t="s">
        <v>127</v>
      </c>
      <c r="F75" s="5" t="s">
        <v>347</v>
      </c>
      <c r="H75" s="5" t="s">
        <v>667</v>
      </c>
      <c r="I75" s="2" t="s">
        <v>348</v>
      </c>
    </row>
    <row r="76" spans="1:9" x14ac:dyDescent="0.2">
      <c r="A76" s="87"/>
      <c r="B76" s="87">
        <v>10</v>
      </c>
      <c r="C76" s="6" t="s">
        <v>637</v>
      </c>
      <c r="D76" s="5" t="s">
        <v>320</v>
      </c>
      <c r="E76" s="5" t="s">
        <v>321</v>
      </c>
      <c r="F76" s="5" t="s">
        <v>352</v>
      </c>
      <c r="G76" s="12" t="s">
        <v>353</v>
      </c>
      <c r="H76" s="5" t="s">
        <v>668</v>
      </c>
      <c r="I76" s="2" t="s">
        <v>354</v>
      </c>
    </row>
    <row r="77" spans="1:9" x14ac:dyDescent="0.2">
      <c r="A77" s="87"/>
      <c r="B77" s="87">
        <v>11</v>
      </c>
      <c r="C77" s="6" t="s">
        <v>669</v>
      </c>
      <c r="D77" s="5" t="s">
        <v>320</v>
      </c>
      <c r="E77" s="5" t="s">
        <v>321</v>
      </c>
      <c r="F77" s="5" t="s">
        <v>357</v>
      </c>
      <c r="G77" s="12" t="s">
        <v>62</v>
      </c>
      <c r="I77" s="2" t="s">
        <v>358</v>
      </c>
    </row>
    <row r="78" spans="1:9" x14ac:dyDescent="0.2">
      <c r="A78" s="87"/>
      <c r="B78" s="87">
        <v>12</v>
      </c>
      <c r="C78" s="6" t="s">
        <v>670</v>
      </c>
      <c r="D78" s="5" t="s">
        <v>25</v>
      </c>
      <c r="E78" s="5" t="s">
        <v>127</v>
      </c>
      <c r="F78" s="5" t="s">
        <v>359</v>
      </c>
      <c r="I78" s="2" t="s">
        <v>360</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theme="3"/>
  </sheetPr>
  <dimension ref="A1:J66"/>
  <sheetViews>
    <sheetView zoomScale="85" zoomScaleNormal="85" workbookViewId="0">
      <selection activeCell="A3" sqref="A3:B66"/>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9" t="s">
        <v>24</v>
      </c>
      <c r="B1" s="369"/>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c r="B3" s="87"/>
    </row>
    <row r="4" spans="1:10" x14ac:dyDescent="0.2">
      <c r="A4" s="87">
        <v>130</v>
      </c>
      <c r="B4" s="87"/>
      <c r="C4" s="6" t="s">
        <v>470</v>
      </c>
      <c r="H4" s="5" t="s">
        <v>726</v>
      </c>
    </row>
    <row r="5" spans="1:10" x14ac:dyDescent="0.2">
      <c r="A5" s="87">
        <v>60</v>
      </c>
      <c r="B5" s="87"/>
      <c r="C5" s="6" t="s">
        <v>471</v>
      </c>
    </row>
    <row r="6" spans="1:10" x14ac:dyDescent="0.2">
      <c r="A6" s="87">
        <v>55</v>
      </c>
      <c r="B6" s="87"/>
      <c r="C6" s="6" t="s">
        <v>472</v>
      </c>
    </row>
    <row r="7" spans="1:10" x14ac:dyDescent="0.2">
      <c r="A7" s="87">
        <v>55</v>
      </c>
      <c r="B7" s="87"/>
      <c r="C7" s="6" t="s">
        <v>473</v>
      </c>
    </row>
    <row r="8" spans="1:10" x14ac:dyDescent="0.2">
      <c r="A8" s="87">
        <v>5</v>
      </c>
      <c r="B8" s="87"/>
      <c r="C8" s="14" t="s">
        <v>545</v>
      </c>
      <c r="H8" s="5" t="s">
        <v>547</v>
      </c>
    </row>
    <row r="9" spans="1:10" x14ac:dyDescent="0.2">
      <c r="A9" s="87">
        <v>30</v>
      </c>
      <c r="B9" s="87"/>
      <c r="C9" s="6" t="s">
        <v>474</v>
      </c>
    </row>
    <row r="10" spans="1:10" x14ac:dyDescent="0.2">
      <c r="A10" s="87">
        <v>30</v>
      </c>
      <c r="B10" s="87"/>
      <c r="C10" s="6" t="s">
        <v>475</v>
      </c>
    </row>
    <row r="11" spans="1:10" x14ac:dyDescent="0.2">
      <c r="A11" s="87">
        <v>50</v>
      </c>
      <c r="B11" s="87"/>
      <c r="C11" s="6" t="s">
        <v>476</v>
      </c>
    </row>
    <row r="12" spans="1:10" x14ac:dyDescent="0.2">
      <c r="A12" s="87">
        <v>10</v>
      </c>
      <c r="B12" s="87"/>
      <c r="C12" s="14" t="s">
        <v>683</v>
      </c>
      <c r="H12" s="5" t="s">
        <v>546</v>
      </c>
    </row>
    <row r="13" spans="1:10" x14ac:dyDescent="0.2">
      <c r="A13" s="87">
        <v>150</v>
      </c>
      <c r="B13" s="87"/>
      <c r="C13" s="6" t="s">
        <v>477</v>
      </c>
      <c r="H13" s="5" t="s">
        <v>726</v>
      </c>
    </row>
    <row r="14" spans="1:10" x14ac:dyDescent="0.2">
      <c r="A14" s="87"/>
      <c r="B14" s="87"/>
    </row>
    <row r="15" spans="1:10" x14ac:dyDescent="0.2">
      <c r="A15" s="87"/>
      <c r="B15" s="87">
        <v>6</v>
      </c>
      <c r="C15" s="6" t="s">
        <v>684</v>
      </c>
    </row>
    <row r="16" spans="1:10" x14ac:dyDescent="0.2">
      <c r="A16" s="87"/>
      <c r="B16" s="87"/>
    </row>
    <row r="17" spans="1:9" x14ac:dyDescent="0.2">
      <c r="A17" s="87"/>
      <c r="B17" s="87"/>
    </row>
    <row r="18" spans="1:9" x14ac:dyDescent="0.2">
      <c r="A18" s="87">
        <v>80</v>
      </c>
      <c r="B18" s="87"/>
      <c r="C18" s="6" t="s">
        <v>548</v>
      </c>
      <c r="H18" s="5" t="s">
        <v>549</v>
      </c>
    </row>
    <row r="19" spans="1:9" x14ac:dyDescent="0.2">
      <c r="A19" s="87">
        <v>35</v>
      </c>
      <c r="B19" s="87"/>
      <c r="C19" s="14" t="s">
        <v>550</v>
      </c>
      <c r="H19" s="5" t="s">
        <v>723</v>
      </c>
    </row>
    <row r="20" spans="1:9" x14ac:dyDescent="0.2">
      <c r="A20" s="87">
        <v>25</v>
      </c>
      <c r="B20" s="87"/>
      <c r="C20" s="6" t="s">
        <v>724</v>
      </c>
      <c r="D20" s="5" t="s">
        <v>133</v>
      </c>
      <c r="E20" s="5" t="s">
        <v>9</v>
      </c>
      <c r="F20" s="5" t="s">
        <v>296</v>
      </c>
      <c r="H20" s="5" t="s">
        <v>678</v>
      </c>
      <c r="I20" s="2" t="s">
        <v>297</v>
      </c>
    </row>
    <row r="21" spans="1:9" x14ac:dyDescent="0.2">
      <c r="A21" s="87">
        <v>40</v>
      </c>
      <c r="B21" s="87"/>
      <c r="C21" s="6" t="s">
        <v>676</v>
      </c>
      <c r="D21" s="5" t="s">
        <v>133</v>
      </c>
      <c r="E21" s="5" t="s">
        <v>298</v>
      </c>
      <c r="F21" s="5" t="s">
        <v>299</v>
      </c>
      <c r="H21" s="5" t="s">
        <v>677</v>
      </c>
      <c r="I21" s="2" t="s">
        <v>300</v>
      </c>
    </row>
    <row r="22" spans="1:9" x14ac:dyDescent="0.2">
      <c r="A22" s="87">
        <v>5</v>
      </c>
      <c r="B22" s="87"/>
      <c r="C22" s="6" t="s">
        <v>301</v>
      </c>
      <c r="D22" s="5" t="s">
        <v>63</v>
      </c>
      <c r="E22" s="5" t="s">
        <v>99</v>
      </c>
      <c r="G22" s="12" t="s">
        <v>722</v>
      </c>
      <c r="H22" s="5" t="s">
        <v>549</v>
      </c>
    </row>
    <row r="23" spans="1:9" x14ac:dyDescent="0.2">
      <c r="A23" s="87"/>
      <c r="B23" s="87"/>
    </row>
    <row r="24" spans="1:9" x14ac:dyDescent="0.2">
      <c r="A24" s="87"/>
      <c r="B24" s="87"/>
    </row>
    <row r="25" spans="1:9" x14ac:dyDescent="0.2">
      <c r="A25" s="87">
        <v>10</v>
      </c>
      <c r="B25" s="87"/>
      <c r="C25" s="6" t="s">
        <v>28</v>
      </c>
      <c r="D25" s="5" t="s">
        <v>63</v>
      </c>
      <c r="E25" s="5" t="s">
        <v>68</v>
      </c>
      <c r="F25" s="5" t="s">
        <v>65</v>
      </c>
      <c r="G25" s="12" t="s">
        <v>58</v>
      </c>
    </row>
    <row r="26" spans="1:9" x14ac:dyDescent="0.2">
      <c r="A26" s="87">
        <v>6</v>
      </c>
      <c r="B26" s="87"/>
      <c r="C26" s="6" t="s">
        <v>30</v>
      </c>
      <c r="D26" s="5" t="s">
        <v>25</v>
      </c>
      <c r="E26" s="5" t="s">
        <v>64</v>
      </c>
      <c r="F26" s="5" t="s">
        <v>65</v>
      </c>
      <c r="G26" s="12" t="s">
        <v>65</v>
      </c>
      <c r="H26" s="5" t="s">
        <v>65</v>
      </c>
      <c r="I26" s="2" t="s">
        <v>66</v>
      </c>
    </row>
    <row r="27" spans="1:9" x14ac:dyDescent="0.2">
      <c r="A27" s="87">
        <v>5</v>
      </c>
      <c r="B27" s="87"/>
      <c r="C27" s="6" t="s">
        <v>154</v>
      </c>
      <c r="D27" s="5" t="s">
        <v>63</v>
      </c>
      <c r="E27" s="5" t="s">
        <v>178</v>
      </c>
      <c r="F27" s="5" t="s">
        <v>77</v>
      </c>
      <c r="G27" s="12" t="s">
        <v>58</v>
      </c>
      <c r="I27" s="2" t="s">
        <v>179</v>
      </c>
    </row>
    <row r="28" spans="1:9" x14ac:dyDescent="0.2">
      <c r="A28" s="87">
        <v>15</v>
      </c>
      <c r="B28" s="87"/>
      <c r="C28" s="6" t="s">
        <v>278</v>
      </c>
      <c r="D28" s="5" t="s">
        <v>261</v>
      </c>
      <c r="E28" s="5" t="s">
        <v>178</v>
      </c>
      <c r="F28" s="5" t="s">
        <v>282</v>
      </c>
      <c r="G28" s="12" t="s">
        <v>65</v>
      </c>
      <c r="I28" s="2" t="s">
        <v>281</v>
      </c>
    </row>
    <row r="29" spans="1:9" x14ac:dyDescent="0.2">
      <c r="A29" s="87">
        <v>30</v>
      </c>
      <c r="B29" s="87"/>
      <c r="C29" s="6" t="s">
        <v>671</v>
      </c>
      <c r="D29" s="5" t="s">
        <v>63</v>
      </c>
      <c r="E29" s="5" t="s">
        <v>74</v>
      </c>
      <c r="F29" s="5" t="s">
        <v>219</v>
      </c>
      <c r="G29" s="12" t="s">
        <v>283</v>
      </c>
      <c r="I29" s="2" t="s">
        <v>284</v>
      </c>
    </row>
    <row r="30" spans="1:9" x14ac:dyDescent="0.2">
      <c r="A30" s="87">
        <v>20</v>
      </c>
      <c r="B30" s="87"/>
      <c r="C30" s="6" t="s">
        <v>672</v>
      </c>
      <c r="D30" s="5" t="s">
        <v>63</v>
      </c>
      <c r="E30" s="5" t="s">
        <v>87</v>
      </c>
      <c r="F30" s="5" t="s">
        <v>737</v>
      </c>
      <c r="G30" s="12" t="s">
        <v>285</v>
      </c>
      <c r="I30" s="1" t="s">
        <v>286</v>
      </c>
    </row>
    <row r="31" spans="1:9" x14ac:dyDescent="0.2">
      <c r="A31" s="87">
        <v>10</v>
      </c>
      <c r="B31" s="87"/>
      <c r="C31" s="6" t="s">
        <v>33</v>
      </c>
      <c r="D31" s="5" t="s">
        <v>73</v>
      </c>
      <c r="E31" s="5" t="s">
        <v>74</v>
      </c>
      <c r="F31" s="5" t="s">
        <v>77</v>
      </c>
      <c r="G31" s="12" t="s">
        <v>79</v>
      </c>
      <c r="I31" s="1" t="s">
        <v>78</v>
      </c>
    </row>
    <row r="32" spans="1:9" x14ac:dyDescent="0.2">
      <c r="A32" s="87">
        <v>15</v>
      </c>
      <c r="B32" s="87"/>
      <c r="C32" s="6" t="s">
        <v>279</v>
      </c>
      <c r="D32" s="5" t="s">
        <v>73</v>
      </c>
      <c r="E32" s="5" t="s">
        <v>74</v>
      </c>
      <c r="F32" s="5" t="s">
        <v>293</v>
      </c>
      <c r="G32" s="12" t="s">
        <v>71</v>
      </c>
      <c r="H32" s="5" t="s">
        <v>294</v>
      </c>
      <c r="I32" s="1" t="s">
        <v>295</v>
      </c>
    </row>
    <row r="33" spans="1:9" x14ac:dyDescent="0.2">
      <c r="A33" s="87">
        <v>50</v>
      </c>
      <c r="B33" s="87"/>
      <c r="C33" s="6" t="s">
        <v>675</v>
      </c>
      <c r="D33" s="5" t="s">
        <v>63</v>
      </c>
      <c r="E33" s="5" t="s">
        <v>178</v>
      </c>
      <c r="F33" s="5" t="s">
        <v>287</v>
      </c>
      <c r="G33" s="12" t="s">
        <v>95</v>
      </c>
      <c r="H33" s="5" t="s">
        <v>59</v>
      </c>
      <c r="I33" s="1" t="s">
        <v>288</v>
      </c>
    </row>
    <row r="34" spans="1:9" x14ac:dyDescent="0.2">
      <c r="A34" s="87"/>
      <c r="B34" s="87"/>
    </row>
    <row r="35" spans="1:9" x14ac:dyDescent="0.2">
      <c r="A35" s="87">
        <v>0</v>
      </c>
      <c r="B35" s="87"/>
      <c r="C35" s="6" t="s">
        <v>105</v>
      </c>
      <c r="D35" s="5" t="s">
        <v>106</v>
      </c>
      <c r="E35" s="5" t="s">
        <v>9</v>
      </c>
      <c r="F35" s="5" t="s">
        <v>107</v>
      </c>
      <c r="G35" s="12" t="s">
        <v>65</v>
      </c>
      <c r="I35" s="2" t="s">
        <v>108</v>
      </c>
    </row>
    <row r="36" spans="1:9" x14ac:dyDescent="0.2">
      <c r="A36" s="87">
        <v>1</v>
      </c>
      <c r="B36" s="87"/>
      <c r="C36" s="6" t="s">
        <v>38</v>
      </c>
      <c r="D36" s="5" t="s">
        <v>25</v>
      </c>
      <c r="E36" s="5" t="s">
        <v>9</v>
      </c>
      <c r="F36" s="5" t="s">
        <v>109</v>
      </c>
      <c r="G36" s="12" t="s">
        <v>65</v>
      </c>
      <c r="I36" s="2" t="s">
        <v>110</v>
      </c>
    </row>
    <row r="37" spans="1:9" x14ac:dyDescent="0.2">
      <c r="A37" s="87">
        <v>2</v>
      </c>
      <c r="B37" s="87"/>
      <c r="C37" s="6" t="s">
        <v>39</v>
      </c>
      <c r="D37" s="5" t="s">
        <v>63</v>
      </c>
      <c r="E37" s="5" t="s">
        <v>9</v>
      </c>
      <c r="F37" s="5" t="s">
        <v>65</v>
      </c>
      <c r="G37" s="12" t="s">
        <v>111</v>
      </c>
      <c r="I37" s="2" t="s">
        <v>120</v>
      </c>
    </row>
    <row r="38" spans="1:9" x14ac:dyDescent="0.2">
      <c r="A38" s="87">
        <v>3</v>
      </c>
      <c r="B38" s="87"/>
      <c r="C38" s="6" t="s">
        <v>40</v>
      </c>
      <c r="D38" s="5" t="s">
        <v>25</v>
      </c>
      <c r="E38" s="5" t="s">
        <v>9</v>
      </c>
      <c r="F38" s="5" t="s">
        <v>65</v>
      </c>
      <c r="G38" s="12" t="s">
        <v>65</v>
      </c>
    </row>
    <row r="39" spans="1:9" x14ac:dyDescent="0.2">
      <c r="A39" s="87">
        <v>4</v>
      </c>
      <c r="B39" s="87"/>
      <c r="C39" s="6" t="s">
        <v>41</v>
      </c>
      <c r="D39" s="5" t="s">
        <v>25</v>
      </c>
      <c r="E39" s="5" t="s">
        <v>9</v>
      </c>
      <c r="F39" s="5" t="s">
        <v>65</v>
      </c>
      <c r="G39" s="12" t="s">
        <v>113</v>
      </c>
    </row>
    <row r="40" spans="1:9" x14ac:dyDescent="0.2">
      <c r="A40" s="87">
        <v>7</v>
      </c>
      <c r="B40" s="87"/>
      <c r="C40" s="6" t="s">
        <v>42</v>
      </c>
      <c r="D40" s="5" t="s">
        <v>63</v>
      </c>
      <c r="E40" s="5" t="s">
        <v>9</v>
      </c>
      <c r="F40" s="5" t="s">
        <v>114</v>
      </c>
      <c r="G40" s="12" t="s">
        <v>111</v>
      </c>
      <c r="H40" s="5" t="s">
        <v>721</v>
      </c>
      <c r="I40" s="2" t="s">
        <v>119</v>
      </c>
    </row>
    <row r="41" spans="1:9" x14ac:dyDescent="0.2">
      <c r="A41" s="87">
        <v>10</v>
      </c>
      <c r="B41" s="87"/>
      <c r="C41" s="6" t="s">
        <v>43</v>
      </c>
      <c r="D41" s="5" t="s">
        <v>63</v>
      </c>
      <c r="E41" s="5" t="s">
        <v>9</v>
      </c>
      <c r="F41" s="5" t="s">
        <v>115</v>
      </c>
      <c r="G41" s="12" t="s">
        <v>95</v>
      </c>
      <c r="I41" s="1" t="s">
        <v>116</v>
      </c>
    </row>
    <row r="42" spans="1:9" x14ac:dyDescent="0.2">
      <c r="A42" s="87">
        <v>12</v>
      </c>
      <c r="B42" s="87"/>
      <c r="C42" s="6" t="s">
        <v>44</v>
      </c>
      <c r="D42" s="5" t="s">
        <v>63</v>
      </c>
      <c r="E42" s="5" t="s">
        <v>9</v>
      </c>
      <c r="F42" s="5" t="s">
        <v>117</v>
      </c>
      <c r="G42" s="12" t="s">
        <v>102</v>
      </c>
      <c r="I42" s="2" t="s">
        <v>118</v>
      </c>
    </row>
    <row r="43" spans="1:9" x14ac:dyDescent="0.2">
      <c r="A43" s="87">
        <v>15</v>
      </c>
      <c r="B43" s="87"/>
      <c r="C43" s="6" t="s">
        <v>673</v>
      </c>
      <c r="D43" s="5" t="s">
        <v>25</v>
      </c>
      <c r="E43" s="5" t="s">
        <v>9</v>
      </c>
      <c r="F43" s="5" t="s">
        <v>289</v>
      </c>
      <c r="H43" s="5" t="s">
        <v>204</v>
      </c>
      <c r="I43" s="2" t="s">
        <v>290</v>
      </c>
    </row>
    <row r="44" spans="1:9" x14ac:dyDescent="0.2">
      <c r="A44" s="87">
        <v>30</v>
      </c>
      <c r="B44" s="87"/>
      <c r="C44" s="6" t="s">
        <v>674</v>
      </c>
      <c r="D44" s="5" t="s">
        <v>63</v>
      </c>
      <c r="E44" s="5" t="s">
        <v>9</v>
      </c>
      <c r="F44" s="5" t="s">
        <v>436</v>
      </c>
      <c r="G44" s="12" t="s">
        <v>95</v>
      </c>
      <c r="H44" s="5" t="s">
        <v>204</v>
      </c>
      <c r="I44" s="2" t="s">
        <v>437</v>
      </c>
    </row>
    <row r="45" spans="1:9" x14ac:dyDescent="0.2">
      <c r="A45" s="87"/>
      <c r="B45" s="87"/>
    </row>
    <row r="46" spans="1:9" x14ac:dyDescent="0.2">
      <c r="A46" s="87">
        <v>15</v>
      </c>
      <c r="B46" s="87"/>
      <c r="C46" s="6" t="s">
        <v>47</v>
      </c>
      <c r="D46" s="5" t="s">
        <v>126</v>
      </c>
      <c r="E46" s="5" t="s">
        <v>127</v>
      </c>
      <c r="F46" s="5" t="s">
        <v>125</v>
      </c>
    </row>
    <row r="47" spans="1:9" x14ac:dyDescent="0.2">
      <c r="A47" s="87">
        <v>40</v>
      </c>
      <c r="B47" s="87"/>
      <c r="C47" s="6" t="s">
        <v>48</v>
      </c>
      <c r="D47" s="5" t="s">
        <v>126</v>
      </c>
      <c r="E47" s="5" t="s">
        <v>127</v>
      </c>
      <c r="F47" s="5" t="s">
        <v>128</v>
      </c>
    </row>
    <row r="48" spans="1:9" x14ac:dyDescent="0.2">
      <c r="A48" s="87">
        <v>15</v>
      </c>
      <c r="B48" s="87"/>
      <c r="C48" s="6" t="s">
        <v>49</v>
      </c>
      <c r="D48" s="5" t="s">
        <v>25</v>
      </c>
      <c r="E48" s="5" t="s">
        <v>127</v>
      </c>
      <c r="F48" s="5" t="s">
        <v>125</v>
      </c>
    </row>
    <row r="49" spans="1:9" x14ac:dyDescent="0.2">
      <c r="A49" s="87">
        <v>20</v>
      </c>
      <c r="B49" s="87"/>
      <c r="C49" s="6" t="s">
        <v>280</v>
      </c>
      <c r="D49" s="5" t="s">
        <v>25</v>
      </c>
      <c r="E49" s="5" t="s">
        <v>127</v>
      </c>
      <c r="F49" s="5" t="s">
        <v>292</v>
      </c>
      <c r="H49" s="5" t="s">
        <v>204</v>
      </c>
      <c r="I49" s="1" t="s">
        <v>291</v>
      </c>
    </row>
    <row r="50" spans="1:9" x14ac:dyDescent="0.2">
      <c r="A50" s="87"/>
      <c r="B50" s="87"/>
    </row>
    <row r="51" spans="1:9" x14ac:dyDescent="0.2">
      <c r="A51" s="87">
        <v>5</v>
      </c>
      <c r="B51" s="87"/>
      <c r="C51" s="6" t="s">
        <v>50</v>
      </c>
      <c r="D51" s="5" t="s">
        <v>141</v>
      </c>
      <c r="E51" s="5" t="s">
        <v>127</v>
      </c>
      <c r="F51" s="5" t="s">
        <v>129</v>
      </c>
      <c r="I51" s="2" t="s">
        <v>130</v>
      </c>
    </row>
    <row r="52" spans="1:9" x14ac:dyDescent="0.2">
      <c r="A52" s="87">
        <v>15</v>
      </c>
      <c r="B52" s="87"/>
      <c r="C52" s="6" t="s">
        <v>52</v>
      </c>
      <c r="D52" s="5" t="s">
        <v>133</v>
      </c>
      <c r="E52" s="5" t="s">
        <v>127</v>
      </c>
      <c r="F52" s="5" t="s">
        <v>151</v>
      </c>
      <c r="G52" s="12" t="s">
        <v>62</v>
      </c>
      <c r="I52" s="2" t="s">
        <v>134</v>
      </c>
    </row>
    <row r="53" spans="1:9" x14ac:dyDescent="0.2">
      <c r="A53" s="87">
        <v>30</v>
      </c>
      <c r="B53" s="87"/>
      <c r="C53" s="6" t="s">
        <v>53</v>
      </c>
      <c r="D53" s="5" t="s">
        <v>133</v>
      </c>
      <c r="E53" s="5" t="s">
        <v>127</v>
      </c>
      <c r="F53" s="5" t="s">
        <v>135</v>
      </c>
      <c r="H53" s="5" t="s">
        <v>204</v>
      </c>
      <c r="I53" s="2" t="s">
        <v>136</v>
      </c>
    </row>
    <row r="54" spans="1:9" x14ac:dyDescent="0.2">
      <c r="A54" s="87">
        <v>10</v>
      </c>
      <c r="B54" s="87"/>
      <c r="C54" s="6" t="s">
        <v>596</v>
      </c>
      <c r="D54" s="5" t="s">
        <v>25</v>
      </c>
      <c r="E54" s="5" t="s">
        <v>127</v>
      </c>
      <c r="F54" s="5" t="s">
        <v>143</v>
      </c>
      <c r="I54" s="2" t="s">
        <v>144</v>
      </c>
    </row>
    <row r="55" spans="1:9" x14ac:dyDescent="0.2">
      <c r="A55" s="87">
        <v>15</v>
      </c>
      <c r="B55" s="87"/>
      <c r="C55" s="6" t="s">
        <v>597</v>
      </c>
      <c r="D55" s="5" t="s">
        <v>25</v>
      </c>
      <c r="E55" s="5" t="s">
        <v>127</v>
      </c>
      <c r="F55" s="5" t="s">
        <v>145</v>
      </c>
      <c r="I55" s="2" t="s">
        <v>146</v>
      </c>
    </row>
    <row r="56" spans="1:9" x14ac:dyDescent="0.2">
      <c r="A56" s="87"/>
      <c r="B56" s="87">
        <v>2</v>
      </c>
      <c r="C56" s="6" t="s">
        <v>257</v>
      </c>
      <c r="D56" s="5" t="s">
        <v>133</v>
      </c>
      <c r="E56" s="5" t="s">
        <v>274</v>
      </c>
      <c r="F56" s="5" t="s">
        <v>275</v>
      </c>
      <c r="I56" s="2" t="s">
        <v>276</v>
      </c>
    </row>
    <row r="57" spans="1:9" x14ac:dyDescent="0.2">
      <c r="A57" s="87"/>
      <c r="B57" s="87"/>
    </row>
    <row r="58" spans="1:9" x14ac:dyDescent="0.2">
      <c r="A58" s="87"/>
      <c r="B58" s="87"/>
    </row>
    <row r="59" spans="1:9" x14ac:dyDescent="0.2">
      <c r="A59" s="87"/>
      <c r="B59" s="87"/>
    </row>
    <row r="60" spans="1:9" x14ac:dyDescent="0.2">
      <c r="A60" s="87"/>
      <c r="B60" s="87"/>
    </row>
    <row r="61" spans="1:9" x14ac:dyDescent="0.2">
      <c r="A61" s="87"/>
      <c r="B61" s="87"/>
    </row>
    <row r="62" spans="1:9" x14ac:dyDescent="0.2">
      <c r="A62" s="87"/>
      <c r="B62" s="87">
        <v>2</v>
      </c>
      <c r="C62" s="6" t="s">
        <v>679</v>
      </c>
      <c r="D62" s="5" t="s">
        <v>133</v>
      </c>
      <c r="E62" s="5" t="s">
        <v>329</v>
      </c>
      <c r="F62" s="5" t="s">
        <v>304</v>
      </c>
      <c r="G62" s="12" t="s">
        <v>62</v>
      </c>
      <c r="I62" s="2" t="s">
        <v>310</v>
      </c>
    </row>
    <row r="63" spans="1:9" x14ac:dyDescent="0.2">
      <c r="A63" s="87"/>
      <c r="B63" s="87">
        <v>5</v>
      </c>
      <c r="C63" s="6" t="s">
        <v>611</v>
      </c>
      <c r="D63" s="5" t="s">
        <v>320</v>
      </c>
      <c r="E63" s="5" t="s">
        <v>321</v>
      </c>
      <c r="F63" s="5" t="s">
        <v>328</v>
      </c>
      <c r="H63" s="5" t="s">
        <v>59</v>
      </c>
      <c r="I63" s="1" t="s">
        <v>328</v>
      </c>
    </row>
    <row r="64" spans="1:9" x14ac:dyDescent="0.2">
      <c r="A64" s="87"/>
      <c r="B64" s="87">
        <v>6</v>
      </c>
      <c r="C64" s="6" t="s">
        <v>680</v>
      </c>
      <c r="D64" s="5" t="s">
        <v>63</v>
      </c>
      <c r="E64" s="5" t="s">
        <v>68</v>
      </c>
      <c r="F64" s="5" t="s">
        <v>335</v>
      </c>
      <c r="I64" s="2" t="s">
        <v>336</v>
      </c>
    </row>
    <row r="65" spans="1:9" x14ac:dyDescent="0.2">
      <c r="A65" s="87"/>
      <c r="B65" s="87">
        <v>11</v>
      </c>
      <c r="C65" s="6" t="s">
        <v>681</v>
      </c>
      <c r="D65" s="5" t="s">
        <v>126</v>
      </c>
      <c r="E65" s="5" t="s">
        <v>127</v>
      </c>
      <c r="F65" s="5" t="s">
        <v>355</v>
      </c>
      <c r="H65" s="5" t="s">
        <v>59</v>
      </c>
      <c r="I65" s="2" t="s">
        <v>356</v>
      </c>
    </row>
    <row r="66" spans="1:9" x14ac:dyDescent="0.2">
      <c r="A66" s="87"/>
      <c r="B66" s="87">
        <v>20</v>
      </c>
      <c r="C66" s="6" t="s">
        <v>682</v>
      </c>
      <c r="D66" s="5" t="s">
        <v>63</v>
      </c>
      <c r="E66" s="5" t="s">
        <v>127</v>
      </c>
      <c r="F66" s="5" t="s">
        <v>364</v>
      </c>
      <c r="H66" s="5" t="s">
        <v>59</v>
      </c>
      <c r="I66" s="2" t="s">
        <v>365</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theme="3"/>
  </sheetPr>
  <dimension ref="A1:J81"/>
  <sheetViews>
    <sheetView zoomScale="85" zoomScaleNormal="85" workbookViewId="0">
      <selection activeCell="E20" sqref="E20"/>
    </sheetView>
  </sheetViews>
  <sheetFormatPr defaultColWidth="9.140625" defaultRowHeight="12.75" x14ac:dyDescent="0.2"/>
  <cols>
    <col min="1" max="2" width="9.140625" style="87"/>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9" t="s">
        <v>24</v>
      </c>
      <c r="B1" s="369"/>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4" spans="1:10" x14ac:dyDescent="0.2">
      <c r="A4" s="87">
        <v>120</v>
      </c>
      <c r="C4" s="6" t="s">
        <v>478</v>
      </c>
    </row>
    <row r="5" spans="1:10" x14ac:dyDescent="0.2">
      <c r="A5" s="87">
        <v>75</v>
      </c>
      <c r="C5" s="6" t="s">
        <v>479</v>
      </c>
    </row>
    <row r="6" spans="1:10" x14ac:dyDescent="0.2">
      <c r="A6" s="87">
        <v>110</v>
      </c>
      <c r="C6" s="6" t="s">
        <v>480</v>
      </c>
    </row>
    <row r="7" spans="1:10" x14ac:dyDescent="0.2">
      <c r="A7" s="87">
        <v>0</v>
      </c>
      <c r="C7" s="6" t="s">
        <v>377</v>
      </c>
      <c r="D7" s="5" t="s">
        <v>25</v>
      </c>
      <c r="E7" s="5" t="s">
        <v>68</v>
      </c>
      <c r="F7" s="5" t="s">
        <v>378</v>
      </c>
      <c r="G7" s="12" t="s">
        <v>71</v>
      </c>
      <c r="H7" s="5" t="s">
        <v>391</v>
      </c>
      <c r="I7" s="1" t="s">
        <v>379</v>
      </c>
    </row>
    <row r="8" spans="1:10" x14ac:dyDescent="0.2">
      <c r="A8" s="87">
        <v>100</v>
      </c>
      <c r="C8" s="6" t="s">
        <v>481</v>
      </c>
    </row>
    <row r="9" spans="1:10" x14ac:dyDescent="0.2">
      <c r="A9" s="87">
        <v>30</v>
      </c>
      <c r="C9" s="6" t="s">
        <v>482</v>
      </c>
    </row>
    <row r="10" spans="1:10" x14ac:dyDescent="0.2">
      <c r="A10" s="87">
        <v>20</v>
      </c>
      <c r="C10" s="6" t="s">
        <v>573</v>
      </c>
    </row>
    <row r="11" spans="1:10" x14ac:dyDescent="0.2">
      <c r="A11" s="87">
        <v>90</v>
      </c>
      <c r="C11" s="6" t="s">
        <v>483</v>
      </c>
    </row>
    <row r="12" spans="1:10" x14ac:dyDescent="0.2">
      <c r="A12" s="87">
        <v>145</v>
      </c>
      <c r="C12" s="6" t="s">
        <v>484</v>
      </c>
    </row>
    <row r="14" spans="1:10" x14ac:dyDescent="0.2">
      <c r="B14" s="87">
        <v>6</v>
      </c>
      <c r="C14" s="6" t="s">
        <v>488</v>
      </c>
    </row>
    <row r="16" spans="1:10" x14ac:dyDescent="0.2">
      <c r="A16" s="87">
        <v>15</v>
      </c>
      <c r="C16" s="14" t="s">
        <v>551</v>
      </c>
      <c r="H16" s="5" t="s">
        <v>552</v>
      </c>
    </row>
    <row r="17" spans="1:8" x14ac:dyDescent="0.2">
      <c r="C17" s="14"/>
    </row>
    <row r="18" spans="1:8" x14ac:dyDescent="0.2">
      <c r="C18" s="14"/>
    </row>
    <row r="19" spans="1:8" x14ac:dyDescent="0.2">
      <c r="A19" s="87">
        <v>10</v>
      </c>
      <c r="C19" s="14" t="s">
        <v>691</v>
      </c>
      <c r="H19" s="5" t="s">
        <v>553</v>
      </c>
    </row>
    <row r="20" spans="1:8" x14ac:dyDescent="0.2">
      <c r="A20" s="87">
        <v>20</v>
      </c>
      <c r="C20" s="14" t="s">
        <v>729</v>
      </c>
      <c r="H20" s="5" t="s">
        <v>553</v>
      </c>
    </row>
    <row r="21" spans="1:8" x14ac:dyDescent="0.2">
      <c r="A21" s="87">
        <v>10</v>
      </c>
      <c r="C21" s="14" t="s">
        <v>692</v>
      </c>
      <c r="H21" s="5" t="s">
        <v>553</v>
      </c>
    </row>
    <row r="22" spans="1:8" x14ac:dyDescent="0.2">
      <c r="C22" s="14"/>
    </row>
    <row r="23" spans="1:8" x14ac:dyDescent="0.2">
      <c r="A23" s="87">
        <v>5</v>
      </c>
      <c r="C23" s="14" t="s">
        <v>554</v>
      </c>
      <c r="H23" s="5" t="s">
        <v>555</v>
      </c>
    </row>
    <row r="24" spans="1:8" x14ac:dyDescent="0.2">
      <c r="A24" s="87">
        <v>10</v>
      </c>
      <c r="C24" s="14" t="s">
        <v>556</v>
      </c>
      <c r="H24" s="5" t="s">
        <v>555</v>
      </c>
    </row>
    <row r="25" spans="1:8" x14ac:dyDescent="0.2">
      <c r="A25" s="87">
        <v>10</v>
      </c>
      <c r="C25" s="14" t="s">
        <v>557</v>
      </c>
      <c r="H25" s="5" t="s">
        <v>558</v>
      </c>
    </row>
    <row r="26" spans="1:8" x14ac:dyDescent="0.2">
      <c r="C26" s="14"/>
    </row>
    <row r="27" spans="1:8" x14ac:dyDescent="0.2">
      <c r="A27" s="87">
        <v>10</v>
      </c>
      <c r="C27" s="14" t="s">
        <v>559</v>
      </c>
      <c r="H27" s="5" t="s">
        <v>560</v>
      </c>
    </row>
    <row r="28" spans="1:8" x14ac:dyDescent="0.2">
      <c r="A28" s="87">
        <v>15</v>
      </c>
      <c r="C28" s="14" t="s">
        <v>562</v>
      </c>
      <c r="H28" s="5" t="s">
        <v>561</v>
      </c>
    </row>
    <row r="29" spans="1:8" x14ac:dyDescent="0.2">
      <c r="A29" s="87">
        <v>15</v>
      </c>
      <c r="C29" s="14" t="s">
        <v>563</v>
      </c>
      <c r="H29" s="5" t="s">
        <v>560</v>
      </c>
    </row>
    <row r="30" spans="1:8" x14ac:dyDescent="0.2">
      <c r="C30" s="14"/>
    </row>
    <row r="31" spans="1:8" x14ac:dyDescent="0.2">
      <c r="A31" s="87">
        <v>15</v>
      </c>
      <c r="C31" s="14" t="s">
        <v>566</v>
      </c>
      <c r="H31" s="5" t="s">
        <v>564</v>
      </c>
    </row>
    <row r="32" spans="1:8" x14ac:dyDescent="0.2">
      <c r="A32" s="87">
        <v>10</v>
      </c>
      <c r="C32" s="14" t="s">
        <v>567</v>
      </c>
      <c r="H32" s="5" t="s">
        <v>565</v>
      </c>
    </row>
    <row r="33" spans="1:9" x14ac:dyDescent="0.2">
      <c r="A33" s="87">
        <v>15</v>
      </c>
      <c r="C33" s="14" t="s">
        <v>568</v>
      </c>
      <c r="H33" s="5" t="s">
        <v>565</v>
      </c>
    </row>
    <row r="34" spans="1:9" x14ac:dyDescent="0.2">
      <c r="C34" s="14"/>
    </row>
    <row r="35" spans="1:9" x14ac:dyDescent="0.2">
      <c r="A35" s="87">
        <v>5</v>
      </c>
      <c r="C35" s="14" t="s">
        <v>569</v>
      </c>
      <c r="H35" s="5" t="s">
        <v>570</v>
      </c>
    </row>
    <row r="36" spans="1:9" x14ac:dyDescent="0.2">
      <c r="A36" s="87">
        <v>10</v>
      </c>
      <c r="C36" s="14" t="s">
        <v>572</v>
      </c>
      <c r="H36" s="5" t="s">
        <v>571</v>
      </c>
    </row>
    <row r="37" spans="1:9" x14ac:dyDescent="0.2">
      <c r="A37" s="87">
        <v>20</v>
      </c>
      <c r="C37" s="14" t="s">
        <v>730</v>
      </c>
      <c r="H37" s="5" t="s">
        <v>571</v>
      </c>
    </row>
    <row r="38" spans="1:9" x14ac:dyDescent="0.2">
      <c r="C38" s="14"/>
    </row>
    <row r="39" spans="1:9" x14ac:dyDescent="0.2">
      <c r="A39" s="87">
        <v>10</v>
      </c>
      <c r="C39" s="14" t="s">
        <v>693</v>
      </c>
      <c r="H39" s="5" t="s">
        <v>694</v>
      </c>
    </row>
    <row r="44" spans="1:9" x14ac:dyDescent="0.2">
      <c r="A44" s="87">
        <v>5</v>
      </c>
      <c r="C44" s="6" t="s">
        <v>301</v>
      </c>
      <c r="D44" s="5" t="s">
        <v>63</v>
      </c>
      <c r="E44" s="5" t="s">
        <v>99</v>
      </c>
      <c r="G44" s="12" t="s">
        <v>368</v>
      </c>
    </row>
    <row r="45" spans="1:9" x14ac:dyDescent="0.2">
      <c r="A45" s="87">
        <v>8</v>
      </c>
      <c r="C45" s="6" t="s">
        <v>366</v>
      </c>
      <c r="D45" s="5" t="s">
        <v>63</v>
      </c>
      <c r="E45" s="5" t="s">
        <v>178</v>
      </c>
      <c r="F45" s="5" t="s">
        <v>371</v>
      </c>
      <c r="I45" s="2" t="s">
        <v>372</v>
      </c>
    </row>
    <row r="46" spans="1:9" x14ac:dyDescent="0.2">
      <c r="A46" s="87">
        <v>25</v>
      </c>
      <c r="C46" s="6" t="s">
        <v>586</v>
      </c>
      <c r="D46" s="5" t="s">
        <v>63</v>
      </c>
      <c r="E46" s="5" t="s">
        <v>211</v>
      </c>
      <c r="F46" s="5" t="s">
        <v>373</v>
      </c>
      <c r="G46" s="12" t="s">
        <v>95</v>
      </c>
      <c r="H46" s="5" t="s">
        <v>59</v>
      </c>
      <c r="I46" s="2" t="s">
        <v>374</v>
      </c>
    </row>
    <row r="47" spans="1:9" x14ac:dyDescent="0.2">
      <c r="A47" s="87">
        <v>6</v>
      </c>
      <c r="C47" s="6" t="s">
        <v>30</v>
      </c>
      <c r="D47" s="5" t="s">
        <v>25</v>
      </c>
      <c r="E47" s="5" t="s">
        <v>64</v>
      </c>
      <c r="F47" s="5" t="s">
        <v>65</v>
      </c>
      <c r="G47" s="12" t="s">
        <v>65</v>
      </c>
      <c r="H47" s="5" t="s">
        <v>65</v>
      </c>
      <c r="I47" s="2" t="s">
        <v>66</v>
      </c>
    </row>
    <row r="48" spans="1:9" x14ac:dyDescent="0.2">
      <c r="A48" s="87">
        <v>10</v>
      </c>
      <c r="C48" s="6" t="s">
        <v>36</v>
      </c>
      <c r="D48" s="5" t="s">
        <v>63</v>
      </c>
      <c r="E48" s="5" t="s">
        <v>87</v>
      </c>
      <c r="F48" s="5" t="s">
        <v>88</v>
      </c>
      <c r="G48" s="12" t="s">
        <v>60</v>
      </c>
      <c r="I48" s="2" t="s">
        <v>89</v>
      </c>
    </row>
    <row r="49" spans="1:9" x14ac:dyDescent="0.2">
      <c r="A49" s="87">
        <v>10</v>
      </c>
      <c r="C49" s="6" t="s">
        <v>33</v>
      </c>
      <c r="D49" s="5" t="s">
        <v>73</v>
      </c>
      <c r="E49" s="5" t="s">
        <v>74</v>
      </c>
      <c r="F49" s="5" t="s">
        <v>77</v>
      </c>
      <c r="G49" s="12" t="s">
        <v>79</v>
      </c>
      <c r="I49" s="1" t="s">
        <v>78</v>
      </c>
    </row>
    <row r="50" spans="1:9" x14ac:dyDescent="0.2">
      <c r="A50" s="87">
        <v>15</v>
      </c>
      <c r="C50" s="6" t="s">
        <v>648</v>
      </c>
      <c r="D50" s="5" t="s">
        <v>73</v>
      </c>
      <c r="E50" s="5" t="s">
        <v>74</v>
      </c>
      <c r="F50" s="5" t="s">
        <v>92</v>
      </c>
      <c r="G50" s="12" t="s">
        <v>80</v>
      </c>
      <c r="I50" s="2" t="s">
        <v>81</v>
      </c>
    </row>
    <row r="51" spans="1:9" x14ac:dyDescent="0.2">
      <c r="A51" s="87">
        <v>50</v>
      </c>
      <c r="C51" s="6" t="s">
        <v>685</v>
      </c>
      <c r="D51" s="5" t="s">
        <v>63</v>
      </c>
      <c r="E51" s="5" t="s">
        <v>91</v>
      </c>
      <c r="F51" s="5" t="s">
        <v>83</v>
      </c>
      <c r="G51" s="12" t="s">
        <v>375</v>
      </c>
      <c r="I51" s="2" t="s">
        <v>376</v>
      </c>
    </row>
    <row r="52" spans="1:9" x14ac:dyDescent="0.2">
      <c r="A52" s="87">
        <v>30</v>
      </c>
      <c r="C52" s="6" t="s">
        <v>727</v>
      </c>
      <c r="D52" s="5" t="s">
        <v>63</v>
      </c>
      <c r="E52" s="5" t="s">
        <v>74</v>
      </c>
      <c r="F52" s="5" t="s">
        <v>219</v>
      </c>
      <c r="G52" s="12" t="s">
        <v>97</v>
      </c>
      <c r="I52" s="1" t="s">
        <v>98</v>
      </c>
    </row>
    <row r="53" spans="1:9" x14ac:dyDescent="0.2">
      <c r="A53" s="87">
        <v>55</v>
      </c>
      <c r="C53" s="6" t="s">
        <v>650</v>
      </c>
      <c r="D53" s="5" t="s">
        <v>63</v>
      </c>
      <c r="E53" s="5" t="s">
        <v>99</v>
      </c>
      <c r="F53" s="5" t="s">
        <v>220</v>
      </c>
      <c r="G53" s="12" t="s">
        <v>100</v>
      </c>
      <c r="I53" s="2" t="s">
        <v>101</v>
      </c>
    </row>
    <row r="54" spans="1:9" x14ac:dyDescent="0.2">
      <c r="B54" s="87">
        <v>3</v>
      </c>
      <c r="C54" s="6" t="s">
        <v>608</v>
      </c>
      <c r="D54" s="5" t="s">
        <v>25</v>
      </c>
      <c r="E54" s="5" t="s">
        <v>99</v>
      </c>
      <c r="F54" s="5" t="s">
        <v>313</v>
      </c>
      <c r="G54" s="12" t="s">
        <v>302</v>
      </c>
      <c r="I54" s="2" t="s">
        <v>314</v>
      </c>
    </row>
    <row r="56" spans="1:9" x14ac:dyDescent="0.2">
      <c r="A56" s="87">
        <v>0</v>
      </c>
      <c r="C56" s="6" t="s">
        <v>105</v>
      </c>
      <c r="D56" s="5" t="s">
        <v>106</v>
      </c>
      <c r="E56" s="5" t="s">
        <v>9</v>
      </c>
      <c r="F56" s="5" t="s">
        <v>107</v>
      </c>
      <c r="G56" s="12" t="s">
        <v>65</v>
      </c>
      <c r="I56" s="2" t="s">
        <v>108</v>
      </c>
    </row>
    <row r="57" spans="1:9" x14ac:dyDescent="0.2">
      <c r="A57" s="87">
        <v>1</v>
      </c>
      <c r="C57" s="6" t="s">
        <v>38</v>
      </c>
      <c r="D57" s="5" t="s">
        <v>25</v>
      </c>
      <c r="E57" s="5" t="s">
        <v>9</v>
      </c>
      <c r="F57" s="5" t="s">
        <v>109</v>
      </c>
      <c r="G57" s="12" t="s">
        <v>65</v>
      </c>
      <c r="I57" s="2" t="s">
        <v>110</v>
      </c>
    </row>
    <row r="58" spans="1:9" x14ac:dyDescent="0.2">
      <c r="A58" s="87">
        <v>3</v>
      </c>
      <c r="C58" s="6" t="s">
        <v>40</v>
      </c>
      <c r="D58" s="5" t="s">
        <v>25</v>
      </c>
      <c r="E58" s="5" t="s">
        <v>9</v>
      </c>
      <c r="F58" s="5" t="s">
        <v>65</v>
      </c>
      <c r="G58" s="12" t="s">
        <v>65</v>
      </c>
    </row>
    <row r="59" spans="1:9" x14ac:dyDescent="0.2">
      <c r="A59" s="87">
        <v>4</v>
      </c>
      <c r="C59" s="6" t="s">
        <v>41</v>
      </c>
      <c r="D59" s="5" t="s">
        <v>25</v>
      </c>
      <c r="E59" s="5" t="s">
        <v>9</v>
      </c>
      <c r="F59" s="5" t="s">
        <v>65</v>
      </c>
      <c r="G59" s="12" t="s">
        <v>113</v>
      </c>
    </row>
    <row r="60" spans="1:9" x14ac:dyDescent="0.2">
      <c r="A60" s="87">
        <v>7</v>
      </c>
      <c r="C60" s="6" t="s">
        <v>42</v>
      </c>
      <c r="D60" s="5" t="s">
        <v>63</v>
      </c>
      <c r="E60" s="5" t="s">
        <v>9</v>
      </c>
      <c r="F60" s="5" t="s">
        <v>114</v>
      </c>
      <c r="G60" s="12" t="s">
        <v>111</v>
      </c>
      <c r="I60" s="2" t="s">
        <v>119</v>
      </c>
    </row>
    <row r="61" spans="1:9" x14ac:dyDescent="0.2">
      <c r="A61" s="87">
        <v>10</v>
      </c>
      <c r="C61" s="6" t="s">
        <v>43</v>
      </c>
      <c r="D61" s="5" t="s">
        <v>63</v>
      </c>
      <c r="E61" s="5" t="s">
        <v>9</v>
      </c>
      <c r="F61" s="5" t="s">
        <v>115</v>
      </c>
      <c r="G61" s="12" t="s">
        <v>95</v>
      </c>
      <c r="I61" s="1" t="s">
        <v>116</v>
      </c>
    </row>
    <row r="62" spans="1:9" x14ac:dyDescent="0.2">
      <c r="A62" s="87">
        <v>12</v>
      </c>
      <c r="C62" s="6" t="s">
        <v>44</v>
      </c>
      <c r="D62" s="5" t="s">
        <v>63</v>
      </c>
      <c r="E62" s="5" t="s">
        <v>9</v>
      </c>
      <c r="F62" s="5" t="s">
        <v>117</v>
      </c>
      <c r="G62" s="12" t="s">
        <v>102</v>
      </c>
      <c r="I62" s="2" t="s">
        <v>118</v>
      </c>
    </row>
    <row r="63" spans="1:9" x14ac:dyDescent="0.2">
      <c r="A63" s="87">
        <v>8</v>
      </c>
      <c r="C63" s="6" t="s">
        <v>367</v>
      </c>
      <c r="D63" s="5" t="s">
        <v>63</v>
      </c>
      <c r="E63" s="5" t="s">
        <v>9</v>
      </c>
      <c r="F63" s="5" t="s">
        <v>380</v>
      </c>
      <c r="I63" s="2" t="s">
        <v>381</v>
      </c>
    </row>
    <row r="64" spans="1:9" x14ac:dyDescent="0.2">
      <c r="A64" s="87">
        <v>15</v>
      </c>
      <c r="C64" s="6" t="s">
        <v>686</v>
      </c>
      <c r="D64" s="5" t="s">
        <v>25</v>
      </c>
      <c r="E64" s="5" t="s">
        <v>9</v>
      </c>
      <c r="F64" s="5" t="s">
        <v>382</v>
      </c>
      <c r="I64" s="2" t="s">
        <v>383</v>
      </c>
    </row>
    <row r="65" spans="1:9" x14ac:dyDescent="0.2">
      <c r="A65" s="87">
        <v>15</v>
      </c>
      <c r="C65" s="6" t="s">
        <v>728</v>
      </c>
      <c r="D65" s="5" t="s">
        <v>63</v>
      </c>
      <c r="E65" s="5" t="s">
        <v>9</v>
      </c>
      <c r="F65" s="5" t="s">
        <v>117</v>
      </c>
      <c r="G65" s="12" t="s">
        <v>97</v>
      </c>
      <c r="I65" s="2" t="s">
        <v>384</v>
      </c>
    </row>
    <row r="66" spans="1:9" x14ac:dyDescent="0.2">
      <c r="A66" s="87">
        <v>45</v>
      </c>
      <c r="C66" s="6" t="s">
        <v>687</v>
      </c>
      <c r="D66" s="5" t="s">
        <v>63</v>
      </c>
      <c r="E66" s="5" t="s">
        <v>9</v>
      </c>
      <c r="F66" s="5" t="s">
        <v>386</v>
      </c>
      <c r="G66" s="12" t="s">
        <v>95</v>
      </c>
      <c r="I66" s="2" t="s">
        <v>385</v>
      </c>
    </row>
    <row r="68" spans="1:9" x14ac:dyDescent="0.2">
      <c r="A68" s="87">
        <v>15</v>
      </c>
      <c r="C68" s="6" t="s">
        <v>47</v>
      </c>
      <c r="D68" s="5" t="s">
        <v>126</v>
      </c>
      <c r="E68" s="5" t="s">
        <v>127</v>
      </c>
      <c r="F68" s="5" t="s">
        <v>125</v>
      </c>
    </row>
    <row r="69" spans="1:9" x14ac:dyDescent="0.2">
      <c r="A69" s="87">
        <v>40</v>
      </c>
      <c r="C69" s="6" t="s">
        <v>48</v>
      </c>
      <c r="D69" s="5" t="s">
        <v>126</v>
      </c>
      <c r="E69" s="5" t="s">
        <v>127</v>
      </c>
      <c r="F69" s="5" t="s">
        <v>128</v>
      </c>
    </row>
    <row r="70" spans="1:9" x14ac:dyDescent="0.2">
      <c r="A70" s="87">
        <v>50</v>
      </c>
      <c r="C70" s="6" t="s">
        <v>689</v>
      </c>
      <c r="D70" s="5" t="s">
        <v>126</v>
      </c>
      <c r="E70" s="5" t="s">
        <v>127</v>
      </c>
      <c r="F70" s="5" t="s">
        <v>387</v>
      </c>
      <c r="H70" s="5" t="s">
        <v>688</v>
      </c>
      <c r="I70" s="2" t="s">
        <v>388</v>
      </c>
    </row>
    <row r="71" spans="1:9" x14ac:dyDescent="0.2">
      <c r="A71" s="87">
        <v>15</v>
      </c>
      <c r="C71" s="6" t="s">
        <v>49</v>
      </c>
      <c r="D71" s="5" t="s">
        <v>25</v>
      </c>
      <c r="E71" s="5" t="s">
        <v>127</v>
      </c>
      <c r="F71" s="5" t="s">
        <v>125</v>
      </c>
    </row>
    <row r="73" spans="1:9" x14ac:dyDescent="0.2">
      <c r="A73" s="87">
        <v>5</v>
      </c>
      <c r="C73" s="6" t="s">
        <v>50</v>
      </c>
      <c r="D73" s="5" t="s">
        <v>141</v>
      </c>
      <c r="E73" s="5" t="s">
        <v>127</v>
      </c>
      <c r="F73" s="5" t="s">
        <v>129</v>
      </c>
      <c r="I73" s="2" t="s">
        <v>130</v>
      </c>
    </row>
    <row r="74" spans="1:9" x14ac:dyDescent="0.2">
      <c r="A74" s="87">
        <v>5</v>
      </c>
      <c r="C74" s="6" t="s">
        <v>51</v>
      </c>
      <c r="D74" s="5" t="s">
        <v>142</v>
      </c>
      <c r="E74" s="5" t="s">
        <v>127</v>
      </c>
      <c r="F74" s="5" t="s">
        <v>131</v>
      </c>
      <c r="I74" s="2" t="s">
        <v>132</v>
      </c>
    </row>
    <row r="75" spans="1:9" x14ac:dyDescent="0.2">
      <c r="A75" s="87">
        <v>5</v>
      </c>
      <c r="C75" s="6" t="s">
        <v>54</v>
      </c>
      <c r="D75" s="5" t="s">
        <v>133</v>
      </c>
      <c r="E75" s="5" t="s">
        <v>329</v>
      </c>
      <c r="F75" s="5" t="s">
        <v>152</v>
      </c>
      <c r="H75" s="5" t="s">
        <v>369</v>
      </c>
      <c r="I75" s="2" t="s">
        <v>138</v>
      </c>
    </row>
    <row r="76" spans="1:9" x14ac:dyDescent="0.2">
      <c r="A76" s="87">
        <v>15</v>
      </c>
      <c r="C76" s="6" t="s">
        <v>52</v>
      </c>
      <c r="D76" s="5" t="s">
        <v>133</v>
      </c>
      <c r="E76" s="5" t="s">
        <v>127</v>
      </c>
      <c r="F76" s="5" t="s">
        <v>151</v>
      </c>
      <c r="G76" s="12" t="s">
        <v>62</v>
      </c>
      <c r="I76" s="2" t="s">
        <v>134</v>
      </c>
    </row>
    <row r="77" spans="1:9" x14ac:dyDescent="0.2">
      <c r="A77" s="87">
        <v>30</v>
      </c>
      <c r="C77" s="6" t="s">
        <v>53</v>
      </c>
      <c r="D77" s="5" t="s">
        <v>133</v>
      </c>
      <c r="E77" s="5" t="s">
        <v>127</v>
      </c>
      <c r="F77" s="5" t="s">
        <v>135</v>
      </c>
      <c r="H77" s="5" t="s">
        <v>204</v>
      </c>
      <c r="I77" s="2" t="s">
        <v>136</v>
      </c>
    </row>
    <row r="78" spans="1:9" x14ac:dyDescent="0.2">
      <c r="A78" s="87">
        <v>15</v>
      </c>
      <c r="C78" s="6" t="s">
        <v>595</v>
      </c>
      <c r="D78" s="5" t="s">
        <v>133</v>
      </c>
      <c r="E78" s="5" t="s">
        <v>329</v>
      </c>
      <c r="F78" s="5" t="s">
        <v>330</v>
      </c>
      <c r="G78" s="12" t="s">
        <v>62</v>
      </c>
      <c r="I78" s="2" t="s">
        <v>137</v>
      </c>
    </row>
    <row r="79" spans="1:9" x14ac:dyDescent="0.2">
      <c r="B79" s="87">
        <v>1</v>
      </c>
      <c r="C79" s="6" t="s">
        <v>596</v>
      </c>
      <c r="D79" s="5" t="s">
        <v>25</v>
      </c>
      <c r="E79" s="5" t="s">
        <v>127</v>
      </c>
      <c r="F79" s="5" t="s">
        <v>143</v>
      </c>
      <c r="I79" s="2" t="s">
        <v>144</v>
      </c>
    </row>
    <row r="80" spans="1:9" x14ac:dyDescent="0.2">
      <c r="A80" s="87">
        <v>15</v>
      </c>
      <c r="C80" s="6" t="s">
        <v>690</v>
      </c>
      <c r="D80" s="5" t="s">
        <v>133</v>
      </c>
      <c r="E80" s="5" t="s">
        <v>127</v>
      </c>
      <c r="F80" s="5" t="s">
        <v>389</v>
      </c>
      <c r="H80" s="5" t="s">
        <v>370</v>
      </c>
      <c r="I80" s="2" t="s">
        <v>390</v>
      </c>
    </row>
    <row r="81" spans="1:9" x14ac:dyDescent="0.2">
      <c r="A81" s="87">
        <v>15</v>
      </c>
      <c r="C81" s="6" t="s">
        <v>597</v>
      </c>
      <c r="D81" s="5" t="s">
        <v>25</v>
      </c>
      <c r="E81" s="5" t="s">
        <v>127</v>
      </c>
      <c r="F81" s="5" t="s">
        <v>145</v>
      </c>
      <c r="I81" s="2" t="s">
        <v>146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14</vt:i4>
      </vt:variant>
    </vt:vector>
  </HeadingPairs>
  <TitlesOfParts>
    <vt:vector size="27" baseType="lpstr">
      <vt:lpstr>Warband Sheet</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Equipment</vt:lpstr>
      <vt:lpstr>Court Equipment</vt:lpstr>
      <vt:lpstr>antioch_elite</vt:lpstr>
      <vt:lpstr>antioch_equip</vt:lpstr>
      <vt:lpstr>antioch_troop</vt:lpstr>
      <vt:lpstr>faction</vt:lpstr>
      <vt:lpstr>heretic_elite</vt:lpstr>
      <vt:lpstr>heretic_equip</vt:lpstr>
      <vt:lpstr>heretic_troop</vt:lpstr>
      <vt:lpstr>pilgrim_elite</vt:lpstr>
      <vt:lpstr>pilgrim_equip</vt:lpstr>
      <vt:lpstr>pilgrim_troop</vt:lpstr>
      <vt:lpstr>reserve_wargear</vt:lpstr>
      <vt:lpstr>sultanate_elite</vt:lpstr>
      <vt:lpstr>sultanate_equip</vt:lpstr>
      <vt:lpstr>sultanate_troop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2024-12-28T18:08:33Z</dcterms:modified>
</cp:coreProperties>
</file>